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40" activeTab="0"/>
  </bookViews>
  <sheets>
    <sheet name="TÜM UÇAK" sheetId="1" r:id="rId1"/>
    <sheet name="YOLCU" sheetId="2" r:id="rId2"/>
    <sheet name="TİCARİ UÇAK" sheetId="3" r:id="rId3"/>
    <sheet name="YÜK " sheetId="4" r:id="rId4"/>
  </sheets>
  <definedNames>
    <definedName name="_xlfn.IFERROR" hidden="1">#NAME?</definedName>
    <definedName name="_xlnm.Print_Area" localSheetId="0">'TÜM UÇAK'!$A$1:$J$67</definedName>
  </definedNames>
  <calcPr fullCalcOnLoad="1"/>
</workbook>
</file>

<file path=xl/sharedStrings.xml><?xml version="1.0" encoding="utf-8"?>
<sst xmlns="http://schemas.openxmlformats.org/spreadsheetml/2006/main" count="303" uniqueCount="78">
  <si>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</si>
  <si>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</si>
  <si>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</si>
  <si>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</si>
  <si>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</si>
  <si>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</si>
  <si>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</si>
  <si>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</si>
  <si>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</si>
  <si>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</si>
  <si>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</si>
  <si>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</si>
  <si>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</si>
  <si>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</si>
  <si>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</si>
  <si>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</si>
  <si>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</si>
  <si>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</si>
  <si>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</si>
  <si>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</si>
  <si>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</si>
  <si>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</si>
  <si>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</si>
  <si>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</si>
  <si>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</si>
  <si>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</si>
  <si>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</si>
  <si>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</si>
  <si>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Erzincan</t>
  </si>
  <si>
    <t>Hatay</t>
  </si>
  <si>
    <t>Isparta Süleyman Demirel</t>
  </si>
  <si>
    <t>Kahramanmaraş</t>
  </si>
  <si>
    <t>Kars Harakani</t>
  </si>
  <si>
    <t>Kastamonu</t>
  </si>
  <si>
    <t>Kayseri</t>
  </si>
  <si>
    <t>Kocaeli Cengiz Topel</t>
  </si>
  <si>
    <t>Konya</t>
  </si>
  <si>
    <t>Malatya</t>
  </si>
  <si>
    <t>Mardin</t>
  </si>
  <si>
    <t>Kapadokya</t>
  </si>
  <si>
    <t>Ordu-Giresun</t>
  </si>
  <si>
    <t>Samsun Çarşamba</t>
  </si>
  <si>
    <t>Siirt</t>
  </si>
  <si>
    <t>Sinop</t>
  </si>
  <si>
    <t>Sivas Nuri Demirağ</t>
  </si>
  <si>
    <t>Şanlıurfa Gap</t>
  </si>
  <si>
    <t>Şırnak Şerafettin Elçi</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</si>
  <si>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</si>
  <si>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</si>
  <si>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</si>
  <si>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</si>
  <si>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</si>
  <si>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</si>
  <si>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</si>
  <si>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</si>
  <si>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</si>
  <si>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</si>
  <si>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</si>
  <si>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</si>
  <si>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</si>
  <si>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</si>
  <si>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</si>
  <si>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</si>
  <si>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</si>
  <si>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</si>
  <si>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</si>
  <si>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</si>
  <si>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</si>
  <si>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</si>
  <si>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</si>
  <si>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İstanbul(*)</t>
  </si>
  <si>
    <t xml:space="preserve">Muş Sultan Alparslan </t>
  </si>
  <si>
    <t xml:space="preserve"> 2019/2018 (%)</t>
  </si>
  <si>
    <t>Tekirdağ Çorlu Atatürk</t>
  </si>
  <si>
    <t>(*)İşaretli havalimanlarından  Zonguldak Çaycuma,Gazipaşa Alanya,Zafer ve Aydın Çıldır Havalimanları DHMİ denetimli özel şirket tarafından işletilmektedir. İstanbul Sabiha Gökçen Havalimanı Savunma Sanayii Başkanlığı denetiminde özel şirket tarafından,Eskişehir Hasan Polatkan Havalimanı, Eskişehir Teknik Üniversitesi tarafından, İstanbul Havalimanı DHMİ denetimi ve gözetimi altında özel şirket tarafından işletilmekte olduğundan DHMİ toplamında hariç tutulmuştur.</t>
  </si>
  <si>
    <t>(**) Yıl içerisinde geçmiş aylarda yapılan revizeler mevcut ay verilerine yansıtılmıştır.</t>
  </si>
  <si>
    <t xml:space="preserve">2018 YILI KASIM SONU
</t>
  </si>
  <si>
    <t>2019 YILI KASIM SONU
(Kesin Olmayan)</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</si>
</sst>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T_L_-;\-* #,##0.00\ _T_L_-;_-* &quot;-&quot;??\ _T_L_-;_-@_-"/>
    <numFmt numFmtId="165" formatCode="_-* #,##0\ _T_L_-;\-* #,##0\ _T_L_-;_-* &quot;-&quot;??\ _T_L_-;_-@_-"/>
    <numFmt numFmtId="166" formatCode="#,##0.0"/>
    <numFmt numFmtId="167" formatCode="#,##0_ ;\-#,##0\ "/>
    <numFmt numFmtId="168" formatCode="0.0"/>
    <numFmt numFmtId="169" formatCode="#,##0.000"/>
    <numFmt numFmtId="170" formatCode="0;;;@"/>
  </numFmts>
  <fonts count="45">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right style="medium"/>
      <top/>
      <bottom/>
    </border>
    <border>
      <left style="medium"/>
      <right/>
      <top/>
      <bottom/>
    </border>
    <border>
      <left style="medium"/>
      <right/>
      <top/>
      <bottom style="medium"/>
    </border>
    <border>
      <left/>
      <right/>
      <top style="medium"/>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6" fillId="0" borderId="0">
      <alignment/>
      <protection/>
    </xf>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71">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2" xfId="41" applyNumberFormat="1" applyFont="1" applyFill="1" applyBorder="1" applyAlignment="1">
      <alignment horizontal="right" vertical="center"/>
    </xf>
    <xf numFmtId="165" fontId="7" fillId="16" borderId="13"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2" xfId="41" applyNumberFormat="1" applyFont="1" applyFill="1" applyBorder="1" applyAlignment="1">
      <alignment horizontal="right" vertical="center"/>
    </xf>
    <xf numFmtId="165" fontId="7" fillId="35" borderId="13" xfId="41" applyNumberFormat="1" applyFont="1" applyFill="1" applyBorder="1" applyAlignment="1">
      <alignment horizontal="left"/>
    </xf>
    <xf numFmtId="0" fontId="42" fillId="36" borderId="13"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3" applyNumberFormat="1" applyFont="1" applyFill="1" applyBorder="1" applyAlignment="1">
      <alignment horizontal="right" vertical="center"/>
    </xf>
    <xf numFmtId="0" fontId="5" fillId="38" borderId="13"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3" applyNumberFormat="1" applyFont="1" applyFill="1" applyBorder="1" applyAlignment="1">
      <alignment horizontal="right" vertical="center"/>
    </xf>
    <xf numFmtId="166" fontId="10" fillId="33" borderId="12" xfId="63" applyNumberFormat="1" applyFont="1" applyFill="1" applyBorder="1" applyAlignment="1">
      <alignment horizontal="right" vertical="center"/>
    </xf>
    <xf numFmtId="0" fontId="5" fillId="39" borderId="14" xfId="56" applyNumberFormat="1" applyFont="1" applyFill="1" applyBorder="1" applyAlignment="1">
      <alignment horizontal="left" vertical="center"/>
    </xf>
    <xf numFmtId="167" fontId="10" fillId="39" borderId="0" xfId="59" applyNumberFormat="1" applyFont="1" applyFill="1" applyBorder="1" applyAlignment="1">
      <alignment vertical="center"/>
    </xf>
    <xf numFmtId="0" fontId="5" fillId="38" borderId="14" xfId="48" applyNumberFormat="1" applyFont="1" applyFill="1" applyBorder="1" applyAlignment="1">
      <alignment horizontal="left" vertical="center"/>
      <protection/>
    </xf>
    <xf numFmtId="3" fontId="10" fillId="33" borderId="15" xfId="48" applyNumberFormat="1" applyFont="1" applyFill="1" applyBorder="1" applyAlignment="1">
      <alignment/>
      <protection/>
    </xf>
    <xf numFmtId="3" fontId="5" fillId="37" borderId="0" xfId="41" applyNumberFormat="1" applyFont="1" applyFill="1" applyBorder="1" applyAlignment="1">
      <alignment horizontal="right" vertical="center"/>
    </xf>
    <xf numFmtId="166" fontId="5" fillId="37" borderId="0" xfId="63"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3" applyNumberFormat="1" applyFont="1" applyFill="1" applyBorder="1" applyAlignment="1">
      <alignment horizontal="right" vertical="center"/>
    </xf>
    <xf numFmtId="165" fontId="10" fillId="16" borderId="13" xfId="59" applyNumberFormat="1" applyFont="1" applyFill="1" applyBorder="1" applyAlignment="1">
      <alignment vertical="center"/>
    </xf>
    <xf numFmtId="165" fontId="10" fillId="16" borderId="0" xfId="59" applyNumberFormat="1" applyFont="1" applyFill="1" applyBorder="1" applyAlignment="1">
      <alignment vertical="center"/>
    </xf>
    <xf numFmtId="165" fontId="10" fillId="16" borderId="12" xfId="59" applyNumberFormat="1" applyFont="1" applyFill="1" applyBorder="1" applyAlignment="1">
      <alignment vertical="center"/>
    </xf>
    <xf numFmtId="165" fontId="10" fillId="16" borderId="14" xfId="59" applyNumberFormat="1" applyFont="1" applyFill="1" applyBorder="1" applyAlignment="1">
      <alignment vertical="center"/>
    </xf>
    <xf numFmtId="165" fontId="10" fillId="16" borderId="16" xfId="59" applyNumberFormat="1" applyFont="1" applyFill="1" applyBorder="1" applyAlignment="1">
      <alignment vertical="center"/>
    </xf>
    <xf numFmtId="165" fontId="10" fillId="16" borderId="17" xfId="59" applyNumberFormat="1" applyFont="1" applyFill="1" applyBorder="1" applyAlignment="1">
      <alignment vertical="center"/>
    </xf>
    <xf numFmtId="3" fontId="43" fillId="37" borderId="0" xfId="41" applyNumberFormat="1" applyFont="1" applyFill="1" applyBorder="1" applyAlignment="1">
      <alignment horizontal="right" vertical="center"/>
    </xf>
    <xf numFmtId="3" fontId="10" fillId="33" borderId="15" xfId="48" applyNumberFormat="1" applyFont="1" applyFill="1" applyBorder="1" applyAlignment="1">
      <alignment horizontal="right"/>
      <protection/>
    </xf>
    <xf numFmtId="3" fontId="10" fillId="33" borderId="18" xfId="41" applyNumberFormat="1" applyFont="1" applyFill="1" applyBorder="1" applyAlignment="1">
      <alignment horizontal="right" vertical="center"/>
    </xf>
    <xf numFmtId="166" fontId="10" fillId="37" borderId="12" xfId="63" applyNumberFormat="1" applyFont="1" applyFill="1" applyBorder="1" applyAlignment="1">
      <alignment horizontal="right" vertical="center"/>
    </xf>
    <xf numFmtId="0" fontId="0" fillId="0" borderId="0" xfId="0" applyBorder="1" applyAlignment="1">
      <alignment/>
    </xf>
    <xf numFmtId="0" fontId="0" fillId="0" borderId="13" xfId="0" applyBorder="1" applyAlignment="1">
      <alignment/>
    </xf>
    <xf numFmtId="1" fontId="0" fillId="0" borderId="0" xfId="0" applyNumberFormat="1" applyAlignment="1">
      <alignment/>
    </xf>
    <xf numFmtId="166" fontId="9" fillId="16" borderId="0" xfId="41" applyNumberFormat="1" applyFont="1" applyFill="1" applyBorder="1" applyAlignment="1">
      <alignment horizontal="right" vertical="center"/>
    </xf>
    <xf numFmtId="168" fontId="0" fillId="0" borderId="0" xfId="0" applyNumberFormat="1" applyAlignment="1">
      <alignment/>
    </xf>
    <xf numFmtId="166" fontId="9" fillId="34" borderId="0" xfId="41" applyNumberFormat="1" applyFont="1" applyFill="1" applyBorder="1" applyAlignment="1">
      <alignment horizontal="right" vertical="center"/>
    </xf>
    <xf numFmtId="166" fontId="9" fillId="16" borderId="12" xfId="41" applyNumberFormat="1" applyFont="1" applyFill="1" applyBorder="1" applyAlignment="1">
      <alignment horizontal="right" vertical="center"/>
    </xf>
    <xf numFmtId="166" fontId="9" fillId="34" borderId="12" xfId="41" applyNumberFormat="1" applyFont="1" applyFill="1" applyBorder="1" applyAlignment="1">
      <alignment horizontal="right" vertical="center"/>
    </xf>
    <xf numFmtId="4" fontId="9" fillId="16" borderId="0" xfId="41" applyNumberFormat="1" applyFont="1" applyFill="1" applyBorder="1" applyAlignment="1">
      <alignment horizontal="right" vertical="center"/>
    </xf>
    <xf numFmtId="0" fontId="0" fillId="0" borderId="0" xfId="0" applyAlignment="1">
      <alignment vertical="center"/>
    </xf>
    <xf numFmtId="4" fontId="9" fillId="16" borderId="12" xfId="41" applyNumberFormat="1" applyFont="1" applyFill="1" applyBorder="1" applyAlignment="1">
      <alignment horizontal="right" vertical="center"/>
    </xf>
    <xf numFmtId="169" fontId="9" fillId="16" borderId="12" xfId="41" applyNumberFormat="1" applyFont="1" applyFill="1" applyBorder="1" applyAlignment="1">
      <alignment horizontal="right" vertical="center"/>
    </xf>
    <xf numFmtId="165" fontId="10" fillId="16" borderId="13" xfId="59" applyNumberFormat="1" applyFont="1" applyFill="1" applyBorder="1" applyAlignment="1">
      <alignment horizontal="center" vertical="center"/>
    </xf>
    <xf numFmtId="165" fontId="10" fillId="16" borderId="0" xfId="59" applyNumberFormat="1" applyFont="1" applyFill="1" applyBorder="1" applyAlignment="1">
      <alignment horizontal="center" vertical="center"/>
    </xf>
    <xf numFmtId="165" fontId="10" fillId="16" borderId="12" xfId="59" applyNumberFormat="1" applyFont="1" applyFill="1" applyBorder="1" applyAlignment="1">
      <alignment horizontal="center" vertical="center"/>
    </xf>
    <xf numFmtId="165" fontId="10" fillId="16" borderId="14" xfId="59" applyNumberFormat="1" applyFont="1" applyFill="1" applyBorder="1" applyAlignment="1">
      <alignment horizontal="center" vertical="center"/>
    </xf>
    <xf numFmtId="165" fontId="10" fillId="16" borderId="16" xfId="59" applyNumberFormat="1" applyFont="1" applyFill="1" applyBorder="1" applyAlignment="1">
      <alignment horizontal="center" vertical="center"/>
    </xf>
    <xf numFmtId="165" fontId="10" fillId="16" borderId="17" xfId="59" applyNumberFormat="1" applyFont="1" applyFill="1" applyBorder="1" applyAlignment="1">
      <alignment horizontal="center" vertical="center"/>
    </xf>
    <xf numFmtId="0" fontId="0" fillId="0" borderId="18" xfId="0" applyBorder="1" applyAlignment="1">
      <alignment horizontal="left" wrapText="1"/>
    </xf>
    <xf numFmtId="165" fontId="44" fillId="16" borderId="19" xfId="56" applyNumberFormat="1" applyFont="1" applyFill="1" applyBorder="1" applyAlignment="1">
      <alignment horizontal="center" vertical="center"/>
    </xf>
    <xf numFmtId="165" fontId="44" fillId="16" borderId="18" xfId="56" applyNumberFormat="1" applyFont="1" applyFill="1" applyBorder="1" applyAlignment="1">
      <alignment horizontal="center" vertical="center"/>
    </xf>
    <xf numFmtId="165" fontId="44" fillId="16" borderId="20" xfId="56" applyNumberFormat="1" applyFont="1" applyFill="1" applyBorder="1" applyAlignment="1">
      <alignment horizontal="center" vertical="center"/>
    </xf>
    <xf numFmtId="165" fontId="4" fillId="33" borderId="13" xfId="56" applyNumberFormat="1" applyFont="1" applyFill="1" applyBorder="1" applyAlignment="1">
      <alignment horizontal="left" vertical="center"/>
    </xf>
    <xf numFmtId="165" fontId="4" fillId="33" borderId="21" xfId="56" applyNumberFormat="1" applyFont="1" applyFill="1" applyBorder="1" applyAlignment="1">
      <alignment horizontal="left" vertical="center"/>
    </xf>
    <xf numFmtId="0" fontId="5" fillId="33" borderId="0"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 vertical="center"/>
      <protection/>
    </xf>
    <xf numFmtId="0" fontId="5" fillId="33" borderId="12" xfId="56" applyFont="1" applyFill="1" applyBorder="1" applyAlignment="1" applyProtection="1">
      <alignment horizontal="center" vertical="center"/>
      <protection/>
    </xf>
    <xf numFmtId="166" fontId="10" fillId="39" borderId="16" xfId="59" applyNumberFormat="1" applyFont="1" applyFill="1" applyBorder="1" applyAlignment="1">
      <alignment horizontal="right" vertical="center"/>
    </xf>
    <xf numFmtId="166" fontId="10" fillId="39" borderId="17" xfId="59" applyNumberFormat="1" applyFont="1" applyFill="1" applyBorder="1" applyAlignment="1">
      <alignment horizontal="right" vertical="center"/>
    </xf>
    <xf numFmtId="166" fontId="10" fillId="33" borderId="18" xfId="63" applyNumberFormat="1" applyFont="1" applyFill="1" applyBorder="1" applyAlignment="1">
      <alignment horizontal="right" vertical="center"/>
    </xf>
    <xf numFmtId="166" fontId="10" fillId="33" borderId="20" xfId="63" applyNumberFormat="1" applyFont="1" applyFill="1" applyBorder="1" applyAlignment="1">
      <alignment horizontal="right" vertical="center"/>
    </xf>
    <xf numFmtId="166" fontId="10" fillId="33" borderId="15" xfId="48" applyNumberFormat="1" applyFont="1" applyFill="1" applyBorder="1" applyAlignment="1">
      <alignment horizontal="right"/>
      <protection/>
    </xf>
    <xf numFmtId="166" fontId="10" fillId="33" borderId="22" xfId="48" applyNumberFormat="1" applyFont="1" applyFill="1" applyBorder="1" applyAlignment="1">
      <alignment horizontal="right"/>
      <protection/>
    </xf>
    <xf numFmtId="165" fontId="4" fillId="33" borderId="13" xfId="56" applyNumberFormat="1" applyFont="1" applyFill="1" applyBorder="1" applyAlignment="1">
      <alignment horizontal="center" vertical="center"/>
    </xf>
    <xf numFmtId="165" fontId="4" fillId="33" borderId="21" xfId="56" applyNumberFormat="1" applyFont="1" applyFill="1" applyBorder="1" applyAlignment="1">
      <alignment horizontal="center" vertic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dxfs count="27">
    <dxf>
      <numFmt numFmtId="170" formatCode="0;;;@"/>
    </dxf>
    <dxf>
      <numFmt numFmtId="170" formatCode="0;;;@"/>
    </dxf>
    <dxf>
      <numFmt numFmtId="170" formatCode="0;;;@"/>
    </dxf>
    <dxf>
      <numFmt numFmtId="170" formatCode="0;;;@"/>
    </dxf>
    <dxf>
      <numFmt numFmtId="170" formatCode="0;;;@"/>
    </dxf>
    <dxf>
      <numFmt numFmtId="170" formatCode="0;;;@"/>
    </dxf>
    <dxf>
      <numFmt numFmtId="170" formatCode="0;;;@"/>
    </dxf>
    <dxf>
      <numFmt numFmtId="170" formatCode="0;;;@"/>
    </dxf>
    <dxf>
      <numFmt numFmtId="170" formatCode="0;;;@"/>
    </dxf>
    <dxf>
      <numFmt numFmtId="170" formatCode="0;;;@"/>
    </dxf>
    <dxf>
      <numFmt numFmtId="170" formatCode="0;;;@"/>
    </dxf>
    <dxf>
      <numFmt numFmtId="170" formatCode="0;;;@"/>
    </dxf>
    <dxf>
      <numFmt numFmtId="170" formatCode="0;;;@"/>
    </dxf>
    <dxf>
      <numFmt numFmtId="170" formatCode="0;;;@"/>
    </dxf>
    <dxf>
      <numFmt numFmtId="170" formatCode="0;;;@"/>
    </dxf>
    <dxf>
      <numFmt numFmtId="170" formatCode="0;;;@"/>
    </dxf>
    <dxf>
      <numFmt numFmtId="170" formatCode="0;;;@"/>
    </dxf>
    <dxf>
      <numFmt numFmtId="170" formatCode="0;;;@"/>
    </dxf>
    <dxf>
      <numFmt numFmtId="170" formatCode="0;;;@"/>
    </dxf>
    <dxf>
      <numFmt numFmtId="170" formatCode="0;;;@"/>
    </dxf>
    <dxf>
      <numFmt numFmtId="170" formatCode="0;;;@"/>
    </dxf>
    <dxf>
      <numFmt numFmtId="170" formatCode="0;;;@"/>
    </dxf>
    <dxf>
      <numFmt numFmtId="170" formatCode="0;;;@"/>
    </dxf>
    <dxf>
      <numFmt numFmtId="170" formatCode="0;;;@"/>
    </dxf>
    <dxf>
      <numFmt numFmtId="170" formatCode="0;;;@"/>
    </dxf>
    <dxf>
      <numFmt numFmtId="170" formatCode="0;;;@"/>
    </dxf>
    <dxf>
      <numFmt numFmtId="170"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71"/>
  <sheetViews>
    <sheetView tabSelected="1" zoomScale="80" zoomScaleNormal="80" zoomScalePageLayoutView="0" workbookViewId="0" topLeftCell="A1">
      <selection activeCell="B12" sqref="B12"/>
    </sheetView>
  </sheetViews>
  <sheetFormatPr defaultColWidth="9.140625" defaultRowHeight="15"/>
  <cols>
    <col min="1" max="1" width="36.7109375" style="0" bestFit="1" customWidth="1"/>
    <col min="2" max="10" width="14.28125" style="0" customWidth="1"/>
  </cols>
  <sheetData>
    <row r="1" spans="1:10" ht="22.5" customHeight="1">
      <c r="A1" s="55" t="s">
        <v>0</v>
      </c>
      <c r="B1" s="56"/>
      <c r="C1" s="56"/>
      <c r="D1" s="56"/>
      <c r="E1" s="56"/>
      <c r="F1" s="56"/>
      <c r="G1" s="56"/>
      <c r="H1" s="56"/>
      <c r="I1" s="56"/>
      <c r="J1" s="57"/>
    </row>
    <row r="2" spans="1:10" ht="27" customHeight="1">
      <c r="A2" s="58" t="s">
        <v>1</v>
      </c>
      <c r="B2" s="60" t="s">
        <v>76</v>
      </c>
      <c r="C2" s="60"/>
      <c r="D2" s="60"/>
      <c r="E2" s="60" t="s">
        <v>77</v>
      </c>
      <c r="F2" s="60"/>
      <c r="G2" s="60"/>
      <c r="H2" s="61" t="s">
        <v>72</v>
      </c>
      <c r="I2" s="61"/>
      <c r="J2" s="62"/>
    </row>
    <row r="3" spans="1:10" ht="15">
      <c r="A3" s="59"/>
      <c r="B3" s="1" t="s">
        <v>2</v>
      </c>
      <c r="C3" s="1" t="s">
        <v>3</v>
      </c>
      <c r="D3" s="1" t="s">
        <v>4</v>
      </c>
      <c r="E3" s="1" t="s">
        <v>2</v>
      </c>
      <c r="F3" s="1" t="s">
        <v>3</v>
      </c>
      <c r="G3" s="1" t="s">
        <v>4</v>
      </c>
      <c r="H3" s="1" t="s">
        <v>2</v>
      </c>
      <c r="I3" s="1" t="s">
        <v>3</v>
      </c>
      <c r="J3" s="2" t="s">
        <v>4</v>
      </c>
    </row>
    <row r="4" spans="1:11" ht="15">
      <c r="A4" s="10" t="s">
        <v>5</v>
      </c>
      <c r="B4" s="3">
        <v>126274</v>
      </c>
      <c r="C4" s="3">
        <v>301849</v>
      </c>
      <c r="D4" s="3">
        <f>+B4+C4</f>
        <v>428123</v>
      </c>
      <c r="E4" s="3">
        <v>38125</v>
      </c>
      <c r="F4" s="3">
        <v>97512</v>
      </c>
      <c r="G4" s="3">
        <f>SUM(E4:F4)</f>
        <v>135637</v>
      </c>
      <c r="H4" s="4"/>
      <c r="I4" s="4"/>
      <c r="J4" s="5"/>
      <c r="K4" s="36"/>
    </row>
    <row r="5" spans="1:11" ht="15">
      <c r="A5" s="6" t="s">
        <v>70</v>
      </c>
      <c r="B5" s="7">
        <v>243</v>
      </c>
      <c r="C5" s="7">
        <v>107</v>
      </c>
      <c r="D5" s="7">
        <f aca="true" t="shared" si="0" ref="D5:D59">+B5+C5</f>
        <v>350</v>
      </c>
      <c r="E5" s="7">
        <v>74110</v>
      </c>
      <c r="F5" s="7">
        <v>221053</v>
      </c>
      <c r="G5" s="7">
        <f>+E5+F5</f>
        <v>295163</v>
      </c>
      <c r="H5" s="8"/>
      <c r="I5" s="8"/>
      <c r="J5" s="9"/>
      <c r="K5" s="36"/>
    </row>
    <row r="6" spans="1:10" ht="15">
      <c r="A6" s="10" t="s">
        <v>54</v>
      </c>
      <c r="B6" s="3">
        <v>134021</v>
      </c>
      <c r="C6" s="3">
        <v>79522</v>
      </c>
      <c r="D6" s="3">
        <f t="shared" si="0"/>
        <v>213543</v>
      </c>
      <c r="E6" s="3">
        <v>124580</v>
      </c>
      <c r="F6" s="3">
        <v>91544</v>
      </c>
      <c r="G6" s="3">
        <f aca="true" t="shared" si="1" ref="G6:G59">SUM(E6:F6)</f>
        <v>216124</v>
      </c>
      <c r="H6" s="4">
        <f aca="true" t="shared" si="2" ref="H6:H59">+_xlfn.IFERROR(((E6-B6)/B6)*100,0)</f>
        <v>-7.044418412039905</v>
      </c>
      <c r="I6" s="4">
        <f aca="true" t="shared" si="3" ref="I6:I61">+_xlfn.IFERROR(((F6-C6)/C6)*100,0)</f>
        <v>15.117829028444959</v>
      </c>
      <c r="J6" s="5">
        <f aca="true" t="shared" si="4" ref="J6:J61">+_xlfn.IFERROR(((G6-D6)/D6)*100,0)</f>
        <v>1.2086558679048247</v>
      </c>
    </row>
    <row r="7" spans="1:10" ht="15">
      <c r="A7" s="6" t="s">
        <v>6</v>
      </c>
      <c r="B7" s="7">
        <v>93122</v>
      </c>
      <c r="C7" s="7">
        <v>18107</v>
      </c>
      <c r="D7" s="7">
        <f t="shared" si="0"/>
        <v>111229</v>
      </c>
      <c r="E7" s="7">
        <v>73688</v>
      </c>
      <c r="F7" s="7">
        <v>18446</v>
      </c>
      <c r="G7" s="7">
        <f t="shared" si="1"/>
        <v>92134</v>
      </c>
      <c r="H7" s="8">
        <f t="shared" si="2"/>
        <v>-20.86939713494126</v>
      </c>
      <c r="I7" s="8">
        <f t="shared" si="3"/>
        <v>1.872204119953609</v>
      </c>
      <c r="J7" s="9">
        <f t="shared" si="4"/>
        <v>-17.167285510073814</v>
      </c>
    </row>
    <row r="8" spans="1:10" ht="15">
      <c r="A8" s="10" t="s">
        <v>7</v>
      </c>
      <c r="B8" s="3">
        <v>65796</v>
      </c>
      <c r="C8" s="3">
        <v>19095</v>
      </c>
      <c r="D8" s="3">
        <f t="shared" si="0"/>
        <v>84891</v>
      </c>
      <c r="E8" s="3">
        <v>54748</v>
      </c>
      <c r="F8" s="3">
        <v>22523</v>
      </c>
      <c r="G8" s="3">
        <f t="shared" si="1"/>
        <v>77271</v>
      </c>
      <c r="H8" s="4">
        <f t="shared" si="2"/>
        <v>-16.79129430360508</v>
      </c>
      <c r="I8" s="4">
        <f t="shared" si="3"/>
        <v>17.95234354543074</v>
      </c>
      <c r="J8" s="5">
        <f t="shared" si="4"/>
        <v>-8.97621656005937</v>
      </c>
    </row>
    <row r="9" spans="1:10" ht="15">
      <c r="A9" s="6" t="s">
        <v>8</v>
      </c>
      <c r="B9" s="7">
        <v>49327</v>
      </c>
      <c r="C9" s="7">
        <v>135482</v>
      </c>
      <c r="D9" s="7">
        <f t="shared" si="0"/>
        <v>184809</v>
      </c>
      <c r="E9" s="7">
        <v>47487</v>
      </c>
      <c r="F9" s="7">
        <v>157159</v>
      </c>
      <c r="G9" s="7">
        <f t="shared" si="1"/>
        <v>204646</v>
      </c>
      <c r="H9" s="8">
        <f t="shared" si="2"/>
        <v>-3.73020860786182</v>
      </c>
      <c r="I9" s="8">
        <f t="shared" si="3"/>
        <v>15.999911427348282</v>
      </c>
      <c r="J9" s="9">
        <f t="shared" si="4"/>
        <v>10.733784610056869</v>
      </c>
    </row>
    <row r="10" spans="1:10" ht="15">
      <c r="A10" s="10" t="s">
        <v>55</v>
      </c>
      <c r="B10" s="3">
        <v>4272</v>
      </c>
      <c r="C10" s="3">
        <v>3931</v>
      </c>
      <c r="D10" s="3">
        <f t="shared" si="0"/>
        <v>8203</v>
      </c>
      <c r="E10" s="3">
        <v>3792</v>
      </c>
      <c r="F10" s="3">
        <v>3840</v>
      </c>
      <c r="G10" s="3">
        <f t="shared" si="1"/>
        <v>7632</v>
      </c>
      <c r="H10" s="4">
        <f t="shared" si="2"/>
        <v>-11.235955056179774</v>
      </c>
      <c r="I10" s="4">
        <f t="shared" si="3"/>
        <v>-2.314932587127957</v>
      </c>
      <c r="J10" s="5">
        <f t="shared" si="4"/>
        <v>-6.960867975131049</v>
      </c>
    </row>
    <row r="11" spans="1:10" ht="15">
      <c r="A11" s="6" t="s">
        <v>9</v>
      </c>
      <c r="B11" s="7">
        <v>16545</v>
      </c>
      <c r="C11" s="7">
        <v>18166</v>
      </c>
      <c r="D11" s="7">
        <f t="shared" si="0"/>
        <v>34711</v>
      </c>
      <c r="E11" s="7">
        <v>21162</v>
      </c>
      <c r="F11" s="7">
        <v>20061</v>
      </c>
      <c r="G11" s="7">
        <f t="shared" si="1"/>
        <v>41223</v>
      </c>
      <c r="H11" s="8">
        <f t="shared" si="2"/>
        <v>27.905711695376244</v>
      </c>
      <c r="I11" s="8">
        <f>+_xlfn.IFERROR(((F11-C11)/C11)*100,0)</f>
        <v>10.431575470659475</v>
      </c>
      <c r="J11" s="9">
        <f t="shared" si="4"/>
        <v>18.760623433493706</v>
      </c>
    </row>
    <row r="12" spans="1:10" ht="15">
      <c r="A12" s="10" t="s">
        <v>10</v>
      </c>
      <c r="B12" s="3">
        <v>20619</v>
      </c>
      <c r="C12" s="3">
        <v>11855</v>
      </c>
      <c r="D12" s="3">
        <f t="shared" si="0"/>
        <v>32474</v>
      </c>
      <c r="E12" s="3">
        <v>19812</v>
      </c>
      <c r="F12" s="3">
        <v>14147</v>
      </c>
      <c r="G12" s="3">
        <f t="shared" si="1"/>
        <v>33959</v>
      </c>
      <c r="H12" s="4">
        <f t="shared" si="2"/>
        <v>-3.9138658518841845</v>
      </c>
      <c r="I12" s="4">
        <f t="shared" si="3"/>
        <v>19.33361450864614</v>
      </c>
      <c r="J12" s="5">
        <f t="shared" si="4"/>
        <v>4.572889080495165</v>
      </c>
    </row>
    <row r="13" spans="1:10" ht="15">
      <c r="A13" s="6" t="s">
        <v>11</v>
      </c>
      <c r="B13" s="7">
        <v>32556</v>
      </c>
      <c r="C13" s="7">
        <v>5399</v>
      </c>
      <c r="D13" s="7">
        <f t="shared" si="0"/>
        <v>37955</v>
      </c>
      <c r="E13" s="7">
        <v>32011</v>
      </c>
      <c r="F13" s="7">
        <v>5592</v>
      </c>
      <c r="G13" s="7">
        <f t="shared" si="1"/>
        <v>37603</v>
      </c>
      <c r="H13" s="8">
        <f t="shared" si="2"/>
        <v>-1.6740385796780932</v>
      </c>
      <c r="I13" s="8">
        <f t="shared" si="3"/>
        <v>3.574736062233747</v>
      </c>
      <c r="J13" s="9">
        <f t="shared" si="4"/>
        <v>-0.9274140429455935</v>
      </c>
    </row>
    <row r="14" spans="1:10" ht="15">
      <c r="A14" s="10" t="s">
        <v>12</v>
      </c>
      <c r="B14" s="3">
        <v>22447</v>
      </c>
      <c r="C14" s="3">
        <v>3261</v>
      </c>
      <c r="D14" s="3">
        <f t="shared" si="0"/>
        <v>25708</v>
      </c>
      <c r="E14" s="3">
        <v>19938</v>
      </c>
      <c r="F14" s="3">
        <v>4227</v>
      </c>
      <c r="G14" s="3">
        <f t="shared" si="1"/>
        <v>24165</v>
      </c>
      <c r="H14" s="4">
        <f t="shared" si="2"/>
        <v>-11.177440192453334</v>
      </c>
      <c r="I14" s="4">
        <f t="shared" si="3"/>
        <v>29.622815087396503</v>
      </c>
      <c r="J14" s="5">
        <f t="shared" si="4"/>
        <v>-6.002022716664073</v>
      </c>
    </row>
    <row r="15" spans="1:10" ht="15">
      <c r="A15" s="6" t="s">
        <v>13</v>
      </c>
      <c r="B15" s="7">
        <v>8651</v>
      </c>
      <c r="C15" s="7">
        <v>211</v>
      </c>
      <c r="D15" s="7">
        <f t="shared" si="0"/>
        <v>8862</v>
      </c>
      <c r="E15" s="7">
        <v>6478</v>
      </c>
      <c r="F15" s="7">
        <v>145</v>
      </c>
      <c r="G15" s="7">
        <f t="shared" si="1"/>
        <v>6623</v>
      </c>
      <c r="H15" s="8">
        <f t="shared" si="2"/>
        <v>-25.118483412322274</v>
      </c>
      <c r="I15" s="8">
        <f t="shared" si="3"/>
        <v>-31.27962085308057</v>
      </c>
      <c r="J15" s="9">
        <f t="shared" si="4"/>
        <v>-25.265177160911755</v>
      </c>
    </row>
    <row r="16" spans="1:10" ht="15">
      <c r="A16" s="10" t="s">
        <v>14</v>
      </c>
      <c r="B16" s="3">
        <v>16391</v>
      </c>
      <c r="C16" s="3">
        <v>1906</v>
      </c>
      <c r="D16" s="3">
        <f t="shared" si="0"/>
        <v>18297</v>
      </c>
      <c r="E16" s="3">
        <v>15514</v>
      </c>
      <c r="F16" s="3">
        <v>2479</v>
      </c>
      <c r="G16" s="3">
        <f t="shared" si="1"/>
        <v>17993</v>
      </c>
      <c r="H16" s="4">
        <f t="shared" si="2"/>
        <v>-5.350497224086389</v>
      </c>
      <c r="I16" s="4">
        <f t="shared" si="3"/>
        <v>30.062959076600208</v>
      </c>
      <c r="J16" s="5">
        <f t="shared" si="4"/>
        <v>-1.6614745586708204</v>
      </c>
    </row>
    <row r="17" spans="1:10" ht="15">
      <c r="A17" s="6" t="s">
        <v>15</v>
      </c>
      <c r="B17" s="7">
        <v>1858</v>
      </c>
      <c r="C17" s="7">
        <v>42</v>
      </c>
      <c r="D17" s="7">
        <f t="shared" si="0"/>
        <v>1900</v>
      </c>
      <c r="E17" s="7">
        <v>1696</v>
      </c>
      <c r="F17" s="7">
        <v>12</v>
      </c>
      <c r="G17" s="7">
        <f t="shared" si="1"/>
        <v>1708</v>
      </c>
      <c r="H17" s="8">
        <f t="shared" si="2"/>
        <v>-8.719052744886975</v>
      </c>
      <c r="I17" s="8">
        <f t="shared" si="3"/>
        <v>-71.42857142857143</v>
      </c>
      <c r="J17" s="9">
        <f t="shared" si="4"/>
        <v>-10.105263157894736</v>
      </c>
    </row>
    <row r="18" spans="1:10" ht="15">
      <c r="A18" s="10" t="s">
        <v>16</v>
      </c>
      <c r="B18" s="3">
        <v>2163</v>
      </c>
      <c r="C18" s="3">
        <v>35</v>
      </c>
      <c r="D18" s="3">
        <f t="shared" si="0"/>
        <v>2198</v>
      </c>
      <c r="E18" s="3">
        <v>2149</v>
      </c>
      <c r="F18" s="3">
        <v>3</v>
      </c>
      <c r="G18" s="3">
        <f t="shared" si="1"/>
        <v>2152</v>
      </c>
      <c r="H18" s="4">
        <f t="shared" si="2"/>
        <v>-0.6472491909385114</v>
      </c>
      <c r="I18" s="4">
        <f t="shared" si="3"/>
        <v>-91.42857142857143</v>
      </c>
      <c r="J18" s="5">
        <f t="shared" si="4"/>
        <v>-2.0928116469517746</v>
      </c>
    </row>
    <row r="19" spans="1:10" ht="15">
      <c r="A19" s="6" t="s">
        <v>17</v>
      </c>
      <c r="B19" s="7">
        <v>1202</v>
      </c>
      <c r="C19" s="7">
        <v>87</v>
      </c>
      <c r="D19" s="7">
        <f t="shared" si="0"/>
        <v>1289</v>
      </c>
      <c r="E19" s="7">
        <v>1117</v>
      </c>
      <c r="F19" s="7">
        <v>54</v>
      </c>
      <c r="G19" s="7">
        <f t="shared" si="1"/>
        <v>1171</v>
      </c>
      <c r="H19" s="8">
        <f t="shared" si="2"/>
        <v>-7.071547420965059</v>
      </c>
      <c r="I19" s="8">
        <f t="shared" si="3"/>
        <v>-37.93103448275862</v>
      </c>
      <c r="J19" s="9">
        <f t="shared" si="4"/>
        <v>-9.154383242823895</v>
      </c>
    </row>
    <row r="20" spans="1:10" ht="15">
      <c r="A20" s="10" t="s">
        <v>56</v>
      </c>
      <c r="B20" s="3">
        <v>19369</v>
      </c>
      <c r="C20" s="3">
        <v>0</v>
      </c>
      <c r="D20" s="3">
        <f t="shared" si="0"/>
        <v>19369</v>
      </c>
      <c r="E20" s="3">
        <v>18642</v>
      </c>
      <c r="F20" s="3">
        <v>0</v>
      </c>
      <c r="G20" s="3">
        <f t="shared" si="1"/>
        <v>18642</v>
      </c>
      <c r="H20" s="4">
        <f t="shared" si="2"/>
        <v>-3.75342041406371</v>
      </c>
      <c r="I20" s="4">
        <f t="shared" si="3"/>
        <v>0</v>
      </c>
      <c r="J20" s="5">
        <f t="shared" si="4"/>
        <v>-3.75342041406371</v>
      </c>
    </row>
    <row r="21" spans="1:10" ht="15">
      <c r="A21" s="6" t="s">
        <v>18</v>
      </c>
      <c r="B21" s="7">
        <v>18909</v>
      </c>
      <c r="C21" s="7">
        <v>149</v>
      </c>
      <c r="D21" s="7">
        <f t="shared" si="0"/>
        <v>19058</v>
      </c>
      <c r="E21" s="7">
        <v>20583</v>
      </c>
      <c r="F21" s="7">
        <v>78</v>
      </c>
      <c r="G21" s="7">
        <f t="shared" si="1"/>
        <v>20661</v>
      </c>
      <c r="H21" s="8">
        <f t="shared" si="2"/>
        <v>8.852927177534507</v>
      </c>
      <c r="I21" s="8">
        <f t="shared" si="3"/>
        <v>-47.651006711409394</v>
      </c>
      <c r="J21" s="9">
        <f t="shared" si="4"/>
        <v>8.411165914576555</v>
      </c>
    </row>
    <row r="22" spans="1:10" ht="15">
      <c r="A22" s="10" t="s">
        <v>19</v>
      </c>
      <c r="B22" s="3">
        <v>88</v>
      </c>
      <c r="C22" s="3">
        <v>17</v>
      </c>
      <c r="D22" s="3">
        <f t="shared" si="0"/>
        <v>105</v>
      </c>
      <c r="E22" s="3">
        <v>94</v>
      </c>
      <c r="F22" s="3">
        <v>0</v>
      </c>
      <c r="G22" s="3">
        <f t="shared" si="1"/>
        <v>94</v>
      </c>
      <c r="H22" s="4">
        <f t="shared" si="2"/>
        <v>6.8181818181818175</v>
      </c>
      <c r="I22" s="4">
        <f t="shared" si="3"/>
        <v>-100</v>
      </c>
      <c r="J22" s="5">
        <f t="shared" si="4"/>
        <v>-10.476190476190476</v>
      </c>
    </row>
    <row r="23" spans="1:10" ht="15">
      <c r="A23" s="6" t="s">
        <v>20</v>
      </c>
      <c r="B23" s="7">
        <v>4257</v>
      </c>
      <c r="C23" s="7">
        <v>36</v>
      </c>
      <c r="D23" s="7">
        <f t="shared" si="0"/>
        <v>4293</v>
      </c>
      <c r="E23" s="7">
        <v>3125</v>
      </c>
      <c r="F23" s="7">
        <v>13</v>
      </c>
      <c r="G23" s="7">
        <f t="shared" si="1"/>
        <v>3138</v>
      </c>
      <c r="H23" s="8">
        <f t="shared" si="2"/>
        <v>-26.591496358938222</v>
      </c>
      <c r="I23" s="8">
        <f t="shared" si="3"/>
        <v>-63.888888888888886</v>
      </c>
      <c r="J23" s="9">
        <f t="shared" si="4"/>
        <v>-26.904262753319358</v>
      </c>
    </row>
    <row r="24" spans="1:10" ht="15">
      <c r="A24" s="10" t="s">
        <v>21</v>
      </c>
      <c r="B24" s="3">
        <v>1502</v>
      </c>
      <c r="C24" s="3">
        <v>14</v>
      </c>
      <c r="D24" s="3">
        <f t="shared" si="0"/>
        <v>1516</v>
      </c>
      <c r="E24" s="3">
        <v>1354</v>
      </c>
      <c r="F24" s="3">
        <v>8</v>
      </c>
      <c r="G24" s="3">
        <f t="shared" si="1"/>
        <v>1362</v>
      </c>
      <c r="H24" s="4">
        <f t="shared" si="2"/>
        <v>-9.85352862849534</v>
      </c>
      <c r="I24" s="4">
        <f t="shared" si="3"/>
        <v>-42.857142857142854</v>
      </c>
      <c r="J24" s="5">
        <f t="shared" si="4"/>
        <v>-10.158311345646439</v>
      </c>
    </row>
    <row r="25" spans="1:10" ht="15">
      <c r="A25" s="6" t="s">
        <v>22</v>
      </c>
      <c r="B25" s="7">
        <v>4668</v>
      </c>
      <c r="C25" s="7">
        <v>270</v>
      </c>
      <c r="D25" s="7">
        <f t="shared" si="0"/>
        <v>4938</v>
      </c>
      <c r="E25" s="7">
        <v>5379</v>
      </c>
      <c r="F25" s="7">
        <v>210</v>
      </c>
      <c r="G25" s="7">
        <f t="shared" si="1"/>
        <v>5589</v>
      </c>
      <c r="H25" s="8">
        <f t="shared" si="2"/>
        <v>15.231362467866324</v>
      </c>
      <c r="I25" s="8">
        <f t="shared" si="3"/>
        <v>-22.22222222222222</v>
      </c>
      <c r="J25" s="9">
        <f t="shared" si="4"/>
        <v>13.183475091130012</v>
      </c>
    </row>
    <row r="26" spans="1:10" ht="15">
      <c r="A26" s="10" t="s">
        <v>23</v>
      </c>
      <c r="B26" s="3">
        <v>5016</v>
      </c>
      <c r="C26" s="3">
        <v>96</v>
      </c>
      <c r="D26" s="3">
        <f t="shared" si="0"/>
        <v>5112</v>
      </c>
      <c r="E26" s="3">
        <v>5572</v>
      </c>
      <c r="F26" s="3">
        <v>54</v>
      </c>
      <c r="G26" s="3">
        <f t="shared" si="1"/>
        <v>5626</v>
      </c>
      <c r="H26" s="4">
        <f t="shared" si="2"/>
        <v>11.084529505582138</v>
      </c>
      <c r="I26" s="4">
        <f t="shared" si="3"/>
        <v>-43.75</v>
      </c>
      <c r="J26" s="5">
        <f t="shared" si="4"/>
        <v>10.054773082942097</v>
      </c>
    </row>
    <row r="27" spans="1:10" ht="15">
      <c r="A27" s="6" t="s">
        <v>24</v>
      </c>
      <c r="B27" s="7">
        <v>76</v>
      </c>
      <c r="C27" s="7">
        <v>0</v>
      </c>
      <c r="D27" s="7">
        <f t="shared" si="0"/>
        <v>76</v>
      </c>
      <c r="E27" s="7">
        <v>24</v>
      </c>
      <c r="F27" s="7">
        <v>0</v>
      </c>
      <c r="G27" s="7">
        <f t="shared" si="1"/>
        <v>24</v>
      </c>
      <c r="H27" s="8">
        <f t="shared" si="2"/>
        <v>-68.42105263157895</v>
      </c>
      <c r="I27" s="8">
        <f t="shared" si="3"/>
        <v>0</v>
      </c>
      <c r="J27" s="9">
        <f t="shared" si="4"/>
        <v>-68.42105263157895</v>
      </c>
    </row>
    <row r="28" spans="1:10" ht="15">
      <c r="A28" s="10" t="s">
        <v>25</v>
      </c>
      <c r="B28" s="3">
        <v>4896</v>
      </c>
      <c r="C28" s="3">
        <v>539</v>
      </c>
      <c r="D28" s="3">
        <f t="shared" si="0"/>
        <v>5435</v>
      </c>
      <c r="E28" s="3">
        <v>4948</v>
      </c>
      <c r="F28" s="3">
        <v>652</v>
      </c>
      <c r="G28" s="3">
        <f t="shared" si="1"/>
        <v>5600</v>
      </c>
      <c r="H28" s="4">
        <f t="shared" si="2"/>
        <v>1.0620915032679739</v>
      </c>
      <c r="I28" s="4">
        <f t="shared" si="3"/>
        <v>20.964749536178108</v>
      </c>
      <c r="J28" s="5">
        <f t="shared" si="4"/>
        <v>3.035878564857406</v>
      </c>
    </row>
    <row r="29" spans="1:10" ht="15">
      <c r="A29" s="6" t="s">
        <v>26</v>
      </c>
      <c r="B29" s="7">
        <v>11916</v>
      </c>
      <c r="C29" s="7">
        <v>435</v>
      </c>
      <c r="D29" s="7">
        <f t="shared" si="0"/>
        <v>12351</v>
      </c>
      <c r="E29" s="7">
        <v>9665</v>
      </c>
      <c r="F29" s="7">
        <v>616</v>
      </c>
      <c r="G29" s="7">
        <f t="shared" si="1"/>
        <v>10281</v>
      </c>
      <c r="H29" s="8">
        <f t="shared" si="2"/>
        <v>-18.890567304464586</v>
      </c>
      <c r="I29" s="8">
        <f t="shared" si="3"/>
        <v>41.60919540229885</v>
      </c>
      <c r="J29" s="9">
        <f t="shared" si="4"/>
        <v>-16.75977653631285</v>
      </c>
    </row>
    <row r="30" spans="1:10" ht="15">
      <c r="A30" s="10" t="s">
        <v>27</v>
      </c>
      <c r="B30" s="3">
        <v>6171</v>
      </c>
      <c r="C30" s="3">
        <v>289</v>
      </c>
      <c r="D30" s="3">
        <f t="shared" si="0"/>
        <v>6460</v>
      </c>
      <c r="E30" s="3">
        <v>5376</v>
      </c>
      <c r="F30" s="3">
        <v>280</v>
      </c>
      <c r="G30" s="3">
        <f t="shared" si="1"/>
        <v>5656</v>
      </c>
      <c r="H30" s="4">
        <f t="shared" si="2"/>
        <v>-12.882839086047642</v>
      </c>
      <c r="I30" s="4">
        <f t="shared" si="3"/>
        <v>-3.1141868512110724</v>
      </c>
      <c r="J30" s="5">
        <f t="shared" si="4"/>
        <v>-12.445820433436532</v>
      </c>
    </row>
    <row r="31" spans="1:10" ht="15">
      <c r="A31" s="6" t="s">
        <v>28</v>
      </c>
      <c r="B31" s="7">
        <v>3401</v>
      </c>
      <c r="C31" s="7">
        <v>13</v>
      </c>
      <c r="D31" s="7">
        <f t="shared" si="0"/>
        <v>3414</v>
      </c>
      <c r="E31" s="7">
        <v>2743</v>
      </c>
      <c r="F31" s="7">
        <v>14</v>
      </c>
      <c r="G31" s="7">
        <f t="shared" si="1"/>
        <v>2757</v>
      </c>
      <c r="H31" s="8">
        <f t="shared" si="2"/>
        <v>-19.347250808585713</v>
      </c>
      <c r="I31" s="8">
        <f t="shared" si="3"/>
        <v>7.6923076923076925</v>
      </c>
      <c r="J31" s="9">
        <f t="shared" si="4"/>
        <v>-19.244288224956062</v>
      </c>
    </row>
    <row r="32" spans="1:10" ht="15">
      <c r="A32" s="10" t="s">
        <v>57</v>
      </c>
      <c r="B32" s="3">
        <v>4201</v>
      </c>
      <c r="C32" s="3">
        <v>714</v>
      </c>
      <c r="D32" s="3">
        <f t="shared" si="0"/>
        <v>4915</v>
      </c>
      <c r="E32" s="3">
        <v>5092</v>
      </c>
      <c r="F32" s="3">
        <v>622</v>
      </c>
      <c r="G32" s="3">
        <f t="shared" si="1"/>
        <v>5714</v>
      </c>
      <c r="H32" s="4">
        <f t="shared" si="2"/>
        <v>21.209235896215187</v>
      </c>
      <c r="I32" s="4">
        <f t="shared" si="3"/>
        <v>-12.885154061624648</v>
      </c>
      <c r="J32" s="5">
        <f t="shared" si="4"/>
        <v>16.256358087487282</v>
      </c>
    </row>
    <row r="33" spans="1:10" ht="15">
      <c r="A33" s="6" t="s">
        <v>69</v>
      </c>
      <c r="B33" s="7">
        <v>1536</v>
      </c>
      <c r="C33" s="7">
        <v>1</v>
      </c>
      <c r="D33" s="7">
        <f t="shared" si="0"/>
        <v>1537</v>
      </c>
      <c r="E33" s="7">
        <v>1202</v>
      </c>
      <c r="F33" s="7">
        <v>0</v>
      </c>
      <c r="G33" s="7">
        <f t="shared" si="1"/>
        <v>1202</v>
      </c>
      <c r="H33" s="8">
        <f t="shared" si="2"/>
        <v>-21.744791666666664</v>
      </c>
      <c r="I33" s="8">
        <f t="shared" si="3"/>
        <v>-100</v>
      </c>
      <c r="J33" s="9">
        <f t="shared" si="4"/>
        <v>-21.795705920624595</v>
      </c>
    </row>
    <row r="34" spans="1:10" ht="15">
      <c r="A34" s="10" t="s">
        <v>29</v>
      </c>
      <c r="B34" s="3">
        <v>7088</v>
      </c>
      <c r="C34" s="3">
        <v>2065</v>
      </c>
      <c r="D34" s="3">
        <f t="shared" si="0"/>
        <v>9153</v>
      </c>
      <c r="E34" s="3">
        <v>6089</v>
      </c>
      <c r="F34" s="3">
        <v>1980</v>
      </c>
      <c r="G34" s="3">
        <f t="shared" si="1"/>
        <v>8069</v>
      </c>
      <c r="H34" s="4">
        <f t="shared" si="2"/>
        <v>-14.094243792325056</v>
      </c>
      <c r="I34" s="4">
        <f t="shared" si="3"/>
        <v>-4.116222760290557</v>
      </c>
      <c r="J34" s="5">
        <f t="shared" si="4"/>
        <v>-11.843111548126299</v>
      </c>
    </row>
    <row r="35" spans="1:10" ht="15">
      <c r="A35" s="6" t="s">
        <v>68</v>
      </c>
      <c r="B35" s="7">
        <v>1982</v>
      </c>
      <c r="C35" s="7">
        <v>0</v>
      </c>
      <c r="D35" s="7">
        <f t="shared" si="0"/>
        <v>1982</v>
      </c>
      <c r="E35" s="7">
        <v>1872</v>
      </c>
      <c r="F35" s="7">
        <v>5</v>
      </c>
      <c r="G35" s="7">
        <f t="shared" si="1"/>
        <v>1877</v>
      </c>
      <c r="H35" s="8">
        <f t="shared" si="2"/>
        <v>-5.549949545913218</v>
      </c>
      <c r="I35" s="8">
        <f t="shared" si="3"/>
        <v>0</v>
      </c>
      <c r="J35" s="9">
        <f t="shared" si="4"/>
        <v>-5.297679112008073</v>
      </c>
    </row>
    <row r="36" spans="1:10" ht="15">
      <c r="A36" s="10" t="s">
        <v>30</v>
      </c>
      <c r="B36" s="3">
        <v>21704</v>
      </c>
      <c r="C36" s="3">
        <v>461</v>
      </c>
      <c r="D36" s="3">
        <f t="shared" si="0"/>
        <v>22165</v>
      </c>
      <c r="E36" s="3">
        <v>21593</v>
      </c>
      <c r="F36" s="3">
        <v>389</v>
      </c>
      <c r="G36" s="3">
        <f t="shared" si="1"/>
        <v>21982</v>
      </c>
      <c r="H36" s="4">
        <f t="shared" si="2"/>
        <v>-0.5114264651677111</v>
      </c>
      <c r="I36" s="4">
        <f t="shared" si="3"/>
        <v>-15.61822125813449</v>
      </c>
      <c r="J36" s="5">
        <f t="shared" si="4"/>
        <v>-0.8256259869163096</v>
      </c>
    </row>
    <row r="37" spans="1:10" ht="15">
      <c r="A37" s="6" t="s">
        <v>31</v>
      </c>
      <c r="B37" s="7">
        <v>2496</v>
      </c>
      <c r="C37" s="7">
        <v>20</v>
      </c>
      <c r="D37" s="7">
        <f t="shared" si="0"/>
        <v>2516</v>
      </c>
      <c r="E37" s="7">
        <v>2057</v>
      </c>
      <c r="F37" s="7">
        <v>11</v>
      </c>
      <c r="G37" s="7">
        <f t="shared" si="1"/>
        <v>2068</v>
      </c>
      <c r="H37" s="8">
        <f t="shared" si="2"/>
        <v>-17.588141025641026</v>
      </c>
      <c r="I37" s="8">
        <f t="shared" si="3"/>
        <v>-45</v>
      </c>
      <c r="J37" s="9">
        <f t="shared" si="4"/>
        <v>-17.8060413354531</v>
      </c>
    </row>
    <row r="38" spans="1:10" ht="15">
      <c r="A38" s="10" t="s">
        <v>32</v>
      </c>
      <c r="B38" s="3">
        <v>3745</v>
      </c>
      <c r="C38" s="3">
        <v>10</v>
      </c>
      <c r="D38" s="3">
        <f t="shared" si="0"/>
        <v>3755</v>
      </c>
      <c r="E38" s="3">
        <v>3204</v>
      </c>
      <c r="F38" s="3">
        <v>8</v>
      </c>
      <c r="G38" s="3">
        <f t="shared" si="1"/>
        <v>3212</v>
      </c>
      <c r="H38" s="4">
        <f t="shared" si="2"/>
        <v>-14.44592790387183</v>
      </c>
      <c r="I38" s="4">
        <f t="shared" si="3"/>
        <v>-20</v>
      </c>
      <c r="J38" s="5">
        <f t="shared" si="4"/>
        <v>-14.460719041278294</v>
      </c>
    </row>
    <row r="39" spans="1:10" ht="15">
      <c r="A39" s="6" t="s">
        <v>33</v>
      </c>
      <c r="B39" s="7">
        <v>909</v>
      </c>
      <c r="C39" s="7">
        <v>24</v>
      </c>
      <c r="D39" s="7">
        <f t="shared" si="0"/>
        <v>933</v>
      </c>
      <c r="E39" s="7">
        <v>635</v>
      </c>
      <c r="F39" s="7">
        <v>21</v>
      </c>
      <c r="G39" s="7">
        <f t="shared" si="1"/>
        <v>656</v>
      </c>
      <c r="H39" s="8">
        <f t="shared" si="2"/>
        <v>-30.143014301430142</v>
      </c>
      <c r="I39" s="8">
        <f t="shared" si="3"/>
        <v>-12.5</v>
      </c>
      <c r="J39" s="9">
        <f t="shared" si="4"/>
        <v>-29.689174705251876</v>
      </c>
    </row>
    <row r="40" spans="1:10" ht="15">
      <c r="A40" s="10" t="s">
        <v>34</v>
      </c>
      <c r="B40" s="3">
        <v>11139</v>
      </c>
      <c r="C40" s="3">
        <v>2311</v>
      </c>
      <c r="D40" s="3">
        <f t="shared" si="0"/>
        <v>13450</v>
      </c>
      <c r="E40" s="3">
        <v>11546</v>
      </c>
      <c r="F40" s="3">
        <v>2272</v>
      </c>
      <c r="G40" s="3">
        <f t="shared" si="1"/>
        <v>13818</v>
      </c>
      <c r="H40" s="4">
        <f t="shared" si="2"/>
        <v>3.6538288894873863</v>
      </c>
      <c r="I40" s="4">
        <f t="shared" si="3"/>
        <v>-1.6875811337083515</v>
      </c>
      <c r="J40" s="5">
        <f t="shared" si="4"/>
        <v>2.7360594795539033</v>
      </c>
    </row>
    <row r="41" spans="1:10" ht="15">
      <c r="A41" s="6" t="s">
        <v>35</v>
      </c>
      <c r="B41" s="7">
        <v>1902</v>
      </c>
      <c r="C41" s="7">
        <v>88</v>
      </c>
      <c r="D41" s="7">
        <f t="shared" si="0"/>
        <v>1990</v>
      </c>
      <c r="E41" s="7">
        <v>1145</v>
      </c>
      <c r="F41" s="7">
        <v>107</v>
      </c>
      <c r="G41" s="7">
        <f t="shared" si="1"/>
        <v>1252</v>
      </c>
      <c r="H41" s="8">
        <f t="shared" si="2"/>
        <v>-39.80021030494217</v>
      </c>
      <c r="I41" s="8">
        <f t="shared" si="3"/>
        <v>21.59090909090909</v>
      </c>
      <c r="J41" s="9">
        <f t="shared" si="4"/>
        <v>-37.08542713567839</v>
      </c>
    </row>
    <row r="42" spans="1:10" ht="15">
      <c r="A42" s="10" t="s">
        <v>36</v>
      </c>
      <c r="B42" s="3">
        <v>7094</v>
      </c>
      <c r="C42" s="3">
        <v>918</v>
      </c>
      <c r="D42" s="3">
        <f t="shared" si="0"/>
        <v>8012</v>
      </c>
      <c r="E42" s="3">
        <v>5869</v>
      </c>
      <c r="F42" s="3">
        <v>975</v>
      </c>
      <c r="G42" s="3">
        <f t="shared" si="1"/>
        <v>6844</v>
      </c>
      <c r="H42" s="4">
        <f t="shared" si="2"/>
        <v>-17.268113899069636</v>
      </c>
      <c r="I42" s="4">
        <f t="shared" si="3"/>
        <v>6.209150326797386</v>
      </c>
      <c r="J42" s="5">
        <f t="shared" si="4"/>
        <v>-14.578132800798802</v>
      </c>
    </row>
    <row r="43" spans="1:10" ht="15">
      <c r="A43" s="6" t="s">
        <v>37</v>
      </c>
      <c r="B43" s="7">
        <v>6070</v>
      </c>
      <c r="C43" s="7">
        <v>143</v>
      </c>
      <c r="D43" s="7">
        <f t="shared" si="0"/>
        <v>6213</v>
      </c>
      <c r="E43" s="7">
        <v>4796</v>
      </c>
      <c r="F43" s="7">
        <v>102</v>
      </c>
      <c r="G43" s="7">
        <f t="shared" si="1"/>
        <v>4898</v>
      </c>
      <c r="H43" s="8">
        <f t="shared" si="2"/>
        <v>-20.98846787479407</v>
      </c>
      <c r="I43" s="8">
        <f t="shared" si="3"/>
        <v>-28.671328671328673</v>
      </c>
      <c r="J43" s="9">
        <f t="shared" si="4"/>
        <v>-21.165298567519716</v>
      </c>
    </row>
    <row r="44" spans="1:10" ht="15">
      <c r="A44" s="10" t="s">
        <v>38</v>
      </c>
      <c r="B44" s="3">
        <v>4300</v>
      </c>
      <c r="C44" s="3">
        <v>64</v>
      </c>
      <c r="D44" s="3">
        <f t="shared" si="0"/>
        <v>4364</v>
      </c>
      <c r="E44" s="3">
        <v>3252</v>
      </c>
      <c r="F44" s="3">
        <v>36</v>
      </c>
      <c r="G44" s="3">
        <f t="shared" si="1"/>
        <v>3288</v>
      </c>
      <c r="H44" s="4">
        <f t="shared" si="2"/>
        <v>-24.372093023255815</v>
      </c>
      <c r="I44" s="4">
        <f t="shared" si="3"/>
        <v>-43.75</v>
      </c>
      <c r="J44" s="5">
        <f t="shared" si="4"/>
        <v>-24.65627864344638</v>
      </c>
    </row>
    <row r="45" spans="1:10" ht="15">
      <c r="A45" s="6" t="s">
        <v>71</v>
      </c>
      <c r="B45" s="7">
        <v>2770</v>
      </c>
      <c r="C45" s="7">
        <v>20</v>
      </c>
      <c r="D45" s="7">
        <f t="shared" si="0"/>
        <v>2790</v>
      </c>
      <c r="E45" s="7">
        <v>2306</v>
      </c>
      <c r="F45" s="7">
        <v>17</v>
      </c>
      <c r="G45" s="7">
        <f t="shared" si="1"/>
        <v>2323</v>
      </c>
      <c r="H45" s="8">
        <f t="shared" si="2"/>
        <v>-16.750902527075812</v>
      </c>
      <c r="I45" s="8">
        <f t="shared" si="3"/>
        <v>-15</v>
      </c>
      <c r="J45" s="9">
        <f t="shared" si="4"/>
        <v>-16.738351254480285</v>
      </c>
    </row>
    <row r="46" spans="1:10" ht="15">
      <c r="A46" s="10" t="s">
        <v>39</v>
      </c>
      <c r="B46" s="3">
        <v>7688</v>
      </c>
      <c r="C46" s="3">
        <v>78</v>
      </c>
      <c r="D46" s="3">
        <f t="shared" si="0"/>
        <v>7766</v>
      </c>
      <c r="E46" s="3">
        <v>10758</v>
      </c>
      <c r="F46" s="3">
        <v>116</v>
      </c>
      <c r="G46" s="3">
        <f t="shared" si="1"/>
        <v>10874</v>
      </c>
      <c r="H46" s="4">
        <f t="shared" si="2"/>
        <v>39.93236212278876</v>
      </c>
      <c r="I46" s="4">
        <f t="shared" si="3"/>
        <v>48.717948717948715</v>
      </c>
      <c r="J46" s="5">
        <f t="shared" si="4"/>
        <v>40.02060262683492</v>
      </c>
    </row>
    <row r="47" spans="1:10" ht="15">
      <c r="A47" s="6" t="s">
        <v>40</v>
      </c>
      <c r="B47" s="7">
        <v>7009</v>
      </c>
      <c r="C47" s="7">
        <v>159</v>
      </c>
      <c r="D47" s="7">
        <f t="shared" si="0"/>
        <v>7168</v>
      </c>
      <c r="E47" s="7">
        <v>7188</v>
      </c>
      <c r="F47" s="7">
        <v>195</v>
      </c>
      <c r="G47" s="7">
        <f t="shared" si="1"/>
        <v>7383</v>
      </c>
      <c r="H47" s="8">
        <f t="shared" si="2"/>
        <v>2.553859323726637</v>
      </c>
      <c r="I47" s="8">
        <f t="shared" si="3"/>
        <v>22.641509433962266</v>
      </c>
      <c r="J47" s="9">
        <f t="shared" si="4"/>
        <v>2.9994419642857144</v>
      </c>
    </row>
    <row r="48" spans="1:10" ht="15">
      <c r="A48" s="10" t="s">
        <v>41</v>
      </c>
      <c r="B48" s="3">
        <v>11932</v>
      </c>
      <c r="C48" s="3">
        <v>1042</v>
      </c>
      <c r="D48" s="3">
        <f t="shared" si="0"/>
        <v>12974</v>
      </c>
      <c r="E48" s="3">
        <v>12668</v>
      </c>
      <c r="F48" s="3">
        <v>1122</v>
      </c>
      <c r="G48" s="3">
        <f t="shared" si="1"/>
        <v>13790</v>
      </c>
      <c r="H48" s="4">
        <f t="shared" si="2"/>
        <v>6.168286959436808</v>
      </c>
      <c r="I48" s="4">
        <f t="shared" si="3"/>
        <v>7.677543186180421</v>
      </c>
      <c r="J48" s="5">
        <f t="shared" si="4"/>
        <v>6.2895020810852476</v>
      </c>
    </row>
    <row r="49" spans="1:10" ht="15">
      <c r="A49" s="6" t="s">
        <v>42</v>
      </c>
      <c r="B49" s="7">
        <v>46</v>
      </c>
      <c r="C49" s="7">
        <v>0</v>
      </c>
      <c r="D49" s="7">
        <f t="shared" si="0"/>
        <v>46</v>
      </c>
      <c r="E49" s="7">
        <v>390</v>
      </c>
      <c r="F49" s="7">
        <v>0</v>
      </c>
      <c r="G49" s="7">
        <f t="shared" si="1"/>
        <v>390</v>
      </c>
      <c r="H49" s="8">
        <f t="shared" si="2"/>
        <v>747.8260869565217</v>
      </c>
      <c r="I49" s="8">
        <f t="shared" si="3"/>
        <v>0</v>
      </c>
      <c r="J49" s="9">
        <f t="shared" si="4"/>
        <v>747.8260869565217</v>
      </c>
    </row>
    <row r="50" spans="1:10" ht="15">
      <c r="A50" s="10" t="s">
        <v>43</v>
      </c>
      <c r="B50" s="3">
        <v>1645</v>
      </c>
      <c r="C50" s="3">
        <v>328</v>
      </c>
      <c r="D50" s="3">
        <f t="shared" si="0"/>
        <v>1973</v>
      </c>
      <c r="E50" s="3">
        <v>1544</v>
      </c>
      <c r="F50" s="3">
        <v>36</v>
      </c>
      <c r="G50" s="3">
        <f t="shared" si="1"/>
        <v>1580</v>
      </c>
      <c r="H50" s="4">
        <f t="shared" si="2"/>
        <v>-6.139817629179331</v>
      </c>
      <c r="I50" s="4">
        <f t="shared" si="3"/>
        <v>-89.02439024390245</v>
      </c>
      <c r="J50" s="5">
        <f t="shared" si="4"/>
        <v>-19.918905220476432</v>
      </c>
    </row>
    <row r="51" spans="1:10" ht="15">
      <c r="A51" s="6" t="s">
        <v>44</v>
      </c>
      <c r="B51" s="7">
        <v>3864</v>
      </c>
      <c r="C51" s="7">
        <v>82</v>
      </c>
      <c r="D51" s="7">
        <f t="shared" si="0"/>
        <v>3946</v>
      </c>
      <c r="E51" s="7">
        <v>3927</v>
      </c>
      <c r="F51" s="7">
        <v>41</v>
      </c>
      <c r="G51" s="7">
        <f t="shared" si="1"/>
        <v>3968</v>
      </c>
      <c r="H51" s="8">
        <f t="shared" si="2"/>
        <v>1.6304347826086956</v>
      </c>
      <c r="I51" s="8">
        <f>+_xlfn.IFERROR(((F51-C51)/C51)*100,0)</f>
        <v>-50</v>
      </c>
      <c r="J51" s="9">
        <f t="shared" si="4"/>
        <v>0.5575266092245312</v>
      </c>
    </row>
    <row r="52" spans="1:10" ht="15">
      <c r="A52" s="10" t="s">
        <v>45</v>
      </c>
      <c r="B52" s="3">
        <v>5475</v>
      </c>
      <c r="C52" s="3">
        <v>162</v>
      </c>
      <c r="D52" s="3">
        <f t="shared" si="0"/>
        <v>5637</v>
      </c>
      <c r="E52" s="3">
        <v>5114</v>
      </c>
      <c r="F52" s="3">
        <v>98</v>
      </c>
      <c r="G52" s="3">
        <f t="shared" si="1"/>
        <v>5212</v>
      </c>
      <c r="H52" s="4">
        <f t="shared" si="2"/>
        <v>-6.593607305936073</v>
      </c>
      <c r="I52" s="4">
        <f t="shared" si="3"/>
        <v>-39.50617283950617</v>
      </c>
      <c r="J52" s="5">
        <f t="shared" si="4"/>
        <v>-7.53947135000887</v>
      </c>
    </row>
    <row r="53" spans="1:10" ht="15">
      <c r="A53" s="6" t="s">
        <v>46</v>
      </c>
      <c r="B53" s="7">
        <v>2712</v>
      </c>
      <c r="C53" s="7">
        <v>10</v>
      </c>
      <c r="D53" s="7">
        <f t="shared" si="0"/>
        <v>2722</v>
      </c>
      <c r="E53" s="7">
        <v>2724</v>
      </c>
      <c r="F53" s="7">
        <v>0</v>
      </c>
      <c r="G53" s="7">
        <f t="shared" si="1"/>
        <v>2724</v>
      </c>
      <c r="H53" s="39">
        <f t="shared" si="2"/>
        <v>0.4424778761061947</v>
      </c>
      <c r="I53" s="8">
        <f t="shared" si="3"/>
        <v>-100</v>
      </c>
      <c r="J53" s="42">
        <f t="shared" si="4"/>
        <v>0.07347538574577515</v>
      </c>
    </row>
    <row r="54" spans="1:10" ht="15">
      <c r="A54" s="10" t="s">
        <v>73</v>
      </c>
      <c r="B54" s="3">
        <v>21138</v>
      </c>
      <c r="C54" s="3">
        <v>468</v>
      </c>
      <c r="D54" s="3">
        <f t="shared" si="0"/>
        <v>21606</v>
      </c>
      <c r="E54" s="3">
        <v>26869</v>
      </c>
      <c r="F54" s="3">
        <v>498</v>
      </c>
      <c r="G54" s="3">
        <f t="shared" si="1"/>
        <v>27367</v>
      </c>
      <c r="H54" s="4">
        <f t="shared" si="2"/>
        <v>27.11230958463431</v>
      </c>
      <c r="I54" s="4">
        <f t="shared" si="3"/>
        <v>6.41025641025641</v>
      </c>
      <c r="J54" s="5">
        <f t="shared" si="4"/>
        <v>26.66388966027955</v>
      </c>
    </row>
    <row r="55" spans="1:10" ht="15">
      <c r="A55" s="6" t="s">
        <v>47</v>
      </c>
      <c r="B55" s="7">
        <v>275</v>
      </c>
      <c r="C55" s="7">
        <v>0</v>
      </c>
      <c r="D55" s="7">
        <f t="shared" si="0"/>
        <v>275</v>
      </c>
      <c r="E55" s="7">
        <v>379</v>
      </c>
      <c r="F55" s="7">
        <v>0</v>
      </c>
      <c r="G55" s="7">
        <f t="shared" si="1"/>
        <v>379</v>
      </c>
      <c r="H55" s="8">
        <f t="shared" si="2"/>
        <v>37.81818181818182</v>
      </c>
      <c r="I55" s="8">
        <f t="shared" si="3"/>
        <v>0</v>
      </c>
      <c r="J55" s="9">
        <f t="shared" si="4"/>
        <v>37.81818181818182</v>
      </c>
    </row>
    <row r="56" spans="1:10" ht="15">
      <c r="A56" s="10" t="s">
        <v>48</v>
      </c>
      <c r="B56" s="3">
        <v>1639</v>
      </c>
      <c r="C56" s="3">
        <v>14</v>
      </c>
      <c r="D56" s="3">
        <f t="shared" si="0"/>
        <v>1653</v>
      </c>
      <c r="E56" s="3">
        <v>6268</v>
      </c>
      <c r="F56" s="3">
        <v>7</v>
      </c>
      <c r="G56" s="3">
        <f t="shared" si="1"/>
        <v>6275</v>
      </c>
      <c r="H56" s="4">
        <f t="shared" si="2"/>
        <v>282.4283099450885</v>
      </c>
      <c r="I56" s="4">
        <f t="shared" si="3"/>
        <v>-50</v>
      </c>
      <c r="J56" s="5">
        <f t="shared" si="4"/>
        <v>279.6128251663642</v>
      </c>
    </row>
    <row r="57" spans="1:10" ht="15">
      <c r="A57" s="6" t="s">
        <v>49</v>
      </c>
      <c r="B57" s="7">
        <v>13283</v>
      </c>
      <c r="C57" s="7">
        <v>86</v>
      </c>
      <c r="D57" s="7">
        <f t="shared" si="0"/>
        <v>13369</v>
      </c>
      <c r="E57" s="7">
        <v>13856</v>
      </c>
      <c r="F57" s="7">
        <v>89</v>
      </c>
      <c r="G57" s="7">
        <f t="shared" si="1"/>
        <v>13945</v>
      </c>
      <c r="H57" s="8">
        <f t="shared" si="2"/>
        <v>4.3137845366257626</v>
      </c>
      <c r="I57" s="8">
        <f t="shared" si="3"/>
        <v>3.488372093023256</v>
      </c>
      <c r="J57" s="9">
        <f t="shared" si="4"/>
        <v>4.308474829830204</v>
      </c>
    </row>
    <row r="58" spans="1:10" ht="15">
      <c r="A58" s="10" t="s">
        <v>58</v>
      </c>
      <c r="B58" s="3">
        <v>663</v>
      </c>
      <c r="C58" s="3">
        <v>248</v>
      </c>
      <c r="D58" s="3">
        <f t="shared" si="0"/>
        <v>911</v>
      </c>
      <c r="E58" s="3">
        <v>625</v>
      </c>
      <c r="F58" s="3">
        <v>216</v>
      </c>
      <c r="G58" s="3">
        <f t="shared" si="1"/>
        <v>841</v>
      </c>
      <c r="H58" s="4">
        <f t="shared" si="2"/>
        <v>-5.731523378582202</v>
      </c>
      <c r="I58" s="4">
        <f t="shared" si="3"/>
        <v>-12.903225806451612</v>
      </c>
      <c r="J58" s="5">
        <f t="shared" si="4"/>
        <v>-7.683863885839736</v>
      </c>
    </row>
    <row r="59" spans="1:10" ht="15">
      <c r="A59" s="6" t="s">
        <v>59</v>
      </c>
      <c r="B59" s="7">
        <v>195</v>
      </c>
      <c r="C59" s="7">
        <v>229</v>
      </c>
      <c r="D59" s="7">
        <f t="shared" si="0"/>
        <v>424</v>
      </c>
      <c r="E59" s="7">
        <v>528</v>
      </c>
      <c r="F59" s="7">
        <v>76</v>
      </c>
      <c r="G59" s="7">
        <f t="shared" si="1"/>
        <v>604</v>
      </c>
      <c r="H59" s="8">
        <f t="shared" si="2"/>
        <v>170.76923076923077</v>
      </c>
      <c r="I59" s="8">
        <f t="shared" si="3"/>
        <v>-66.8122270742358</v>
      </c>
      <c r="J59" s="9">
        <f t="shared" si="4"/>
        <v>42.45283018867924</v>
      </c>
    </row>
    <row r="60" spans="1:11" ht="15">
      <c r="A60" s="11" t="s">
        <v>50</v>
      </c>
      <c r="B60" s="12">
        <f>B61-SUM(B6+B10+B20+B32+B58+B59+B5)</f>
        <v>667292</v>
      </c>
      <c r="C60" s="12">
        <f>C61-SUM(C6+C10+C20+C32+C58+C59+C5)</f>
        <v>525907</v>
      </c>
      <c r="D60" s="12">
        <f>D61-SUM(D6+D10+D20+D32+D58+D59+D5)</f>
        <v>1193199</v>
      </c>
      <c r="E60" s="12">
        <f>E61-SUM(E6+E10+E20+E32+E58+E59+E5)</f>
        <v>550039</v>
      </c>
      <c r="F60" s="12">
        <f>F61-SUM(F6+F10+F20+F32+F58+F59+F5)</f>
        <v>352410</v>
      </c>
      <c r="G60" s="12">
        <f>G61-SUM(G6+G10+G20+G32+G58+G59+G5)</f>
        <v>902449</v>
      </c>
      <c r="H60" s="13">
        <f>+_xlfn.IFERROR(((E60-B60)/B60)*100,0)</f>
        <v>-17.571467963050658</v>
      </c>
      <c r="I60" s="13">
        <f t="shared" si="3"/>
        <v>-32.99005337445594</v>
      </c>
      <c r="J60" s="35">
        <f t="shared" si="4"/>
        <v>-24.367268158957557</v>
      </c>
      <c r="K60" s="37"/>
    </row>
    <row r="61" spans="1:10" ht="15">
      <c r="A61" s="14" t="s">
        <v>51</v>
      </c>
      <c r="B61" s="15">
        <f>SUM(B4:B59)</f>
        <v>830256</v>
      </c>
      <c r="C61" s="15">
        <f>SUM(C4:C59)</f>
        <v>610658</v>
      </c>
      <c r="D61" s="15">
        <f>SUM(D4:D59)</f>
        <v>1440914</v>
      </c>
      <c r="E61" s="15">
        <f>SUM(E4:E59)</f>
        <v>777408</v>
      </c>
      <c r="F61" s="15">
        <f>SUM(F4:F59)</f>
        <v>669761</v>
      </c>
      <c r="G61" s="15">
        <f>SUM(G4:G59)</f>
        <v>1447169</v>
      </c>
      <c r="H61" s="16">
        <f>+_xlfn.IFERROR(((E61-B61)/B61)*100,0)</f>
        <v>-6.365265653003411</v>
      </c>
      <c r="I61" s="16">
        <f t="shared" si="3"/>
        <v>9.678576224335062</v>
      </c>
      <c r="J61" s="17">
        <f t="shared" si="4"/>
        <v>0.43409946742137284</v>
      </c>
    </row>
    <row r="62" spans="1:10" ht="15.75" thickBot="1">
      <c r="A62" s="18" t="s">
        <v>52</v>
      </c>
      <c r="B62" s="19"/>
      <c r="C62" s="19"/>
      <c r="D62" s="19">
        <v>434448</v>
      </c>
      <c r="E62" s="19"/>
      <c r="F62" s="19"/>
      <c r="G62" s="19">
        <v>438398</v>
      </c>
      <c r="H62" s="63">
        <f>+_xlfn.IFERROR(((G62-D62)/D62)*100,0)</f>
        <v>0.9091997201045926</v>
      </c>
      <c r="I62" s="63"/>
      <c r="J62" s="64"/>
    </row>
    <row r="63" spans="1:10" ht="15">
      <c r="A63" s="14" t="s">
        <v>53</v>
      </c>
      <c r="B63" s="34"/>
      <c r="C63" s="34"/>
      <c r="D63" s="34">
        <f>+D61+D62</f>
        <v>1875362</v>
      </c>
      <c r="E63" s="34"/>
      <c r="F63" s="34"/>
      <c r="G63" s="34">
        <f>+G61+G62</f>
        <v>1885567</v>
      </c>
      <c r="H63" s="65">
        <f>+_xlfn.IFERROR(((G63-D63)/D63)*100,0)</f>
        <v>0.5441616071990367</v>
      </c>
      <c r="I63" s="65"/>
      <c r="J63" s="66"/>
    </row>
    <row r="64" spans="1:10" ht="15">
      <c r="A64" s="48"/>
      <c r="B64" s="49"/>
      <c r="C64" s="49"/>
      <c r="D64" s="49"/>
      <c r="E64" s="49"/>
      <c r="F64" s="49"/>
      <c r="G64" s="49"/>
      <c r="H64" s="49"/>
      <c r="I64" s="49"/>
      <c r="J64" s="50"/>
    </row>
    <row r="65" spans="1:10" ht="15.75" thickBot="1">
      <c r="A65" s="51"/>
      <c r="B65" s="52"/>
      <c r="C65" s="52"/>
      <c r="D65" s="52"/>
      <c r="E65" s="52"/>
      <c r="F65" s="52"/>
      <c r="G65" s="52"/>
      <c r="H65" s="52"/>
      <c r="I65" s="52"/>
      <c r="J65" s="53"/>
    </row>
    <row r="66" spans="1:10" ht="48.75" customHeight="1">
      <c r="A66" s="54" t="s">
        <v>74</v>
      </c>
      <c r="B66" s="54"/>
      <c r="C66" s="54"/>
      <c r="D66" s="54"/>
      <c r="E66" s="54"/>
      <c r="F66" s="54"/>
      <c r="G66" s="54"/>
      <c r="H66" s="54"/>
      <c r="I66" s="54"/>
      <c r="J66" s="54"/>
    </row>
    <row r="67" ht="15">
      <c r="A67" s="45" t="s">
        <v>75</v>
      </c>
    </row>
    <row r="68" spans="8:10" ht="15">
      <c r="H68" s="40"/>
      <c r="I68" s="40"/>
      <c r="J68" s="40"/>
    </row>
    <row r="69" spans="8:10" ht="15">
      <c r="H69" s="40"/>
      <c r="I69" s="40"/>
      <c r="J69" s="40"/>
    </row>
    <row r="70" spans="8:10" ht="15">
      <c r="H70" s="40"/>
      <c r="I70" s="40"/>
      <c r="J70" s="40"/>
    </row>
    <row r="71" spans="8:10" ht="15">
      <c r="H71" s="40"/>
      <c r="I71" s="40"/>
      <c r="J71" s="40"/>
    </row>
  </sheetData>
  <sheetProtection/>
  <mergeCells count="10">
    <mergeCell ref="A64:J64"/>
    <mergeCell ref="A65:J65"/>
    <mergeCell ref="A66:J66"/>
    <mergeCell ref="A1:J1"/>
    <mergeCell ref="A2:A3"/>
    <mergeCell ref="B2:D2"/>
    <mergeCell ref="E2:G2"/>
    <mergeCell ref="H2:J2"/>
    <mergeCell ref="H62:J62"/>
    <mergeCell ref="H63:J63"/>
  </mergeCells>
  <conditionalFormatting sqref="H4:J5">
    <cfRule type="cellIs" priority="8" dxfId="0" operator="equal">
      <formula>0</formula>
    </cfRule>
  </conditionalFormatting>
  <conditionalFormatting sqref="B4:C5 E4:G5">
    <cfRule type="cellIs" priority="9" dxfId="0" operator="equal">
      <formula>0</formula>
    </cfRule>
  </conditionalFormatting>
  <conditionalFormatting sqref="B6:C7 E6:G7">
    <cfRule type="cellIs" priority="7" dxfId="0" operator="equal">
      <formula>0</formula>
    </cfRule>
  </conditionalFormatting>
  <conditionalFormatting sqref="H6:J7">
    <cfRule type="cellIs" priority="6" dxfId="0" operator="equal">
      <formula>0</formula>
    </cfRule>
  </conditionalFormatting>
  <conditionalFormatting sqref="B8:C59 E8:G59">
    <cfRule type="cellIs" priority="5" dxfId="0" operator="equal">
      <formula>0</formula>
    </cfRule>
  </conditionalFormatting>
  <conditionalFormatting sqref="H8:J59">
    <cfRule type="cellIs" priority="4" dxfId="0" operator="equal">
      <formula>0</formula>
    </cfRule>
  </conditionalFormatting>
  <conditionalFormatting sqref="D4:D5">
    <cfRule type="cellIs" priority="3" dxfId="0" operator="equal">
      <formula>0</formula>
    </cfRule>
  </conditionalFormatting>
  <conditionalFormatting sqref="D6:D7">
    <cfRule type="cellIs" priority="2" dxfId="0" operator="equal">
      <formula>0</formula>
    </cfRule>
  </conditionalFormatting>
  <conditionalFormatting sqref="D8:D59">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r:id="rId1"/>
  <ignoredErrors>
    <ignoredError sqref="G5"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J67"/>
  <sheetViews>
    <sheetView zoomScale="80" zoomScaleNormal="80" zoomScalePageLayoutView="0" workbookViewId="0" topLeftCell="A1">
      <selection activeCell="G72" sqref="G72"/>
    </sheetView>
  </sheetViews>
  <sheetFormatPr defaultColWidth="9.140625" defaultRowHeight="15"/>
  <cols>
    <col min="1" max="1" width="41.140625" style="0" bestFit="1" customWidth="1"/>
    <col min="2" max="10" width="14.28125" style="0" customWidth="1"/>
  </cols>
  <sheetData>
    <row r="1" spans="1:10" ht="25.5" customHeight="1">
      <c r="A1" s="55" t="s">
        <v>60</v>
      </c>
      <c r="B1" s="56"/>
      <c r="C1" s="56"/>
      <c r="D1" s="56"/>
      <c r="E1" s="56"/>
      <c r="F1" s="56"/>
      <c r="G1" s="56"/>
      <c r="H1" s="56"/>
      <c r="I1" s="56"/>
      <c r="J1" s="57"/>
    </row>
    <row r="2" spans="1:10" ht="35.25" customHeight="1">
      <c r="A2" s="69" t="s">
        <v>1</v>
      </c>
      <c r="B2" s="60" t="s">
        <v>76</v>
      </c>
      <c r="C2" s="60"/>
      <c r="D2" s="60"/>
      <c r="E2" s="60" t="s">
        <v>77</v>
      </c>
      <c r="F2" s="60"/>
      <c r="G2" s="60"/>
      <c r="H2" s="61" t="s">
        <v>72</v>
      </c>
      <c r="I2" s="61"/>
      <c r="J2" s="62"/>
    </row>
    <row r="3" spans="1:10" ht="15">
      <c r="A3" s="70"/>
      <c r="B3" s="1" t="s">
        <v>2</v>
      </c>
      <c r="C3" s="1" t="s">
        <v>3</v>
      </c>
      <c r="D3" s="1" t="s">
        <v>4</v>
      </c>
      <c r="E3" s="1" t="s">
        <v>2</v>
      </c>
      <c r="F3" s="1" t="s">
        <v>3</v>
      </c>
      <c r="G3" s="1" t="s">
        <v>4</v>
      </c>
      <c r="H3" s="1" t="s">
        <v>2</v>
      </c>
      <c r="I3" s="1" t="s">
        <v>3</v>
      </c>
      <c r="J3" s="2" t="s">
        <v>4</v>
      </c>
    </row>
    <row r="4" spans="1:10" ht="15">
      <c r="A4" s="10" t="s">
        <v>5</v>
      </c>
      <c r="B4" s="3">
        <v>17896570</v>
      </c>
      <c r="C4" s="3">
        <v>45335862</v>
      </c>
      <c r="D4" s="3">
        <f>SUM(B4:C4)</f>
        <v>63232432</v>
      </c>
      <c r="E4" s="3">
        <v>4227132</v>
      </c>
      <c r="F4" s="3">
        <v>11845402</v>
      </c>
      <c r="G4" s="3">
        <f>SUM(E4:F4)</f>
        <v>16072534</v>
      </c>
      <c r="H4" s="4"/>
      <c r="I4" s="4"/>
      <c r="J4" s="5"/>
    </row>
    <row r="5" spans="1:10" ht="15">
      <c r="A5" s="6" t="s">
        <v>70</v>
      </c>
      <c r="B5" s="7">
        <v>25712</v>
      </c>
      <c r="C5" s="7">
        <v>14340</v>
      </c>
      <c r="D5" s="7">
        <f>+B5+C5</f>
        <v>40052</v>
      </c>
      <c r="E5" s="7">
        <v>11517499</v>
      </c>
      <c r="F5" s="7">
        <v>35780258</v>
      </c>
      <c r="G5" s="7">
        <f>+E5+F5</f>
        <v>47297757</v>
      </c>
      <c r="H5" s="8"/>
      <c r="I5" s="8"/>
      <c r="J5" s="9"/>
    </row>
    <row r="6" spans="1:10" ht="15">
      <c r="A6" s="10" t="s">
        <v>54</v>
      </c>
      <c r="B6" s="3">
        <v>20825269</v>
      </c>
      <c r="C6" s="3">
        <v>10654704</v>
      </c>
      <c r="D6" s="3">
        <f aca="true" t="shared" si="0" ref="D6:D59">SUM(B6:C6)</f>
        <v>31479973</v>
      </c>
      <c r="E6" s="3">
        <v>19780714</v>
      </c>
      <c r="F6" s="3">
        <v>12847084</v>
      </c>
      <c r="G6" s="3">
        <f aca="true" t="shared" si="1" ref="G6:G59">SUM(E6:F6)</f>
        <v>32627798</v>
      </c>
      <c r="H6" s="4">
        <f aca="true" t="shared" si="2" ref="H6:H59">+_xlfn.IFERROR(((E6-B6)/B6)*100,0)</f>
        <v>-5.01580555814189</v>
      </c>
      <c r="I6" s="4">
        <f aca="true" t="shared" si="3" ref="I6:I59">+_xlfn.IFERROR(((F6-C6)/C6)*100,0)</f>
        <v>20.57663920086377</v>
      </c>
      <c r="J6" s="5">
        <f aca="true" t="shared" si="4" ref="J6:J59">+_xlfn.IFERROR(((G6-D6)/D6)*100,0)</f>
        <v>3.646207066314828</v>
      </c>
    </row>
    <row r="7" spans="1:10" ht="15">
      <c r="A7" s="6" t="s">
        <v>6</v>
      </c>
      <c r="B7" s="7">
        <v>13480976</v>
      </c>
      <c r="C7" s="7">
        <v>2099869</v>
      </c>
      <c r="D7" s="7">
        <f t="shared" si="0"/>
        <v>15580845</v>
      </c>
      <c r="E7" s="7">
        <v>10605586</v>
      </c>
      <c r="F7" s="7">
        <v>2113979</v>
      </c>
      <c r="G7" s="7">
        <f t="shared" si="1"/>
        <v>12719565</v>
      </c>
      <c r="H7" s="8">
        <f t="shared" si="2"/>
        <v>-21.329242037075062</v>
      </c>
      <c r="I7" s="39">
        <f t="shared" si="3"/>
        <v>0.6719466785785209</v>
      </c>
      <c r="J7" s="9">
        <f t="shared" si="4"/>
        <v>-18.36408744198405</v>
      </c>
    </row>
    <row r="8" spans="1:10" ht="15">
      <c r="A8" s="10" t="s">
        <v>7</v>
      </c>
      <c r="B8" s="3">
        <v>9869309</v>
      </c>
      <c r="C8" s="3">
        <v>2616813</v>
      </c>
      <c r="D8" s="3">
        <f t="shared" si="0"/>
        <v>12486122</v>
      </c>
      <c r="E8" s="3">
        <v>8351682</v>
      </c>
      <c r="F8" s="3">
        <v>3186231</v>
      </c>
      <c r="G8" s="3">
        <f t="shared" si="1"/>
        <v>11537913</v>
      </c>
      <c r="H8" s="4">
        <f t="shared" si="2"/>
        <v>-15.377236643416476</v>
      </c>
      <c r="I8" s="4">
        <f t="shared" si="3"/>
        <v>21.75998055650136</v>
      </c>
      <c r="J8" s="5">
        <f t="shared" si="4"/>
        <v>-7.594103277222504</v>
      </c>
    </row>
    <row r="9" spans="1:10" ht="15">
      <c r="A9" s="6" t="s">
        <v>8</v>
      </c>
      <c r="B9" s="7">
        <v>7079576</v>
      </c>
      <c r="C9" s="7">
        <v>23776155</v>
      </c>
      <c r="D9" s="7">
        <f t="shared" si="0"/>
        <v>30855731</v>
      </c>
      <c r="E9" s="7">
        <v>6604182</v>
      </c>
      <c r="F9" s="7">
        <v>28233147</v>
      </c>
      <c r="G9" s="7">
        <f t="shared" si="1"/>
        <v>34837329</v>
      </c>
      <c r="H9" s="8">
        <f t="shared" si="2"/>
        <v>-6.715006661415882</v>
      </c>
      <c r="I9" s="8">
        <f t="shared" si="3"/>
        <v>18.745638224515275</v>
      </c>
      <c r="J9" s="9">
        <f t="shared" si="4"/>
        <v>12.903917265807122</v>
      </c>
    </row>
    <row r="10" spans="1:10" ht="15">
      <c r="A10" s="10" t="s">
        <v>55</v>
      </c>
      <c r="B10" s="3">
        <v>547755</v>
      </c>
      <c r="C10" s="3">
        <v>623197</v>
      </c>
      <c r="D10" s="3">
        <f t="shared" si="0"/>
        <v>1170952</v>
      </c>
      <c r="E10" s="3">
        <v>473850</v>
      </c>
      <c r="F10" s="3">
        <v>597921</v>
      </c>
      <c r="G10" s="3">
        <f t="shared" si="1"/>
        <v>1071771</v>
      </c>
      <c r="H10" s="4">
        <f t="shared" si="2"/>
        <v>-13.49234603061588</v>
      </c>
      <c r="I10" s="4">
        <f t="shared" si="3"/>
        <v>-4.055860345925927</v>
      </c>
      <c r="J10" s="5">
        <f t="shared" si="4"/>
        <v>-8.470116623055429</v>
      </c>
    </row>
    <row r="11" spans="1:10" ht="15">
      <c r="A11" s="6" t="s">
        <v>9</v>
      </c>
      <c r="B11" s="7">
        <v>1556372</v>
      </c>
      <c r="C11" s="7">
        <v>2929353</v>
      </c>
      <c r="D11" s="7">
        <f t="shared" si="0"/>
        <v>4485725</v>
      </c>
      <c r="E11" s="7">
        <v>1510057</v>
      </c>
      <c r="F11" s="7">
        <v>3288296</v>
      </c>
      <c r="G11" s="7">
        <f t="shared" si="1"/>
        <v>4798353</v>
      </c>
      <c r="H11" s="8">
        <f t="shared" si="2"/>
        <v>-2.975830971001791</v>
      </c>
      <c r="I11" s="8">
        <f t="shared" si="3"/>
        <v>12.253320101742602</v>
      </c>
      <c r="J11" s="9">
        <f t="shared" si="4"/>
        <v>6.969397366089093</v>
      </c>
    </row>
    <row r="12" spans="1:10" ht="15">
      <c r="A12" s="10" t="s">
        <v>10</v>
      </c>
      <c r="B12" s="3">
        <v>2582253</v>
      </c>
      <c r="C12" s="3">
        <v>1505927</v>
      </c>
      <c r="D12" s="3">
        <f t="shared" si="0"/>
        <v>4088180</v>
      </c>
      <c r="E12" s="3">
        <v>2381526</v>
      </c>
      <c r="F12" s="3">
        <v>1881173</v>
      </c>
      <c r="G12" s="3">
        <f t="shared" si="1"/>
        <v>4262699</v>
      </c>
      <c r="H12" s="4">
        <f t="shared" si="2"/>
        <v>-7.77332817504714</v>
      </c>
      <c r="I12" s="4">
        <f t="shared" si="3"/>
        <v>24.917940909486315</v>
      </c>
      <c r="J12" s="5">
        <f t="shared" si="4"/>
        <v>4.268867809147347</v>
      </c>
    </row>
    <row r="13" spans="1:10" ht="15">
      <c r="A13" s="6" t="s">
        <v>11</v>
      </c>
      <c r="B13" s="7">
        <v>4546896</v>
      </c>
      <c r="C13" s="7">
        <v>652967</v>
      </c>
      <c r="D13" s="7">
        <f t="shared" si="0"/>
        <v>5199863</v>
      </c>
      <c r="E13" s="7">
        <v>3959690</v>
      </c>
      <c r="F13" s="7">
        <v>692935</v>
      </c>
      <c r="G13" s="7">
        <f t="shared" si="1"/>
        <v>4652625</v>
      </c>
      <c r="H13" s="8">
        <f t="shared" si="2"/>
        <v>-12.914436573873694</v>
      </c>
      <c r="I13" s="8">
        <f t="shared" si="3"/>
        <v>6.1209831430991155</v>
      </c>
      <c r="J13" s="9">
        <f t="shared" si="4"/>
        <v>-10.524084961469176</v>
      </c>
    </row>
    <row r="14" spans="1:10" ht="15">
      <c r="A14" s="10" t="s">
        <v>12</v>
      </c>
      <c r="B14" s="3">
        <v>3502489</v>
      </c>
      <c r="C14" s="3">
        <v>266705</v>
      </c>
      <c r="D14" s="3">
        <f t="shared" si="0"/>
        <v>3769194</v>
      </c>
      <c r="E14" s="3">
        <v>3130962</v>
      </c>
      <c r="F14" s="3">
        <v>387880</v>
      </c>
      <c r="G14" s="3">
        <f t="shared" si="1"/>
        <v>3518842</v>
      </c>
      <c r="H14" s="4">
        <f t="shared" si="2"/>
        <v>-10.607513685267818</v>
      </c>
      <c r="I14" s="4">
        <f t="shared" si="3"/>
        <v>45.4340938490092</v>
      </c>
      <c r="J14" s="5">
        <f t="shared" si="4"/>
        <v>-6.642056630674888</v>
      </c>
    </row>
    <row r="15" spans="1:10" ht="15">
      <c r="A15" s="6" t="s">
        <v>13</v>
      </c>
      <c r="B15" s="7">
        <v>1234168</v>
      </c>
      <c r="C15" s="7">
        <v>9497</v>
      </c>
      <c r="D15" s="7">
        <f t="shared" si="0"/>
        <v>1243665</v>
      </c>
      <c r="E15" s="7">
        <v>942956</v>
      </c>
      <c r="F15" s="7">
        <v>6483</v>
      </c>
      <c r="G15" s="7">
        <f t="shared" si="1"/>
        <v>949439</v>
      </c>
      <c r="H15" s="8">
        <f t="shared" si="2"/>
        <v>-23.595815156445475</v>
      </c>
      <c r="I15" s="8">
        <f t="shared" si="3"/>
        <v>-31.73633779088133</v>
      </c>
      <c r="J15" s="9">
        <f t="shared" si="4"/>
        <v>-23.65797863572586</v>
      </c>
    </row>
    <row r="16" spans="1:10" ht="15">
      <c r="A16" s="10" t="s">
        <v>14</v>
      </c>
      <c r="B16" s="3">
        <v>2173268</v>
      </c>
      <c r="C16" s="3">
        <v>277519</v>
      </c>
      <c r="D16" s="3">
        <f t="shared" si="0"/>
        <v>2450787</v>
      </c>
      <c r="E16" s="3">
        <v>1987500</v>
      </c>
      <c r="F16" s="3">
        <v>342858</v>
      </c>
      <c r="G16" s="3">
        <f t="shared" si="1"/>
        <v>2330358</v>
      </c>
      <c r="H16" s="4">
        <f t="shared" si="2"/>
        <v>-8.547864322301715</v>
      </c>
      <c r="I16" s="4">
        <f t="shared" si="3"/>
        <v>23.543973565773875</v>
      </c>
      <c r="J16" s="5">
        <f t="shared" si="4"/>
        <v>-4.913890925649597</v>
      </c>
    </row>
    <row r="17" spans="1:10" ht="15">
      <c r="A17" s="6" t="s">
        <v>15</v>
      </c>
      <c r="B17" s="7">
        <v>256913</v>
      </c>
      <c r="C17" s="7">
        <v>3050</v>
      </c>
      <c r="D17" s="7">
        <f t="shared" si="0"/>
        <v>259963</v>
      </c>
      <c r="E17" s="7">
        <v>223011</v>
      </c>
      <c r="F17" s="7">
        <v>1192</v>
      </c>
      <c r="G17" s="7">
        <f t="shared" si="1"/>
        <v>224203</v>
      </c>
      <c r="H17" s="8">
        <f t="shared" si="2"/>
        <v>-13.195906785565542</v>
      </c>
      <c r="I17" s="8">
        <f t="shared" si="3"/>
        <v>-60.91803278688525</v>
      </c>
      <c r="J17" s="9">
        <f t="shared" si="4"/>
        <v>-13.755803710528037</v>
      </c>
    </row>
    <row r="18" spans="1:10" ht="15">
      <c r="A18" s="10" t="s">
        <v>16</v>
      </c>
      <c r="B18" s="3">
        <v>298742</v>
      </c>
      <c r="C18" s="3">
        <v>907</v>
      </c>
      <c r="D18" s="3">
        <f t="shared" si="0"/>
        <v>299649</v>
      </c>
      <c r="E18" s="3">
        <v>296618</v>
      </c>
      <c r="F18" s="3">
        <v>0</v>
      </c>
      <c r="G18" s="3">
        <f t="shared" si="1"/>
        <v>296618</v>
      </c>
      <c r="H18" s="4">
        <f t="shared" si="2"/>
        <v>-0.710981381928219</v>
      </c>
      <c r="I18" s="4">
        <f t="shared" si="3"/>
        <v>-100</v>
      </c>
      <c r="J18" s="5">
        <f t="shared" si="4"/>
        <v>-1.0115168079986918</v>
      </c>
    </row>
    <row r="19" spans="1:10" ht="15">
      <c r="A19" s="6" t="s">
        <v>17</v>
      </c>
      <c r="B19" s="7">
        <v>155243</v>
      </c>
      <c r="C19" s="7">
        <v>7994</v>
      </c>
      <c r="D19" s="7">
        <f t="shared" si="0"/>
        <v>163237</v>
      </c>
      <c r="E19" s="7">
        <v>149230</v>
      </c>
      <c r="F19" s="7">
        <v>5916</v>
      </c>
      <c r="G19" s="7">
        <f t="shared" si="1"/>
        <v>155146</v>
      </c>
      <c r="H19" s="8">
        <f t="shared" si="2"/>
        <v>-3.873282531257448</v>
      </c>
      <c r="I19" s="8">
        <f t="shared" si="3"/>
        <v>-25.99449587190393</v>
      </c>
      <c r="J19" s="9">
        <f t="shared" si="4"/>
        <v>-4.956596849978865</v>
      </c>
    </row>
    <row r="20" spans="1:10" ht="15">
      <c r="A20" s="10" t="s">
        <v>56</v>
      </c>
      <c r="B20" s="3">
        <v>0</v>
      </c>
      <c r="C20" s="3">
        <v>0</v>
      </c>
      <c r="D20" s="3"/>
      <c r="E20" s="3">
        <v>0</v>
      </c>
      <c r="F20" s="3">
        <v>0</v>
      </c>
      <c r="G20" s="3"/>
      <c r="H20" s="4">
        <f t="shared" si="2"/>
        <v>0</v>
      </c>
      <c r="I20" s="4">
        <f t="shared" si="3"/>
        <v>0</v>
      </c>
      <c r="J20" s="5">
        <f t="shared" si="4"/>
        <v>0</v>
      </c>
    </row>
    <row r="21" spans="1:10" ht="15">
      <c r="A21" s="6" t="s">
        <v>18</v>
      </c>
      <c r="B21" s="7">
        <v>486969</v>
      </c>
      <c r="C21" s="7">
        <v>10452</v>
      </c>
      <c r="D21" s="7">
        <f t="shared" si="0"/>
        <v>497421</v>
      </c>
      <c r="E21" s="7">
        <v>336054</v>
      </c>
      <c r="F21" s="7">
        <v>4278</v>
      </c>
      <c r="G21" s="7">
        <f t="shared" si="1"/>
        <v>340332</v>
      </c>
      <c r="H21" s="8">
        <f t="shared" si="2"/>
        <v>-30.990679078134338</v>
      </c>
      <c r="I21" s="8">
        <f t="shared" si="3"/>
        <v>-59.07003444316877</v>
      </c>
      <c r="J21" s="9">
        <f t="shared" si="4"/>
        <v>-31.580693215606097</v>
      </c>
    </row>
    <row r="22" spans="1:10" ht="15">
      <c r="A22" s="10" t="s">
        <v>19</v>
      </c>
      <c r="B22" s="3">
        <v>0</v>
      </c>
      <c r="C22" s="3">
        <v>0</v>
      </c>
      <c r="D22" s="3"/>
      <c r="E22" s="3">
        <v>0</v>
      </c>
      <c r="F22" s="3">
        <v>0</v>
      </c>
      <c r="G22" s="3"/>
      <c r="H22" s="4">
        <f t="shared" si="2"/>
        <v>0</v>
      </c>
      <c r="I22" s="4">
        <f t="shared" si="3"/>
        <v>0</v>
      </c>
      <c r="J22" s="5">
        <f t="shared" si="4"/>
        <v>0</v>
      </c>
    </row>
    <row r="23" spans="1:10" ht="15">
      <c r="A23" s="6" t="s">
        <v>20</v>
      </c>
      <c r="B23" s="7">
        <v>607299</v>
      </c>
      <c r="C23" s="7">
        <v>3021</v>
      </c>
      <c r="D23" s="7">
        <f t="shared" si="0"/>
        <v>610320</v>
      </c>
      <c r="E23" s="7">
        <v>482885</v>
      </c>
      <c r="F23" s="7">
        <v>1428</v>
      </c>
      <c r="G23" s="7">
        <f t="shared" si="1"/>
        <v>484313</v>
      </c>
      <c r="H23" s="8">
        <f t="shared" si="2"/>
        <v>-20.486449014406414</v>
      </c>
      <c r="I23" s="8">
        <f t="shared" si="3"/>
        <v>-52.73088381330685</v>
      </c>
      <c r="J23" s="9">
        <f t="shared" si="4"/>
        <v>-20.646054528771792</v>
      </c>
    </row>
    <row r="24" spans="1:10" ht="15">
      <c r="A24" s="10" t="s">
        <v>21</v>
      </c>
      <c r="B24" s="3">
        <v>207411</v>
      </c>
      <c r="C24" s="3">
        <v>769</v>
      </c>
      <c r="D24" s="3">
        <f t="shared" si="0"/>
        <v>208180</v>
      </c>
      <c r="E24" s="3">
        <v>186327</v>
      </c>
      <c r="F24" s="3">
        <v>502</v>
      </c>
      <c r="G24" s="3">
        <f t="shared" si="1"/>
        <v>186829</v>
      </c>
      <c r="H24" s="4">
        <f t="shared" si="2"/>
        <v>-10.16532392206778</v>
      </c>
      <c r="I24" s="4">
        <f t="shared" si="3"/>
        <v>-34.72041612483745</v>
      </c>
      <c r="J24" s="5">
        <f t="shared" si="4"/>
        <v>-10.256028436929581</v>
      </c>
    </row>
    <row r="25" spans="1:10" ht="15">
      <c r="A25" s="6" t="s">
        <v>22</v>
      </c>
      <c r="B25" s="7">
        <v>206487</v>
      </c>
      <c r="C25" s="7">
        <v>18338</v>
      </c>
      <c r="D25" s="7">
        <f t="shared" si="0"/>
        <v>224825</v>
      </c>
      <c r="E25" s="7">
        <v>234426</v>
      </c>
      <c r="F25" s="7">
        <v>15800</v>
      </c>
      <c r="G25" s="7">
        <f t="shared" si="1"/>
        <v>250226</v>
      </c>
      <c r="H25" s="8">
        <f t="shared" si="2"/>
        <v>13.530633889784829</v>
      </c>
      <c r="I25" s="8">
        <f t="shared" si="3"/>
        <v>-13.840113425673465</v>
      </c>
      <c r="J25" s="9">
        <f t="shared" si="4"/>
        <v>11.298120760591571</v>
      </c>
    </row>
    <row r="26" spans="1:10" ht="15">
      <c r="A26" s="10" t="s">
        <v>23</v>
      </c>
      <c r="B26" s="3">
        <v>209999</v>
      </c>
      <c r="C26" s="3">
        <v>10829</v>
      </c>
      <c r="D26" s="3">
        <f t="shared" si="0"/>
        <v>220828</v>
      </c>
      <c r="E26" s="3">
        <v>121012</v>
      </c>
      <c r="F26" s="3">
        <v>3132</v>
      </c>
      <c r="G26" s="3">
        <f t="shared" si="1"/>
        <v>124144</v>
      </c>
      <c r="H26" s="4">
        <f t="shared" si="2"/>
        <v>-42.37496369030328</v>
      </c>
      <c r="I26" s="4">
        <f t="shared" si="3"/>
        <v>-71.07766183396436</v>
      </c>
      <c r="J26" s="5">
        <f t="shared" si="4"/>
        <v>-43.78249135073451</v>
      </c>
    </row>
    <row r="27" spans="1:10" ht="15">
      <c r="A27" s="6" t="s">
        <v>24</v>
      </c>
      <c r="B27" s="7">
        <v>0</v>
      </c>
      <c r="C27" s="7">
        <v>0</v>
      </c>
      <c r="D27" s="7"/>
      <c r="E27" s="7">
        <v>0</v>
      </c>
      <c r="F27" s="7">
        <v>0</v>
      </c>
      <c r="G27" s="7"/>
      <c r="H27" s="8">
        <f t="shared" si="2"/>
        <v>0</v>
      </c>
      <c r="I27" s="8">
        <f t="shared" si="3"/>
        <v>0</v>
      </c>
      <c r="J27" s="9">
        <f t="shared" si="4"/>
        <v>0</v>
      </c>
    </row>
    <row r="28" spans="1:10" ht="15">
      <c r="A28" s="10" t="s">
        <v>25</v>
      </c>
      <c r="B28" s="3">
        <v>524665</v>
      </c>
      <c r="C28" s="3">
        <v>84092</v>
      </c>
      <c r="D28" s="3">
        <f t="shared" si="0"/>
        <v>608757</v>
      </c>
      <c r="E28" s="3">
        <v>484958</v>
      </c>
      <c r="F28" s="3">
        <v>116329</v>
      </c>
      <c r="G28" s="3">
        <f t="shared" si="1"/>
        <v>601287</v>
      </c>
      <c r="H28" s="4">
        <f t="shared" si="2"/>
        <v>-7.56806724290738</v>
      </c>
      <c r="I28" s="4">
        <f t="shared" si="3"/>
        <v>38.33539456785425</v>
      </c>
      <c r="J28" s="5">
        <f t="shared" si="4"/>
        <v>-1.2270906125104106</v>
      </c>
    </row>
    <row r="29" spans="1:10" ht="15">
      <c r="A29" s="6" t="s">
        <v>26</v>
      </c>
      <c r="B29" s="7">
        <v>1876241</v>
      </c>
      <c r="C29" s="7">
        <v>51476</v>
      </c>
      <c r="D29" s="7">
        <f t="shared" si="0"/>
        <v>1927717</v>
      </c>
      <c r="E29" s="7">
        <v>1557775</v>
      </c>
      <c r="F29" s="7">
        <v>75971</v>
      </c>
      <c r="G29" s="7">
        <f t="shared" si="1"/>
        <v>1633746</v>
      </c>
      <c r="H29" s="8">
        <f t="shared" si="2"/>
        <v>-16.973619060664383</v>
      </c>
      <c r="I29" s="8">
        <f t="shared" si="3"/>
        <v>47.58528246172974</v>
      </c>
      <c r="J29" s="9">
        <f t="shared" si="4"/>
        <v>-15.249696921280458</v>
      </c>
    </row>
    <row r="30" spans="1:10" ht="15">
      <c r="A30" s="10" t="s">
        <v>27</v>
      </c>
      <c r="B30" s="3">
        <v>931242</v>
      </c>
      <c r="C30" s="3">
        <v>35567</v>
      </c>
      <c r="D30" s="3">
        <f t="shared" si="0"/>
        <v>966809</v>
      </c>
      <c r="E30" s="3">
        <v>784256</v>
      </c>
      <c r="F30" s="3">
        <v>39038</v>
      </c>
      <c r="G30" s="3">
        <f t="shared" si="1"/>
        <v>823294</v>
      </c>
      <c r="H30" s="4">
        <f t="shared" si="2"/>
        <v>-15.783867136576744</v>
      </c>
      <c r="I30" s="4">
        <f t="shared" si="3"/>
        <v>9.759046306969944</v>
      </c>
      <c r="J30" s="5">
        <f t="shared" si="4"/>
        <v>-14.844193630799879</v>
      </c>
    </row>
    <row r="31" spans="1:10" ht="15">
      <c r="A31" s="6" t="s">
        <v>28</v>
      </c>
      <c r="B31" s="7">
        <v>465770</v>
      </c>
      <c r="C31" s="7">
        <v>405</v>
      </c>
      <c r="D31" s="7">
        <f t="shared" si="0"/>
        <v>466175</v>
      </c>
      <c r="E31" s="7">
        <v>384685</v>
      </c>
      <c r="F31" s="7">
        <v>877</v>
      </c>
      <c r="G31" s="7">
        <f t="shared" si="1"/>
        <v>385562</v>
      </c>
      <c r="H31" s="8">
        <f t="shared" si="2"/>
        <v>-17.40880692187131</v>
      </c>
      <c r="I31" s="8">
        <f t="shared" si="3"/>
        <v>116.5432098765432</v>
      </c>
      <c r="J31" s="9">
        <f t="shared" si="4"/>
        <v>-17.292433099158043</v>
      </c>
    </row>
    <row r="32" spans="1:10" ht="15">
      <c r="A32" s="10" t="s">
        <v>57</v>
      </c>
      <c r="B32" s="3">
        <v>787</v>
      </c>
      <c r="C32" s="3">
        <v>91707</v>
      </c>
      <c r="D32" s="3">
        <f t="shared" si="0"/>
        <v>92494</v>
      </c>
      <c r="E32" s="3">
        <v>677</v>
      </c>
      <c r="F32" s="3">
        <v>79207</v>
      </c>
      <c r="G32" s="3">
        <f t="shared" si="1"/>
        <v>79884</v>
      </c>
      <c r="H32" s="4">
        <f t="shared" si="2"/>
        <v>-13.97712833545108</v>
      </c>
      <c r="I32" s="4">
        <f t="shared" si="3"/>
        <v>-13.630366275202546</v>
      </c>
      <c r="J32" s="5">
        <f t="shared" si="4"/>
        <v>-13.633316755681449</v>
      </c>
    </row>
    <row r="33" spans="1:10" ht="15">
      <c r="A33" s="6" t="s">
        <v>69</v>
      </c>
      <c r="B33" s="7">
        <v>181413</v>
      </c>
      <c r="C33" s="7">
        <v>0</v>
      </c>
      <c r="D33" s="7">
        <f t="shared" si="0"/>
        <v>181413</v>
      </c>
      <c r="E33" s="7">
        <v>167343</v>
      </c>
      <c r="F33" s="7">
        <v>0</v>
      </c>
      <c r="G33" s="7">
        <f t="shared" si="1"/>
        <v>167343</v>
      </c>
      <c r="H33" s="8">
        <f t="shared" si="2"/>
        <v>-7.755783764118338</v>
      </c>
      <c r="I33" s="8">
        <f t="shared" si="3"/>
        <v>0</v>
      </c>
      <c r="J33" s="9">
        <f t="shared" si="4"/>
        <v>-7.755783764118338</v>
      </c>
    </row>
    <row r="34" spans="1:10" ht="15">
      <c r="A34" s="10" t="s">
        <v>29</v>
      </c>
      <c r="B34" s="3">
        <v>982646</v>
      </c>
      <c r="C34" s="3">
        <v>242511</v>
      </c>
      <c r="D34" s="3">
        <f t="shared" si="0"/>
        <v>1225157</v>
      </c>
      <c r="E34" s="3">
        <v>875199</v>
      </c>
      <c r="F34" s="3">
        <v>239730</v>
      </c>
      <c r="G34" s="3">
        <f t="shared" si="1"/>
        <v>1114929</v>
      </c>
      <c r="H34" s="4">
        <f t="shared" si="2"/>
        <v>-10.93445655912709</v>
      </c>
      <c r="I34" s="4">
        <f t="shared" si="3"/>
        <v>-1.146752106090033</v>
      </c>
      <c r="J34" s="5">
        <f t="shared" si="4"/>
        <v>-8.997050990199623</v>
      </c>
    </row>
    <row r="35" spans="1:10" ht="15">
      <c r="A35" s="6" t="s">
        <v>68</v>
      </c>
      <c r="B35" s="7">
        <v>270277</v>
      </c>
      <c r="C35" s="7">
        <v>0</v>
      </c>
      <c r="D35" s="7">
        <f t="shared" si="0"/>
        <v>270277</v>
      </c>
      <c r="E35" s="7">
        <v>241027</v>
      </c>
      <c r="F35" s="7">
        <v>1144</v>
      </c>
      <c r="G35" s="7">
        <f t="shared" si="1"/>
        <v>242171</v>
      </c>
      <c r="H35" s="8">
        <f t="shared" si="2"/>
        <v>-10.822230526459892</v>
      </c>
      <c r="I35" s="8">
        <f t="shared" si="3"/>
        <v>0</v>
      </c>
      <c r="J35" s="9">
        <f t="shared" si="4"/>
        <v>-10.39896106586946</v>
      </c>
    </row>
    <row r="36" spans="1:10" ht="15">
      <c r="A36" s="10" t="s">
        <v>30</v>
      </c>
      <c r="B36" s="3">
        <v>81317</v>
      </c>
      <c r="C36" s="3">
        <v>80439</v>
      </c>
      <c r="D36" s="3">
        <f t="shared" si="0"/>
        <v>161756</v>
      </c>
      <c r="E36" s="3">
        <v>74535</v>
      </c>
      <c r="F36" s="3">
        <v>69230</v>
      </c>
      <c r="G36" s="3">
        <f t="shared" si="1"/>
        <v>143765</v>
      </c>
      <c r="H36" s="4">
        <f t="shared" si="2"/>
        <v>-8.340199466286261</v>
      </c>
      <c r="I36" s="4">
        <f t="shared" si="3"/>
        <v>-13.93478287895175</v>
      </c>
      <c r="J36" s="5">
        <f t="shared" si="4"/>
        <v>-11.12230767328569</v>
      </c>
    </row>
    <row r="37" spans="1:10" ht="15">
      <c r="A37" s="6" t="s">
        <v>31</v>
      </c>
      <c r="B37" s="7">
        <v>308295</v>
      </c>
      <c r="C37" s="7">
        <v>1180</v>
      </c>
      <c r="D37" s="7">
        <f t="shared" si="0"/>
        <v>309475</v>
      </c>
      <c r="E37" s="7">
        <v>244809</v>
      </c>
      <c r="F37" s="7">
        <v>116</v>
      </c>
      <c r="G37" s="7">
        <f t="shared" si="1"/>
        <v>244925</v>
      </c>
      <c r="H37" s="8">
        <f t="shared" si="2"/>
        <v>-20.592614216902643</v>
      </c>
      <c r="I37" s="8">
        <f t="shared" si="3"/>
        <v>-90.16949152542372</v>
      </c>
      <c r="J37" s="9">
        <f t="shared" si="4"/>
        <v>-20.857904515712093</v>
      </c>
    </row>
    <row r="38" spans="1:10" ht="15">
      <c r="A38" s="10" t="s">
        <v>32</v>
      </c>
      <c r="B38" s="3">
        <v>531585</v>
      </c>
      <c r="C38" s="3">
        <v>0</v>
      </c>
      <c r="D38" s="3">
        <f t="shared" si="0"/>
        <v>531585</v>
      </c>
      <c r="E38" s="3">
        <v>471798</v>
      </c>
      <c r="F38" s="3">
        <v>0</v>
      </c>
      <c r="G38" s="3">
        <f t="shared" si="1"/>
        <v>471798</v>
      </c>
      <c r="H38" s="4">
        <f t="shared" si="2"/>
        <v>-11.246931346821299</v>
      </c>
      <c r="I38" s="4">
        <f t="shared" si="3"/>
        <v>0</v>
      </c>
      <c r="J38" s="5">
        <f t="shared" si="4"/>
        <v>-11.246931346821299</v>
      </c>
    </row>
    <row r="39" spans="1:10" ht="15">
      <c r="A39" s="6" t="s">
        <v>33</v>
      </c>
      <c r="B39" s="7">
        <v>85611</v>
      </c>
      <c r="C39" s="7">
        <v>2001</v>
      </c>
      <c r="D39" s="7">
        <f t="shared" si="0"/>
        <v>87612</v>
      </c>
      <c r="E39" s="7">
        <v>58820</v>
      </c>
      <c r="F39" s="7">
        <v>1273</v>
      </c>
      <c r="G39" s="7">
        <f t="shared" si="1"/>
        <v>60093</v>
      </c>
      <c r="H39" s="8">
        <f t="shared" si="2"/>
        <v>-31.29387578698999</v>
      </c>
      <c r="I39" s="8">
        <f t="shared" si="3"/>
        <v>-36.38180909545227</v>
      </c>
      <c r="J39" s="9">
        <f t="shared" si="4"/>
        <v>-31.41008081084783</v>
      </c>
    </row>
    <row r="40" spans="1:10" ht="15">
      <c r="A40" s="10" t="s">
        <v>34</v>
      </c>
      <c r="B40" s="3">
        <v>1714349</v>
      </c>
      <c r="C40" s="3">
        <v>300309</v>
      </c>
      <c r="D40" s="3">
        <f t="shared" si="0"/>
        <v>2014658</v>
      </c>
      <c r="E40" s="3">
        <v>1824727</v>
      </c>
      <c r="F40" s="3">
        <v>321798</v>
      </c>
      <c r="G40" s="3">
        <f t="shared" si="1"/>
        <v>2146525</v>
      </c>
      <c r="H40" s="4">
        <f t="shared" si="2"/>
        <v>6.438478979484341</v>
      </c>
      <c r="I40" s="4">
        <f t="shared" si="3"/>
        <v>7.155629701407549</v>
      </c>
      <c r="J40" s="5">
        <f t="shared" si="4"/>
        <v>6.545378917910632</v>
      </c>
    </row>
    <row r="41" spans="1:10" ht="15">
      <c r="A41" s="6" t="s">
        <v>35</v>
      </c>
      <c r="B41" s="7">
        <v>45810</v>
      </c>
      <c r="C41" s="7">
        <v>4344</v>
      </c>
      <c r="D41" s="7">
        <f t="shared" si="0"/>
        <v>50154</v>
      </c>
      <c r="E41" s="7">
        <v>48207</v>
      </c>
      <c r="F41" s="7">
        <v>5008</v>
      </c>
      <c r="G41" s="7">
        <f t="shared" si="1"/>
        <v>53215</v>
      </c>
      <c r="H41" s="8">
        <f t="shared" si="2"/>
        <v>5.232481990831696</v>
      </c>
      <c r="I41" s="8">
        <f t="shared" si="3"/>
        <v>15.285451197053407</v>
      </c>
      <c r="J41" s="9">
        <f t="shared" si="4"/>
        <v>6.103202137416757</v>
      </c>
    </row>
    <row r="42" spans="1:10" ht="15">
      <c r="A42" s="10" t="s">
        <v>36</v>
      </c>
      <c r="B42" s="3">
        <v>964442</v>
      </c>
      <c r="C42" s="3">
        <v>109260</v>
      </c>
      <c r="D42" s="3">
        <f t="shared" si="0"/>
        <v>1073702</v>
      </c>
      <c r="E42" s="3">
        <v>813740</v>
      </c>
      <c r="F42" s="3">
        <v>113571</v>
      </c>
      <c r="G42" s="3">
        <f t="shared" si="1"/>
        <v>927311</v>
      </c>
      <c r="H42" s="4">
        <f t="shared" si="2"/>
        <v>-15.625823014758794</v>
      </c>
      <c r="I42" s="41">
        <f t="shared" si="3"/>
        <v>3.945634266886326</v>
      </c>
      <c r="J42" s="5">
        <f t="shared" si="4"/>
        <v>-13.634229981875789</v>
      </c>
    </row>
    <row r="43" spans="1:10" ht="15">
      <c r="A43" s="6" t="s">
        <v>37</v>
      </c>
      <c r="B43" s="7">
        <v>802028</v>
      </c>
      <c r="C43" s="7">
        <v>11419</v>
      </c>
      <c r="D43" s="7">
        <f t="shared" si="0"/>
        <v>813447</v>
      </c>
      <c r="E43" s="7">
        <v>668379</v>
      </c>
      <c r="F43" s="7">
        <v>9594</v>
      </c>
      <c r="G43" s="7">
        <f t="shared" si="1"/>
        <v>677973</v>
      </c>
      <c r="H43" s="8">
        <f t="shared" si="2"/>
        <v>-16.663882058980484</v>
      </c>
      <c r="I43" s="8">
        <f t="shared" si="3"/>
        <v>-15.982135038094402</v>
      </c>
      <c r="J43" s="9">
        <f t="shared" si="4"/>
        <v>-16.65431183592785</v>
      </c>
    </row>
    <row r="44" spans="1:10" ht="15">
      <c r="A44" s="10" t="s">
        <v>38</v>
      </c>
      <c r="B44" s="3">
        <v>662067</v>
      </c>
      <c r="C44" s="3">
        <v>3371</v>
      </c>
      <c r="D44" s="3">
        <f t="shared" si="0"/>
        <v>665438</v>
      </c>
      <c r="E44" s="3">
        <v>516813</v>
      </c>
      <c r="F44" s="3">
        <v>1811</v>
      </c>
      <c r="G44" s="3">
        <f t="shared" si="1"/>
        <v>518624</v>
      </c>
      <c r="H44" s="4">
        <f t="shared" si="2"/>
        <v>-21.939471382805667</v>
      </c>
      <c r="I44" s="4">
        <f t="shared" si="3"/>
        <v>-46.2770691189558</v>
      </c>
      <c r="J44" s="5">
        <f t="shared" si="4"/>
        <v>-22.062761669757364</v>
      </c>
    </row>
    <row r="45" spans="1:10" ht="15">
      <c r="A45" s="6" t="s">
        <v>71</v>
      </c>
      <c r="B45" s="7">
        <v>418343</v>
      </c>
      <c r="C45" s="7">
        <v>2359</v>
      </c>
      <c r="D45" s="7">
        <f t="shared" si="0"/>
        <v>420702</v>
      </c>
      <c r="E45" s="7">
        <v>357876</v>
      </c>
      <c r="F45" s="7">
        <v>1547</v>
      </c>
      <c r="G45" s="7">
        <f t="shared" si="1"/>
        <v>359423</v>
      </c>
      <c r="H45" s="8">
        <f t="shared" si="2"/>
        <v>-14.453928953036144</v>
      </c>
      <c r="I45" s="8">
        <f t="shared" si="3"/>
        <v>-34.42136498516321</v>
      </c>
      <c r="J45" s="9">
        <f t="shared" si="4"/>
        <v>-14.565892246768497</v>
      </c>
    </row>
    <row r="46" spans="1:10" ht="15">
      <c r="A46" s="10" t="s">
        <v>39</v>
      </c>
      <c r="B46" s="3">
        <v>354250</v>
      </c>
      <c r="C46" s="3">
        <v>2625</v>
      </c>
      <c r="D46" s="3">
        <f t="shared" si="0"/>
        <v>356875</v>
      </c>
      <c r="E46" s="3">
        <v>458419</v>
      </c>
      <c r="F46" s="3">
        <v>4002</v>
      </c>
      <c r="G46" s="3">
        <f t="shared" si="1"/>
        <v>462421</v>
      </c>
      <c r="H46" s="4">
        <f t="shared" si="2"/>
        <v>29.40550458715596</v>
      </c>
      <c r="I46" s="4">
        <f t="shared" si="3"/>
        <v>52.457142857142856</v>
      </c>
      <c r="J46" s="5">
        <f t="shared" si="4"/>
        <v>29.575061295971977</v>
      </c>
    </row>
    <row r="47" spans="1:10" ht="15">
      <c r="A47" s="6" t="s">
        <v>40</v>
      </c>
      <c r="B47" s="7">
        <v>986995</v>
      </c>
      <c r="C47" s="7">
        <v>19632</v>
      </c>
      <c r="D47" s="7">
        <f t="shared" si="0"/>
        <v>1006627</v>
      </c>
      <c r="E47" s="7">
        <v>962609</v>
      </c>
      <c r="F47" s="7">
        <v>24378</v>
      </c>
      <c r="G47" s="7">
        <f t="shared" si="1"/>
        <v>986987</v>
      </c>
      <c r="H47" s="8">
        <f t="shared" si="2"/>
        <v>-2.4707318679425936</v>
      </c>
      <c r="I47" s="8">
        <f t="shared" si="3"/>
        <v>24.17481662591687</v>
      </c>
      <c r="J47" s="9">
        <f t="shared" si="4"/>
        <v>-1.9510702574041825</v>
      </c>
    </row>
    <row r="48" spans="1:10" ht="15">
      <c r="A48" s="10" t="s">
        <v>41</v>
      </c>
      <c r="B48" s="3">
        <v>1502501</v>
      </c>
      <c r="C48" s="3">
        <v>103794</v>
      </c>
      <c r="D48" s="3">
        <f t="shared" si="0"/>
        <v>1606295</v>
      </c>
      <c r="E48" s="3">
        <v>1259533</v>
      </c>
      <c r="F48" s="3">
        <v>133053</v>
      </c>
      <c r="G48" s="3">
        <f t="shared" si="1"/>
        <v>1392586</v>
      </c>
      <c r="H48" s="4">
        <f t="shared" si="2"/>
        <v>-16.170904378765805</v>
      </c>
      <c r="I48" s="4">
        <f t="shared" si="3"/>
        <v>28.189490722007054</v>
      </c>
      <c r="J48" s="5">
        <f t="shared" si="4"/>
        <v>-13.30446773475607</v>
      </c>
    </row>
    <row r="49" spans="1:10" ht="15">
      <c r="A49" s="6" t="s">
        <v>42</v>
      </c>
      <c r="B49" s="7">
        <v>0</v>
      </c>
      <c r="C49" s="7">
        <v>0</v>
      </c>
      <c r="D49" s="7">
        <f t="shared" si="0"/>
        <v>0</v>
      </c>
      <c r="E49" s="7">
        <v>31266</v>
      </c>
      <c r="F49" s="7">
        <v>0</v>
      </c>
      <c r="G49" s="7">
        <f t="shared" si="1"/>
        <v>31266</v>
      </c>
      <c r="H49" s="8">
        <f t="shared" si="2"/>
        <v>0</v>
      </c>
      <c r="I49" s="8">
        <f t="shared" si="3"/>
        <v>0</v>
      </c>
      <c r="J49" s="9">
        <f t="shared" si="4"/>
        <v>0</v>
      </c>
    </row>
    <row r="50" spans="1:10" ht="15">
      <c r="A50" s="10" t="s">
        <v>43</v>
      </c>
      <c r="B50" s="3">
        <v>166855</v>
      </c>
      <c r="C50" s="3">
        <v>530</v>
      </c>
      <c r="D50" s="3">
        <f t="shared" si="0"/>
        <v>167385</v>
      </c>
      <c r="E50" s="3">
        <v>125543</v>
      </c>
      <c r="F50" s="3">
        <v>319</v>
      </c>
      <c r="G50" s="3">
        <f t="shared" si="1"/>
        <v>125862</v>
      </c>
      <c r="H50" s="4">
        <f t="shared" si="2"/>
        <v>-24.759222079050673</v>
      </c>
      <c r="I50" s="4">
        <f t="shared" si="3"/>
        <v>-39.81132075471698</v>
      </c>
      <c r="J50" s="5">
        <f t="shared" si="4"/>
        <v>-24.806882337126982</v>
      </c>
    </row>
    <row r="51" spans="1:10" ht="15">
      <c r="A51" s="6" t="s">
        <v>44</v>
      </c>
      <c r="B51" s="7">
        <v>533015</v>
      </c>
      <c r="C51" s="7">
        <v>6593</v>
      </c>
      <c r="D51" s="7">
        <f t="shared" si="0"/>
        <v>539608</v>
      </c>
      <c r="E51" s="7">
        <v>444991</v>
      </c>
      <c r="F51" s="7">
        <v>3187</v>
      </c>
      <c r="G51" s="7">
        <f t="shared" si="1"/>
        <v>448178</v>
      </c>
      <c r="H51" s="8">
        <f t="shared" si="2"/>
        <v>-16.514357006838456</v>
      </c>
      <c r="I51" s="8">
        <f t="shared" si="3"/>
        <v>-51.66085241923252</v>
      </c>
      <c r="J51" s="9">
        <f t="shared" si="4"/>
        <v>-16.94378141169145</v>
      </c>
    </row>
    <row r="52" spans="1:10" ht="15">
      <c r="A52" s="10" t="s">
        <v>45</v>
      </c>
      <c r="B52" s="3">
        <v>778352</v>
      </c>
      <c r="C52" s="3">
        <v>18874</v>
      </c>
      <c r="D52" s="3">
        <f t="shared" si="0"/>
        <v>797226</v>
      </c>
      <c r="E52" s="3">
        <v>657056</v>
      </c>
      <c r="F52" s="3">
        <v>13387</v>
      </c>
      <c r="G52" s="3">
        <f t="shared" si="1"/>
        <v>670443</v>
      </c>
      <c r="H52" s="4">
        <f t="shared" si="2"/>
        <v>-15.583694780767571</v>
      </c>
      <c r="I52" s="4">
        <f t="shared" si="3"/>
        <v>-29.07173890007418</v>
      </c>
      <c r="J52" s="5">
        <f t="shared" si="4"/>
        <v>-15.903018717402592</v>
      </c>
    </row>
    <row r="53" spans="1:10" ht="15">
      <c r="A53" s="6" t="s">
        <v>46</v>
      </c>
      <c r="B53" s="7">
        <v>392305</v>
      </c>
      <c r="C53" s="7">
        <v>0</v>
      </c>
      <c r="D53" s="7">
        <f t="shared" si="0"/>
        <v>392305</v>
      </c>
      <c r="E53" s="7">
        <v>339907</v>
      </c>
      <c r="F53" s="7">
        <v>0</v>
      </c>
      <c r="G53" s="7">
        <f t="shared" si="1"/>
        <v>339907</v>
      </c>
      <c r="H53" s="8">
        <f t="shared" si="2"/>
        <v>-13.356444603051198</v>
      </c>
      <c r="I53" s="8">
        <f t="shared" si="3"/>
        <v>0</v>
      </c>
      <c r="J53" s="9">
        <f t="shared" si="4"/>
        <v>-13.356444603051198</v>
      </c>
    </row>
    <row r="54" spans="1:10" ht="15">
      <c r="A54" s="10" t="s">
        <v>73</v>
      </c>
      <c r="B54" s="3">
        <v>97198</v>
      </c>
      <c r="C54" s="3">
        <v>3424</v>
      </c>
      <c r="D54" s="3">
        <f t="shared" si="0"/>
        <v>100622</v>
      </c>
      <c r="E54" s="3">
        <v>64608</v>
      </c>
      <c r="F54" s="3">
        <v>2157</v>
      </c>
      <c r="G54" s="3">
        <f t="shared" si="1"/>
        <v>66765</v>
      </c>
      <c r="H54" s="4">
        <f t="shared" si="2"/>
        <v>-33.52949649169736</v>
      </c>
      <c r="I54" s="4">
        <f t="shared" si="3"/>
        <v>-37.0035046728972</v>
      </c>
      <c r="J54" s="5">
        <f t="shared" si="4"/>
        <v>-33.64771123611139</v>
      </c>
    </row>
    <row r="55" spans="1:10" ht="15">
      <c r="A55" s="6" t="s">
        <v>47</v>
      </c>
      <c r="B55" s="7">
        <v>0</v>
      </c>
      <c r="C55" s="7">
        <v>0</v>
      </c>
      <c r="D55" s="7">
        <f t="shared" si="0"/>
        <v>0</v>
      </c>
      <c r="E55" s="7">
        <v>0</v>
      </c>
      <c r="F55" s="7">
        <v>0</v>
      </c>
      <c r="G55" s="7">
        <f t="shared" si="1"/>
        <v>0</v>
      </c>
      <c r="H55" s="8">
        <f t="shared" si="2"/>
        <v>0</v>
      </c>
      <c r="I55" s="8">
        <f t="shared" si="3"/>
        <v>0</v>
      </c>
      <c r="J55" s="9">
        <f t="shared" si="4"/>
        <v>0</v>
      </c>
    </row>
    <row r="56" spans="1:10" ht="15">
      <c r="A56" s="10" t="s">
        <v>48</v>
      </c>
      <c r="B56" s="3">
        <v>21713</v>
      </c>
      <c r="C56" s="3">
        <v>184</v>
      </c>
      <c r="D56" s="3">
        <f t="shared" si="0"/>
        <v>21897</v>
      </c>
      <c r="E56" s="3">
        <v>25137</v>
      </c>
      <c r="F56" s="3">
        <v>508</v>
      </c>
      <c r="G56" s="3">
        <f>+E56+F56</f>
        <v>25645</v>
      </c>
      <c r="H56" s="4">
        <f t="shared" si="2"/>
        <v>15.76935476442684</v>
      </c>
      <c r="I56" s="4">
        <f t="shared" si="3"/>
        <v>176.08695652173913</v>
      </c>
      <c r="J56" s="5">
        <f t="shared" si="4"/>
        <v>17.116499977165823</v>
      </c>
    </row>
    <row r="57" spans="1:10" ht="15">
      <c r="A57" s="6" t="s">
        <v>49</v>
      </c>
      <c r="B57" s="7">
        <v>1429576</v>
      </c>
      <c r="C57" s="7">
        <v>3764</v>
      </c>
      <c r="D57" s="7">
        <f t="shared" si="0"/>
        <v>1433340</v>
      </c>
      <c r="E57" s="7">
        <v>1319610</v>
      </c>
      <c r="F57" s="7">
        <v>3300</v>
      </c>
      <c r="G57" s="7">
        <f t="shared" si="1"/>
        <v>1322910</v>
      </c>
      <c r="H57" s="8">
        <f t="shared" si="2"/>
        <v>-7.692210837339183</v>
      </c>
      <c r="I57" s="8">
        <f t="shared" si="3"/>
        <v>-12.327311370882041</v>
      </c>
      <c r="J57" s="9">
        <f t="shared" si="4"/>
        <v>-7.704382770312697</v>
      </c>
    </row>
    <row r="58" spans="1:10" ht="15">
      <c r="A58" s="10" t="s">
        <v>58</v>
      </c>
      <c r="B58" s="3">
        <v>66859</v>
      </c>
      <c r="C58" s="3">
        <v>26968</v>
      </c>
      <c r="D58" s="3">
        <f t="shared" si="0"/>
        <v>93827</v>
      </c>
      <c r="E58" s="3">
        <v>54770</v>
      </c>
      <c r="F58" s="3">
        <v>23730</v>
      </c>
      <c r="G58" s="3">
        <f t="shared" si="1"/>
        <v>78500</v>
      </c>
      <c r="H58" s="4">
        <f t="shared" si="2"/>
        <v>-18.081335347522398</v>
      </c>
      <c r="I58" s="4">
        <f t="shared" si="3"/>
        <v>-12.006822901216257</v>
      </c>
      <c r="J58" s="5">
        <f t="shared" si="4"/>
        <v>-16.335383205260744</v>
      </c>
    </row>
    <row r="59" spans="1:10" ht="15">
      <c r="A59" s="6" t="s">
        <v>59</v>
      </c>
      <c r="B59" s="7">
        <v>0</v>
      </c>
      <c r="C59" s="7">
        <v>24861</v>
      </c>
      <c r="D59" s="7">
        <f t="shared" si="0"/>
        <v>24861</v>
      </c>
      <c r="E59" s="7">
        <v>20353</v>
      </c>
      <c r="F59" s="7">
        <v>7926</v>
      </c>
      <c r="G59" s="7">
        <f t="shared" si="1"/>
        <v>28279</v>
      </c>
      <c r="H59" s="8">
        <f t="shared" si="2"/>
        <v>0</v>
      </c>
      <c r="I59" s="8">
        <f t="shared" si="3"/>
        <v>-68.11874019548691</v>
      </c>
      <c r="J59" s="9">
        <f t="shared" si="4"/>
        <v>13.748441333816016</v>
      </c>
    </row>
    <row r="60" spans="1:10" ht="15">
      <c r="A60" s="11" t="s">
        <v>50</v>
      </c>
      <c r="B60" s="12">
        <f>B61-SUM(B6+B10+B20+B32+B58+B59+B5)</f>
        <v>83459801</v>
      </c>
      <c r="C60" s="12">
        <f>C61-SUM(C6+C10+C20+C32+C58+C59+C5)</f>
        <v>80614180</v>
      </c>
      <c r="D60" s="12">
        <f>D61-SUM(D6+D10+D20+D32+D58+D59+D5)</f>
        <v>164073981</v>
      </c>
      <c r="E60" s="12">
        <f>E61-SUM(E6+E10+E20+E32+E58+E59+E5)</f>
        <v>60994462</v>
      </c>
      <c r="F60" s="12">
        <f>F61-SUM(F6+F10+F20+F32+F58+F59+F5)</f>
        <v>53191960</v>
      </c>
      <c r="G60" s="12">
        <f>G61-SUM(G6+G10+G20+G32+G58+G59+G5)</f>
        <v>114186422</v>
      </c>
      <c r="H60" s="13">
        <f aca="true" t="shared" si="5" ref="H60:J61">+_xlfn.IFERROR(((E60-B60)/B60)*100,0)</f>
        <v>-26.917556393406688</v>
      </c>
      <c r="I60" s="13">
        <f t="shared" si="5"/>
        <v>-34.01662089721684</v>
      </c>
      <c r="J60" s="13">
        <f t="shared" si="5"/>
        <v>-30.405527248101578</v>
      </c>
    </row>
    <row r="61" spans="1:10" ht="15">
      <c r="A61" s="14" t="s">
        <v>51</v>
      </c>
      <c r="B61" s="15">
        <f>SUM(B4:B59)</f>
        <v>104926183</v>
      </c>
      <c r="C61" s="15">
        <f>SUM(C4:C59)</f>
        <v>92049957</v>
      </c>
      <c r="D61" s="15">
        <f>SUM(D4:D59)</f>
        <v>196976140</v>
      </c>
      <c r="E61" s="15">
        <f>SUM(E4:E59)</f>
        <v>92842325</v>
      </c>
      <c r="F61" s="15">
        <f>SUM(F4:F59)</f>
        <v>102528086</v>
      </c>
      <c r="G61" s="15">
        <f>SUM(G4:G59)</f>
        <v>195370411</v>
      </c>
      <c r="H61" s="16">
        <f t="shared" si="5"/>
        <v>-11.516532532208858</v>
      </c>
      <c r="I61" s="16">
        <f t="shared" si="5"/>
        <v>11.383089510840293</v>
      </c>
      <c r="J61" s="16">
        <f t="shared" si="5"/>
        <v>-0.8151895960597054</v>
      </c>
    </row>
    <row r="62" spans="1:10" ht="15">
      <c r="A62" s="11" t="s">
        <v>61</v>
      </c>
      <c r="B62" s="12"/>
      <c r="C62" s="12"/>
      <c r="D62" s="12">
        <v>411772</v>
      </c>
      <c r="E62" s="12"/>
      <c r="F62" s="12"/>
      <c r="G62" s="12">
        <v>247772</v>
      </c>
      <c r="H62" s="13"/>
      <c r="I62" s="13"/>
      <c r="J62" s="13">
        <f>+_xlfn.IFERROR(((G62-D62)/D62)*100,0)</f>
        <v>-39.82786590637537</v>
      </c>
    </row>
    <row r="63" spans="1:10" ht="15">
      <c r="A63" s="11" t="s">
        <v>62</v>
      </c>
      <c r="B63" s="12"/>
      <c r="C63" s="12"/>
      <c r="D63" s="32">
        <v>7222</v>
      </c>
      <c r="E63" s="12"/>
      <c r="F63" s="12"/>
      <c r="G63" s="12">
        <v>209</v>
      </c>
      <c r="H63" s="13"/>
      <c r="I63" s="13"/>
      <c r="J63" s="13">
        <f>+_xlfn.IFERROR(((G63-D63)/D63)*100,0)</f>
        <v>-97.10606480199391</v>
      </c>
    </row>
    <row r="64" spans="1:10" ht="15.75" thickBot="1">
      <c r="A64" s="18" t="s">
        <v>63</v>
      </c>
      <c r="B64" s="19"/>
      <c r="C64" s="19"/>
      <c r="D64" s="19">
        <f>+D62+D63</f>
        <v>418994</v>
      </c>
      <c r="E64" s="19"/>
      <c r="F64" s="19"/>
      <c r="G64" s="19">
        <f>+G62+G63</f>
        <v>247981</v>
      </c>
      <c r="H64" s="63">
        <f>+_xlfn.IFERROR(((G64-D64)/D64)*100,0)</f>
        <v>-40.815142937607696</v>
      </c>
      <c r="I64" s="63"/>
      <c r="J64" s="64"/>
    </row>
    <row r="65" spans="1:10" ht="15.75" thickBot="1">
      <c r="A65" s="20" t="s">
        <v>64</v>
      </c>
      <c r="B65" s="33"/>
      <c r="C65" s="33"/>
      <c r="D65" s="33">
        <f>+D61+D64</f>
        <v>197395134</v>
      </c>
      <c r="E65" s="21"/>
      <c r="F65" s="21"/>
      <c r="G65" s="21">
        <f>+G61+G64</f>
        <v>195618392</v>
      </c>
      <c r="H65" s="67">
        <f>+_xlfn.IFERROR(((G65-D65)/D65)*100,0)</f>
        <v>-0.900094122887548</v>
      </c>
      <c r="I65" s="67"/>
      <c r="J65" s="68"/>
    </row>
    <row r="66" spans="1:10" ht="49.5" customHeight="1">
      <c r="A66" s="54" t="s">
        <v>74</v>
      </c>
      <c r="B66" s="54"/>
      <c r="C66" s="54"/>
      <c r="D66" s="54"/>
      <c r="E66" s="54"/>
      <c r="F66" s="54"/>
      <c r="G66" s="54"/>
      <c r="H66" s="54"/>
      <c r="I66" s="54"/>
      <c r="J66" s="54"/>
    </row>
    <row r="67" ht="15">
      <c r="A67" s="45" t="s">
        <v>75</v>
      </c>
    </row>
  </sheetData>
  <sheetProtection/>
  <mergeCells count="8">
    <mergeCell ref="H65:J65"/>
    <mergeCell ref="A66:J66"/>
    <mergeCell ref="A1:J1"/>
    <mergeCell ref="A2:A3"/>
    <mergeCell ref="B2:D2"/>
    <mergeCell ref="E2:G2"/>
    <mergeCell ref="H2:J2"/>
    <mergeCell ref="H64:J64"/>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r:id="rId1"/>
  <ignoredErrors>
    <ignoredError sqref="D5 G5 G56"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J66"/>
  <sheetViews>
    <sheetView zoomScale="80" zoomScaleNormal="80" zoomScalePageLayoutView="0" workbookViewId="0" topLeftCell="A1">
      <selection activeCell="J18" sqref="J18"/>
    </sheetView>
  </sheetViews>
  <sheetFormatPr defaultColWidth="9.140625" defaultRowHeight="15"/>
  <cols>
    <col min="1" max="1" width="34.00390625" style="0" bestFit="1" customWidth="1"/>
    <col min="2" max="10" width="14.28125" style="0" customWidth="1"/>
  </cols>
  <sheetData>
    <row r="1" spans="1:10" ht="24.75" customHeight="1">
      <c r="A1" s="55" t="s">
        <v>65</v>
      </c>
      <c r="B1" s="56"/>
      <c r="C1" s="56"/>
      <c r="D1" s="56"/>
      <c r="E1" s="56"/>
      <c r="F1" s="56"/>
      <c r="G1" s="56"/>
      <c r="H1" s="56"/>
      <c r="I1" s="56"/>
      <c r="J1" s="57"/>
    </row>
    <row r="2" spans="1:10" ht="27" customHeight="1">
      <c r="A2" s="69" t="s">
        <v>1</v>
      </c>
      <c r="B2" s="60" t="s">
        <v>76</v>
      </c>
      <c r="C2" s="60"/>
      <c r="D2" s="60"/>
      <c r="E2" s="60" t="s">
        <v>77</v>
      </c>
      <c r="F2" s="60"/>
      <c r="G2" s="60"/>
      <c r="H2" s="61" t="s">
        <v>72</v>
      </c>
      <c r="I2" s="61"/>
      <c r="J2" s="62"/>
    </row>
    <row r="3" spans="1:10" ht="15">
      <c r="A3" s="70"/>
      <c r="B3" s="1" t="s">
        <v>2</v>
      </c>
      <c r="C3" s="1" t="s">
        <v>3</v>
      </c>
      <c r="D3" s="1" t="s">
        <v>4</v>
      </c>
      <c r="E3" s="1" t="s">
        <v>2</v>
      </c>
      <c r="F3" s="1" t="s">
        <v>3</v>
      </c>
      <c r="G3" s="1" t="s">
        <v>4</v>
      </c>
      <c r="H3" s="1" t="s">
        <v>2</v>
      </c>
      <c r="I3" s="1" t="s">
        <v>3</v>
      </c>
      <c r="J3" s="2" t="s">
        <v>4</v>
      </c>
    </row>
    <row r="4" spans="1:10" ht="15">
      <c r="A4" s="10" t="s">
        <v>5</v>
      </c>
      <c r="B4" s="3">
        <v>117112</v>
      </c>
      <c r="C4" s="3">
        <v>294988</v>
      </c>
      <c r="D4" s="3">
        <f>SUM(B4:C4)</f>
        <v>412100</v>
      </c>
      <c r="E4" s="3">
        <v>29190</v>
      </c>
      <c r="F4" s="3">
        <v>92367</v>
      </c>
      <c r="G4" s="3">
        <f>SUM(E4:F4)</f>
        <v>121557</v>
      </c>
      <c r="H4" s="4"/>
      <c r="I4" s="4"/>
      <c r="J4" s="5"/>
    </row>
    <row r="5" spans="1:10" ht="15">
      <c r="A5" s="6" t="s">
        <v>70</v>
      </c>
      <c r="B5" s="7">
        <v>181</v>
      </c>
      <c r="C5" s="7">
        <v>107</v>
      </c>
      <c r="D5" s="7">
        <f>+B5+C5</f>
        <v>288</v>
      </c>
      <c r="E5" s="7">
        <v>72647</v>
      </c>
      <c r="F5" s="7">
        <v>219760</v>
      </c>
      <c r="G5" s="7">
        <f>+E5+F5</f>
        <v>292407</v>
      </c>
      <c r="H5" s="8"/>
      <c r="I5" s="8"/>
      <c r="J5" s="9"/>
    </row>
    <row r="6" spans="1:10" ht="15">
      <c r="A6" s="10" t="s">
        <v>54</v>
      </c>
      <c r="B6" s="3">
        <v>130206</v>
      </c>
      <c r="C6" s="3">
        <v>75827</v>
      </c>
      <c r="D6" s="3">
        <f aca="true" t="shared" si="0" ref="D6:D59">SUM(B6:C6)</f>
        <v>206033</v>
      </c>
      <c r="E6" s="3">
        <v>121997</v>
      </c>
      <c r="F6" s="3">
        <v>89594</v>
      </c>
      <c r="G6" s="3">
        <f aca="true" t="shared" si="1" ref="G6:G59">SUM(E6:F6)</f>
        <v>211591</v>
      </c>
      <c r="H6" s="4">
        <f aca="true" t="shared" si="2" ref="H6:H59">+_xlfn.IFERROR(((E6-B6)/B6)*100,)</f>
        <v>-6.304624978879622</v>
      </c>
      <c r="I6" s="4">
        <f aca="true" t="shared" si="3" ref="I6:I59">+_xlfn.IFERROR(((F6-C6)/C6)*100,)</f>
        <v>18.155802023026098</v>
      </c>
      <c r="J6" s="5">
        <f aca="true" t="shared" si="4" ref="J6:J59">+_xlfn.IFERROR(((G6-D6)/D6)*100,)</f>
        <v>2.6976261084389392</v>
      </c>
    </row>
    <row r="7" spans="1:10" ht="15">
      <c r="A7" s="6" t="s">
        <v>6</v>
      </c>
      <c r="B7" s="7">
        <v>86137</v>
      </c>
      <c r="C7" s="7">
        <v>15720</v>
      </c>
      <c r="D7" s="7">
        <f t="shared" si="0"/>
        <v>101857</v>
      </c>
      <c r="E7" s="7">
        <v>67355</v>
      </c>
      <c r="F7" s="7">
        <v>16410</v>
      </c>
      <c r="G7" s="7">
        <f t="shared" si="1"/>
        <v>83765</v>
      </c>
      <c r="H7" s="8">
        <f t="shared" si="2"/>
        <v>-21.804799331297815</v>
      </c>
      <c r="I7" s="8">
        <f t="shared" si="3"/>
        <v>4.3893129770992365</v>
      </c>
      <c r="J7" s="9">
        <f t="shared" si="4"/>
        <v>-17.76215674916795</v>
      </c>
    </row>
    <row r="8" spans="1:10" ht="15">
      <c r="A8" s="10" t="s">
        <v>7</v>
      </c>
      <c r="B8" s="3">
        <v>59619</v>
      </c>
      <c r="C8" s="3">
        <v>17436</v>
      </c>
      <c r="D8" s="3">
        <f t="shared" si="0"/>
        <v>77055</v>
      </c>
      <c r="E8" s="3">
        <v>50163</v>
      </c>
      <c r="F8" s="3">
        <v>21856</v>
      </c>
      <c r="G8" s="3">
        <f t="shared" si="1"/>
        <v>72019</v>
      </c>
      <c r="H8" s="4">
        <f t="shared" si="2"/>
        <v>-15.860715543702511</v>
      </c>
      <c r="I8" s="4">
        <f t="shared" si="3"/>
        <v>25.349850883230097</v>
      </c>
      <c r="J8" s="5">
        <f t="shared" si="4"/>
        <v>-6.535591460644993</v>
      </c>
    </row>
    <row r="9" spans="1:10" ht="15">
      <c r="A9" s="6" t="s">
        <v>8</v>
      </c>
      <c r="B9" s="7">
        <v>44885</v>
      </c>
      <c r="C9" s="7">
        <v>130029</v>
      </c>
      <c r="D9" s="7">
        <f t="shared" si="0"/>
        <v>174914</v>
      </c>
      <c r="E9" s="7">
        <v>41951</v>
      </c>
      <c r="F9" s="7">
        <v>154312</v>
      </c>
      <c r="G9" s="7">
        <f t="shared" si="1"/>
        <v>196263</v>
      </c>
      <c r="H9" s="8">
        <f t="shared" si="2"/>
        <v>-6.536704912554306</v>
      </c>
      <c r="I9" s="8">
        <f t="shared" si="3"/>
        <v>18.67506479323843</v>
      </c>
      <c r="J9" s="9">
        <f t="shared" si="4"/>
        <v>12.205426666819122</v>
      </c>
    </row>
    <row r="10" spans="1:10" ht="15">
      <c r="A10" s="10" t="s">
        <v>55</v>
      </c>
      <c r="B10" s="3">
        <v>3839</v>
      </c>
      <c r="C10" s="3">
        <v>3756</v>
      </c>
      <c r="D10" s="3">
        <f t="shared" si="0"/>
        <v>7595</v>
      </c>
      <c r="E10" s="3">
        <v>3384</v>
      </c>
      <c r="F10" s="3">
        <v>3683</v>
      </c>
      <c r="G10" s="3">
        <f t="shared" si="1"/>
        <v>7067</v>
      </c>
      <c r="H10" s="4">
        <f t="shared" si="2"/>
        <v>-11.8520448033342</v>
      </c>
      <c r="I10" s="4">
        <f t="shared" si="3"/>
        <v>-1.9435569755058575</v>
      </c>
      <c r="J10" s="5">
        <f t="shared" si="4"/>
        <v>-6.95194206714944</v>
      </c>
    </row>
    <row r="11" spans="1:10" ht="15">
      <c r="A11" s="6" t="s">
        <v>9</v>
      </c>
      <c r="B11" s="7">
        <v>10254</v>
      </c>
      <c r="C11" s="7">
        <v>16429</v>
      </c>
      <c r="D11" s="7">
        <f t="shared" si="0"/>
        <v>26683</v>
      </c>
      <c r="E11" s="7">
        <v>9983</v>
      </c>
      <c r="F11" s="7">
        <v>18337</v>
      </c>
      <c r="G11" s="7">
        <f t="shared" si="1"/>
        <v>28320</v>
      </c>
      <c r="H11" s="8">
        <f t="shared" si="2"/>
        <v>-2.6428710747025552</v>
      </c>
      <c r="I11" s="8">
        <f t="shared" si="3"/>
        <v>11.61361007973705</v>
      </c>
      <c r="J11" s="9">
        <f t="shared" si="4"/>
        <v>6.134992317205711</v>
      </c>
    </row>
    <row r="12" spans="1:10" ht="15">
      <c r="A12" s="10" t="s">
        <v>10</v>
      </c>
      <c r="B12" s="3">
        <v>16945</v>
      </c>
      <c r="C12" s="3">
        <v>9383</v>
      </c>
      <c r="D12" s="3">
        <f t="shared" si="0"/>
        <v>26328</v>
      </c>
      <c r="E12" s="3">
        <v>16385</v>
      </c>
      <c r="F12" s="3">
        <v>11262</v>
      </c>
      <c r="G12" s="3">
        <f t="shared" si="1"/>
        <v>27647</v>
      </c>
      <c r="H12" s="4">
        <f t="shared" si="2"/>
        <v>-3.304809678371201</v>
      </c>
      <c r="I12" s="4">
        <f t="shared" si="3"/>
        <v>20.025578173292125</v>
      </c>
      <c r="J12" s="5">
        <f t="shared" si="4"/>
        <v>5.009875417806138</v>
      </c>
    </row>
    <row r="13" spans="1:10" ht="15">
      <c r="A13" s="6" t="s">
        <v>11</v>
      </c>
      <c r="B13" s="7">
        <v>28117</v>
      </c>
      <c r="C13" s="7">
        <v>4587</v>
      </c>
      <c r="D13" s="7">
        <f t="shared" si="0"/>
        <v>32704</v>
      </c>
      <c r="E13" s="7">
        <v>24185</v>
      </c>
      <c r="F13" s="7">
        <v>5399</v>
      </c>
      <c r="G13" s="7">
        <f t="shared" si="1"/>
        <v>29584</v>
      </c>
      <c r="H13" s="8">
        <f t="shared" si="2"/>
        <v>-13.984422235658142</v>
      </c>
      <c r="I13" s="8">
        <f t="shared" si="3"/>
        <v>17.702201874863746</v>
      </c>
      <c r="J13" s="9">
        <f t="shared" si="4"/>
        <v>-9.540117416829744</v>
      </c>
    </row>
    <row r="14" spans="1:10" ht="15">
      <c r="A14" s="10" t="s">
        <v>12</v>
      </c>
      <c r="B14" s="3">
        <v>21494</v>
      </c>
      <c r="C14" s="3">
        <v>2039</v>
      </c>
      <c r="D14" s="3">
        <f t="shared" si="0"/>
        <v>23533</v>
      </c>
      <c r="E14" s="3">
        <v>18753</v>
      </c>
      <c r="F14" s="3">
        <v>3060</v>
      </c>
      <c r="G14" s="3">
        <f t="shared" si="1"/>
        <v>21813</v>
      </c>
      <c r="H14" s="4">
        <f t="shared" si="2"/>
        <v>-12.752396017493254</v>
      </c>
      <c r="I14" s="4">
        <f t="shared" si="3"/>
        <v>50.07356547327121</v>
      </c>
      <c r="J14" s="5">
        <f t="shared" si="4"/>
        <v>-7.308885394977266</v>
      </c>
    </row>
    <row r="15" spans="1:10" ht="15">
      <c r="A15" s="6" t="s">
        <v>13</v>
      </c>
      <c r="B15" s="7">
        <v>7505</v>
      </c>
      <c r="C15" s="7">
        <v>73</v>
      </c>
      <c r="D15" s="7">
        <f t="shared" si="0"/>
        <v>7578</v>
      </c>
      <c r="E15" s="7">
        <v>5687</v>
      </c>
      <c r="F15" s="7">
        <v>50</v>
      </c>
      <c r="G15" s="7">
        <f t="shared" si="1"/>
        <v>5737</v>
      </c>
      <c r="H15" s="8">
        <f t="shared" si="2"/>
        <v>-24.2238507661559</v>
      </c>
      <c r="I15" s="8">
        <f t="shared" si="3"/>
        <v>-31.506849315068493</v>
      </c>
      <c r="J15" s="9">
        <f t="shared" si="4"/>
        <v>-24.29400897334389</v>
      </c>
    </row>
    <row r="16" spans="1:10" ht="15">
      <c r="A16" s="10" t="s">
        <v>14</v>
      </c>
      <c r="B16" s="3">
        <v>13845</v>
      </c>
      <c r="C16" s="3">
        <v>1750</v>
      </c>
      <c r="D16" s="3">
        <f t="shared" si="0"/>
        <v>15595</v>
      </c>
      <c r="E16" s="3">
        <v>12412</v>
      </c>
      <c r="F16" s="3">
        <v>2407</v>
      </c>
      <c r="G16" s="3">
        <f t="shared" si="1"/>
        <v>14819</v>
      </c>
      <c r="H16" s="4">
        <f t="shared" si="2"/>
        <v>-10.35030697002528</v>
      </c>
      <c r="I16" s="4">
        <f t="shared" si="3"/>
        <v>37.542857142857144</v>
      </c>
      <c r="J16" s="5">
        <f t="shared" si="4"/>
        <v>-4.975953831356204</v>
      </c>
    </row>
    <row r="17" spans="1:10" ht="15">
      <c r="A17" s="6" t="s">
        <v>15</v>
      </c>
      <c r="B17" s="7">
        <v>1689</v>
      </c>
      <c r="C17" s="7">
        <v>28</v>
      </c>
      <c r="D17" s="7">
        <f t="shared" si="0"/>
        <v>1717</v>
      </c>
      <c r="E17" s="7">
        <v>1469</v>
      </c>
      <c r="F17" s="7">
        <v>12</v>
      </c>
      <c r="G17" s="7">
        <f t="shared" si="1"/>
        <v>1481</v>
      </c>
      <c r="H17" s="8">
        <f t="shared" si="2"/>
        <v>-13.025458851391356</v>
      </c>
      <c r="I17" s="8">
        <f t="shared" si="3"/>
        <v>-57.14285714285714</v>
      </c>
      <c r="J17" s="9">
        <f t="shared" si="4"/>
        <v>-13.74490390215492</v>
      </c>
    </row>
    <row r="18" spans="1:10" ht="15">
      <c r="A18" s="10" t="s">
        <v>16</v>
      </c>
      <c r="B18" s="3">
        <v>1943</v>
      </c>
      <c r="C18" s="3">
        <v>4</v>
      </c>
      <c r="D18" s="3">
        <f t="shared" si="0"/>
        <v>1947</v>
      </c>
      <c r="E18" s="3">
        <v>1903</v>
      </c>
      <c r="F18" s="3">
        <v>0</v>
      </c>
      <c r="G18" s="3">
        <f t="shared" si="1"/>
        <v>1903</v>
      </c>
      <c r="H18" s="4">
        <f t="shared" si="2"/>
        <v>-2.058672156459084</v>
      </c>
      <c r="I18" s="4">
        <f t="shared" si="3"/>
        <v>-100</v>
      </c>
      <c r="J18" s="5">
        <f t="shared" si="4"/>
        <v>-2.2598870056497176</v>
      </c>
    </row>
    <row r="19" spans="1:10" ht="15">
      <c r="A19" s="6" t="s">
        <v>17</v>
      </c>
      <c r="B19" s="7">
        <v>1074</v>
      </c>
      <c r="C19" s="7">
        <v>58</v>
      </c>
      <c r="D19" s="7">
        <f t="shared" si="0"/>
        <v>1132</v>
      </c>
      <c r="E19" s="7">
        <v>1015</v>
      </c>
      <c r="F19" s="7">
        <v>39</v>
      </c>
      <c r="G19" s="7">
        <f t="shared" si="1"/>
        <v>1054</v>
      </c>
      <c r="H19" s="8">
        <f t="shared" si="2"/>
        <v>-5.493482309124767</v>
      </c>
      <c r="I19" s="8">
        <f t="shared" si="3"/>
        <v>-32.758620689655174</v>
      </c>
      <c r="J19" s="9">
        <f t="shared" si="4"/>
        <v>-6.890459363957597</v>
      </c>
    </row>
    <row r="20" spans="1:10" ht="15">
      <c r="A20" s="10" t="s">
        <v>56</v>
      </c>
      <c r="B20" s="3">
        <v>0</v>
      </c>
      <c r="C20" s="3">
        <v>0</v>
      </c>
      <c r="D20" s="3"/>
      <c r="E20" s="3">
        <v>0</v>
      </c>
      <c r="F20" s="3">
        <v>0</v>
      </c>
      <c r="G20" s="3"/>
      <c r="H20" s="4">
        <f t="shared" si="2"/>
        <v>0</v>
      </c>
      <c r="I20" s="4">
        <f t="shared" si="3"/>
        <v>0</v>
      </c>
      <c r="J20" s="5">
        <f t="shared" si="4"/>
        <v>0</v>
      </c>
    </row>
    <row r="21" spans="1:10" ht="15">
      <c r="A21" s="6" t="s">
        <v>18</v>
      </c>
      <c r="B21" s="7">
        <v>3251</v>
      </c>
      <c r="C21" s="7">
        <v>79</v>
      </c>
      <c r="D21" s="7">
        <f t="shared" si="0"/>
        <v>3330</v>
      </c>
      <c r="E21" s="7">
        <v>2415</v>
      </c>
      <c r="F21" s="7">
        <v>39</v>
      </c>
      <c r="G21" s="7">
        <f t="shared" si="1"/>
        <v>2454</v>
      </c>
      <c r="H21" s="8">
        <f t="shared" si="2"/>
        <v>-25.71516456474931</v>
      </c>
      <c r="I21" s="8">
        <f t="shared" si="3"/>
        <v>-50.63291139240506</v>
      </c>
      <c r="J21" s="9">
        <f t="shared" si="4"/>
        <v>-26.306306306306304</v>
      </c>
    </row>
    <row r="22" spans="1:10" ht="15">
      <c r="A22" s="10" t="s">
        <v>19</v>
      </c>
      <c r="B22" s="3">
        <v>0</v>
      </c>
      <c r="C22" s="3">
        <v>0</v>
      </c>
      <c r="D22" s="3"/>
      <c r="E22" s="3">
        <v>0</v>
      </c>
      <c r="F22" s="3">
        <v>0</v>
      </c>
      <c r="G22" s="3"/>
      <c r="H22" s="4">
        <f t="shared" si="2"/>
        <v>0</v>
      </c>
      <c r="I22" s="4">
        <f t="shared" si="3"/>
        <v>0</v>
      </c>
      <c r="J22" s="5">
        <f t="shared" si="4"/>
        <v>0</v>
      </c>
    </row>
    <row r="23" spans="1:10" ht="15">
      <c r="A23" s="6" t="s">
        <v>20</v>
      </c>
      <c r="B23" s="7">
        <v>3781</v>
      </c>
      <c r="C23" s="7">
        <v>27</v>
      </c>
      <c r="D23" s="7">
        <f t="shared" si="0"/>
        <v>3808</v>
      </c>
      <c r="E23" s="7">
        <v>2881</v>
      </c>
      <c r="F23" s="7">
        <v>11</v>
      </c>
      <c r="G23" s="7">
        <f t="shared" si="1"/>
        <v>2892</v>
      </c>
      <c r="H23" s="8">
        <f t="shared" si="2"/>
        <v>-23.80322665961386</v>
      </c>
      <c r="I23" s="8">
        <f t="shared" si="3"/>
        <v>-59.25925925925925</v>
      </c>
      <c r="J23" s="9">
        <f t="shared" si="4"/>
        <v>-24.054621848739497</v>
      </c>
    </row>
    <row r="24" spans="1:10" ht="15">
      <c r="A24" s="10" t="s">
        <v>21</v>
      </c>
      <c r="B24" s="3">
        <v>1380</v>
      </c>
      <c r="C24" s="3">
        <v>9</v>
      </c>
      <c r="D24" s="3">
        <f t="shared" si="0"/>
        <v>1389</v>
      </c>
      <c r="E24" s="3">
        <v>1286</v>
      </c>
      <c r="F24" s="3">
        <v>8</v>
      </c>
      <c r="G24" s="3">
        <f t="shared" si="1"/>
        <v>1294</v>
      </c>
      <c r="H24" s="4">
        <f t="shared" si="2"/>
        <v>-6.811594202898551</v>
      </c>
      <c r="I24" s="4">
        <f t="shared" si="3"/>
        <v>-11.11111111111111</v>
      </c>
      <c r="J24" s="5">
        <f t="shared" si="4"/>
        <v>-6.839452843772498</v>
      </c>
    </row>
    <row r="25" spans="1:10" ht="15">
      <c r="A25" s="6" t="s">
        <v>22</v>
      </c>
      <c r="B25" s="7">
        <v>1450</v>
      </c>
      <c r="C25" s="7">
        <v>120</v>
      </c>
      <c r="D25" s="7">
        <f t="shared" si="0"/>
        <v>1570</v>
      </c>
      <c r="E25" s="7">
        <v>1745</v>
      </c>
      <c r="F25" s="7">
        <v>114</v>
      </c>
      <c r="G25" s="7">
        <f t="shared" si="1"/>
        <v>1859</v>
      </c>
      <c r="H25" s="8">
        <f t="shared" si="2"/>
        <v>20.344827586206897</v>
      </c>
      <c r="I25" s="8">
        <f t="shared" si="3"/>
        <v>-5</v>
      </c>
      <c r="J25" s="9">
        <f t="shared" si="4"/>
        <v>18.40764331210191</v>
      </c>
    </row>
    <row r="26" spans="1:10" ht="15">
      <c r="A26" s="10" t="s">
        <v>23</v>
      </c>
      <c r="B26" s="3">
        <v>1372</v>
      </c>
      <c r="C26" s="3">
        <v>64</v>
      </c>
      <c r="D26" s="3">
        <f t="shared" si="0"/>
        <v>1436</v>
      </c>
      <c r="E26" s="3">
        <v>907</v>
      </c>
      <c r="F26" s="3">
        <v>27</v>
      </c>
      <c r="G26" s="3">
        <f t="shared" si="1"/>
        <v>934</v>
      </c>
      <c r="H26" s="4">
        <f t="shared" si="2"/>
        <v>-33.89212827988338</v>
      </c>
      <c r="I26" s="4">
        <f t="shared" si="3"/>
        <v>-57.8125</v>
      </c>
      <c r="J26" s="5">
        <f t="shared" si="4"/>
        <v>-34.958217270194986</v>
      </c>
    </row>
    <row r="27" spans="1:10" ht="15">
      <c r="A27" s="6" t="s">
        <v>24</v>
      </c>
      <c r="B27" s="7">
        <v>0</v>
      </c>
      <c r="C27" s="7">
        <v>0</v>
      </c>
      <c r="D27" s="7"/>
      <c r="E27" s="7">
        <v>0</v>
      </c>
      <c r="F27" s="7">
        <v>0</v>
      </c>
      <c r="G27" s="7">
        <f t="shared" si="1"/>
        <v>0</v>
      </c>
      <c r="H27" s="8">
        <f t="shared" si="2"/>
        <v>0</v>
      </c>
      <c r="I27" s="8">
        <f t="shared" si="3"/>
        <v>0</v>
      </c>
      <c r="J27" s="9">
        <f t="shared" si="4"/>
        <v>0</v>
      </c>
    </row>
    <row r="28" spans="1:10" ht="15">
      <c r="A28" s="10" t="s">
        <v>25</v>
      </c>
      <c r="B28" s="3">
        <v>3634</v>
      </c>
      <c r="C28" s="3">
        <v>494</v>
      </c>
      <c r="D28" s="3">
        <f t="shared" si="0"/>
        <v>4128</v>
      </c>
      <c r="E28" s="3">
        <v>3470</v>
      </c>
      <c r="F28" s="3">
        <v>629</v>
      </c>
      <c r="G28" s="3">
        <f t="shared" si="1"/>
        <v>4099</v>
      </c>
      <c r="H28" s="4">
        <f t="shared" si="2"/>
        <v>-4.512933406714365</v>
      </c>
      <c r="I28" s="4">
        <f t="shared" si="3"/>
        <v>27.327935222672068</v>
      </c>
      <c r="J28" s="5">
        <f t="shared" si="4"/>
        <v>-0.7025193798449613</v>
      </c>
    </row>
    <row r="29" spans="1:10" ht="15">
      <c r="A29" s="6" t="s">
        <v>26</v>
      </c>
      <c r="B29" s="7">
        <v>11584</v>
      </c>
      <c r="C29" s="7">
        <v>373</v>
      </c>
      <c r="D29" s="7">
        <f t="shared" si="0"/>
        <v>11957</v>
      </c>
      <c r="E29" s="7">
        <v>9599</v>
      </c>
      <c r="F29" s="7">
        <v>616</v>
      </c>
      <c r="G29" s="7">
        <f t="shared" si="1"/>
        <v>10215</v>
      </c>
      <c r="H29" s="8">
        <f t="shared" si="2"/>
        <v>-17.135704419889503</v>
      </c>
      <c r="I29" s="8">
        <f t="shared" si="3"/>
        <v>65.14745308310992</v>
      </c>
      <c r="J29" s="9">
        <f t="shared" si="4"/>
        <v>-14.568871790582921</v>
      </c>
    </row>
    <row r="30" spans="1:10" ht="15">
      <c r="A30" s="10" t="s">
        <v>27</v>
      </c>
      <c r="B30" s="3">
        <v>5765</v>
      </c>
      <c r="C30" s="3">
        <v>252</v>
      </c>
      <c r="D30" s="3">
        <f t="shared" si="0"/>
        <v>6017</v>
      </c>
      <c r="E30" s="3">
        <v>4981</v>
      </c>
      <c r="F30" s="3">
        <v>277</v>
      </c>
      <c r="G30" s="3">
        <f t="shared" si="1"/>
        <v>5258</v>
      </c>
      <c r="H30" s="4">
        <f t="shared" si="2"/>
        <v>-13.599306157849089</v>
      </c>
      <c r="I30" s="4">
        <f t="shared" si="3"/>
        <v>9.920634920634921</v>
      </c>
      <c r="J30" s="5">
        <f t="shared" si="4"/>
        <v>-12.614259597806216</v>
      </c>
    </row>
    <row r="31" spans="1:10" ht="15">
      <c r="A31" s="6" t="s">
        <v>28</v>
      </c>
      <c r="B31" s="7">
        <v>2982</v>
      </c>
      <c r="C31" s="7">
        <v>4</v>
      </c>
      <c r="D31" s="7">
        <f t="shared" si="0"/>
        <v>2986</v>
      </c>
      <c r="E31" s="7">
        <v>2472</v>
      </c>
      <c r="F31" s="7">
        <v>14</v>
      </c>
      <c r="G31" s="7">
        <f t="shared" si="1"/>
        <v>2486</v>
      </c>
      <c r="H31" s="8">
        <f t="shared" si="2"/>
        <v>-17.102615694164992</v>
      </c>
      <c r="I31" s="8">
        <f t="shared" si="3"/>
        <v>250</v>
      </c>
      <c r="J31" s="9">
        <f t="shared" si="4"/>
        <v>-16.744809109176156</v>
      </c>
    </row>
    <row r="32" spans="1:10" ht="15">
      <c r="A32" s="10" t="s">
        <v>57</v>
      </c>
      <c r="B32" s="3">
        <v>7</v>
      </c>
      <c r="C32" s="3">
        <v>626</v>
      </c>
      <c r="D32" s="3">
        <f t="shared" si="0"/>
        <v>633</v>
      </c>
      <c r="E32" s="3">
        <v>7</v>
      </c>
      <c r="F32" s="3">
        <v>558</v>
      </c>
      <c r="G32" s="3">
        <f t="shared" si="1"/>
        <v>565</v>
      </c>
      <c r="H32" s="4">
        <f t="shared" si="2"/>
        <v>0</v>
      </c>
      <c r="I32" s="4">
        <f t="shared" si="3"/>
        <v>-10.86261980830671</v>
      </c>
      <c r="J32" s="5">
        <f t="shared" si="4"/>
        <v>-10.742496050552923</v>
      </c>
    </row>
    <row r="33" spans="1:10" ht="15">
      <c r="A33" s="6" t="s">
        <v>69</v>
      </c>
      <c r="B33" s="7">
        <v>1177</v>
      </c>
      <c r="C33" s="7">
        <v>0</v>
      </c>
      <c r="D33" s="7">
        <f t="shared" si="0"/>
        <v>1177</v>
      </c>
      <c r="E33" s="7">
        <v>1138</v>
      </c>
      <c r="F33" s="7">
        <v>0</v>
      </c>
      <c r="G33" s="7">
        <f t="shared" si="1"/>
        <v>1138</v>
      </c>
      <c r="H33" s="8">
        <f t="shared" si="2"/>
        <v>-3.3135089209855564</v>
      </c>
      <c r="I33" s="8">
        <f t="shared" si="3"/>
        <v>0</v>
      </c>
      <c r="J33" s="9">
        <f t="shared" si="4"/>
        <v>-3.3135089209855564</v>
      </c>
    </row>
    <row r="34" spans="1:10" ht="15">
      <c r="A34" s="10" t="s">
        <v>29</v>
      </c>
      <c r="B34" s="3">
        <v>6143</v>
      </c>
      <c r="C34" s="3">
        <v>1947</v>
      </c>
      <c r="D34" s="3">
        <f t="shared" si="0"/>
        <v>8090</v>
      </c>
      <c r="E34" s="3">
        <v>5681</v>
      </c>
      <c r="F34" s="3">
        <v>1967</v>
      </c>
      <c r="G34" s="3">
        <f t="shared" si="1"/>
        <v>7648</v>
      </c>
      <c r="H34" s="4">
        <f t="shared" si="2"/>
        <v>-7.520755331271365</v>
      </c>
      <c r="I34" s="4">
        <f t="shared" si="3"/>
        <v>1.027221366204417</v>
      </c>
      <c r="J34" s="5">
        <f t="shared" si="4"/>
        <v>-5.4635352286773795</v>
      </c>
    </row>
    <row r="35" spans="1:10" ht="15">
      <c r="A35" s="6" t="s">
        <v>68</v>
      </c>
      <c r="B35" s="7">
        <v>1687</v>
      </c>
      <c r="C35" s="7">
        <v>0</v>
      </c>
      <c r="D35" s="7">
        <f t="shared" si="0"/>
        <v>1687</v>
      </c>
      <c r="E35" s="7">
        <v>1515</v>
      </c>
      <c r="F35" s="7">
        <v>10</v>
      </c>
      <c r="G35" s="7">
        <f t="shared" si="1"/>
        <v>1525</v>
      </c>
      <c r="H35" s="8">
        <f t="shared" si="2"/>
        <v>-10.195613515115589</v>
      </c>
      <c r="I35" s="8">
        <f t="shared" si="3"/>
        <v>0</v>
      </c>
      <c r="J35" s="9">
        <f t="shared" si="4"/>
        <v>-9.602845287492592</v>
      </c>
    </row>
    <row r="36" spans="1:10" ht="15">
      <c r="A36" s="10" t="s">
        <v>30</v>
      </c>
      <c r="B36" s="3">
        <v>627</v>
      </c>
      <c r="C36" s="3">
        <v>397</v>
      </c>
      <c r="D36" s="3">
        <f t="shared" si="0"/>
        <v>1024</v>
      </c>
      <c r="E36" s="3">
        <v>578</v>
      </c>
      <c r="F36" s="3">
        <v>371</v>
      </c>
      <c r="G36" s="3">
        <f t="shared" si="1"/>
        <v>949</v>
      </c>
      <c r="H36" s="4">
        <f t="shared" si="2"/>
        <v>-7.814992025518341</v>
      </c>
      <c r="I36" s="4">
        <f t="shared" si="3"/>
        <v>-6.54911838790932</v>
      </c>
      <c r="J36" s="5">
        <f t="shared" si="4"/>
        <v>-7.32421875</v>
      </c>
    </row>
    <row r="37" spans="1:10" ht="15">
      <c r="A37" s="6" t="s">
        <v>31</v>
      </c>
      <c r="B37" s="7">
        <v>2178</v>
      </c>
      <c r="C37" s="7">
        <v>11</v>
      </c>
      <c r="D37" s="7">
        <f t="shared" si="0"/>
        <v>2189</v>
      </c>
      <c r="E37" s="7">
        <v>1765</v>
      </c>
      <c r="F37" s="7">
        <v>2</v>
      </c>
      <c r="G37" s="7">
        <f t="shared" si="1"/>
        <v>1767</v>
      </c>
      <c r="H37" s="8">
        <f t="shared" si="2"/>
        <v>-18.9623507805326</v>
      </c>
      <c r="I37" s="8">
        <f t="shared" si="3"/>
        <v>-81.81818181818183</v>
      </c>
      <c r="J37" s="9">
        <f t="shared" si="4"/>
        <v>-19.27820922795797</v>
      </c>
    </row>
    <row r="38" spans="1:10" ht="15">
      <c r="A38" s="10" t="s">
        <v>32</v>
      </c>
      <c r="B38" s="3">
        <v>3326</v>
      </c>
      <c r="C38" s="3">
        <v>0</v>
      </c>
      <c r="D38" s="3">
        <f t="shared" si="0"/>
        <v>3326</v>
      </c>
      <c r="E38" s="3">
        <v>2869</v>
      </c>
      <c r="F38" s="3">
        <v>0</v>
      </c>
      <c r="G38" s="3">
        <f t="shared" si="1"/>
        <v>2869</v>
      </c>
      <c r="H38" s="4">
        <f t="shared" si="2"/>
        <v>-13.740228502705953</v>
      </c>
      <c r="I38" s="4">
        <f t="shared" si="3"/>
        <v>0</v>
      </c>
      <c r="J38" s="5">
        <f t="shared" si="4"/>
        <v>-13.740228502705953</v>
      </c>
    </row>
    <row r="39" spans="1:10" ht="15">
      <c r="A39" s="6" t="s">
        <v>33</v>
      </c>
      <c r="B39" s="7">
        <v>725</v>
      </c>
      <c r="C39" s="7">
        <v>14</v>
      </c>
      <c r="D39" s="7">
        <f t="shared" si="0"/>
        <v>739</v>
      </c>
      <c r="E39" s="7">
        <v>508</v>
      </c>
      <c r="F39" s="7">
        <v>17</v>
      </c>
      <c r="G39" s="7">
        <f t="shared" si="1"/>
        <v>525</v>
      </c>
      <c r="H39" s="8">
        <f t="shared" si="2"/>
        <v>-29.931034482758623</v>
      </c>
      <c r="I39" s="8">
        <f t="shared" si="3"/>
        <v>21.428571428571427</v>
      </c>
      <c r="J39" s="9">
        <f t="shared" si="4"/>
        <v>-28.95805142083897</v>
      </c>
    </row>
    <row r="40" spans="1:10" ht="15">
      <c r="A40" s="10" t="s">
        <v>34</v>
      </c>
      <c r="B40" s="3">
        <v>10676</v>
      </c>
      <c r="C40" s="3">
        <v>2142</v>
      </c>
      <c r="D40" s="3">
        <f t="shared" si="0"/>
        <v>12818</v>
      </c>
      <c r="E40" s="3">
        <v>11156</v>
      </c>
      <c r="F40" s="3">
        <v>2221</v>
      </c>
      <c r="G40" s="3">
        <f t="shared" si="1"/>
        <v>13377</v>
      </c>
      <c r="H40" s="4">
        <f t="shared" si="2"/>
        <v>4.496065942300486</v>
      </c>
      <c r="I40" s="4">
        <f t="shared" si="3"/>
        <v>3.6881419234360413</v>
      </c>
      <c r="J40" s="5">
        <f t="shared" si="4"/>
        <v>4.36105476673428</v>
      </c>
    </row>
    <row r="41" spans="1:10" ht="15">
      <c r="A41" s="6" t="s">
        <v>35</v>
      </c>
      <c r="B41" s="7">
        <v>287</v>
      </c>
      <c r="C41" s="7">
        <v>27</v>
      </c>
      <c r="D41" s="7">
        <f t="shared" si="0"/>
        <v>314</v>
      </c>
      <c r="E41" s="7">
        <v>289</v>
      </c>
      <c r="F41" s="7">
        <v>30</v>
      </c>
      <c r="G41" s="7">
        <f t="shared" si="1"/>
        <v>319</v>
      </c>
      <c r="H41" s="8">
        <f t="shared" si="2"/>
        <v>0.6968641114982579</v>
      </c>
      <c r="I41" s="8">
        <f t="shared" si="3"/>
        <v>11.11111111111111</v>
      </c>
      <c r="J41" s="9">
        <f t="shared" si="4"/>
        <v>1.5923566878980893</v>
      </c>
    </row>
    <row r="42" spans="1:10" ht="15">
      <c r="A42" s="10" t="s">
        <v>36</v>
      </c>
      <c r="B42" s="3">
        <v>6441</v>
      </c>
      <c r="C42" s="3">
        <v>769</v>
      </c>
      <c r="D42" s="3">
        <f t="shared" si="0"/>
        <v>7210</v>
      </c>
      <c r="E42" s="3">
        <v>5525</v>
      </c>
      <c r="F42" s="3">
        <v>942</v>
      </c>
      <c r="G42" s="3">
        <f t="shared" si="1"/>
        <v>6467</v>
      </c>
      <c r="H42" s="4">
        <f t="shared" si="2"/>
        <v>-14.221394193448223</v>
      </c>
      <c r="I42" s="4">
        <f t="shared" si="3"/>
        <v>22.496749024707412</v>
      </c>
      <c r="J42" s="5">
        <f t="shared" si="4"/>
        <v>-10.305131761442441</v>
      </c>
    </row>
    <row r="43" spans="1:10" ht="15">
      <c r="A43" s="6" t="s">
        <v>37</v>
      </c>
      <c r="B43" s="7">
        <v>5138</v>
      </c>
      <c r="C43" s="7">
        <v>104</v>
      </c>
      <c r="D43" s="7">
        <f t="shared" si="0"/>
        <v>5242</v>
      </c>
      <c r="E43" s="7">
        <v>4154</v>
      </c>
      <c r="F43" s="7">
        <v>67</v>
      </c>
      <c r="G43" s="7">
        <f t="shared" si="1"/>
        <v>4221</v>
      </c>
      <c r="H43" s="8">
        <f t="shared" si="2"/>
        <v>-19.15142078629817</v>
      </c>
      <c r="I43" s="8">
        <f t="shared" si="3"/>
        <v>-35.57692307692308</v>
      </c>
      <c r="J43" s="9">
        <f t="shared" si="4"/>
        <v>-19.477298740938572</v>
      </c>
    </row>
    <row r="44" spans="1:10" ht="15">
      <c r="A44" s="10" t="s">
        <v>38</v>
      </c>
      <c r="B44" s="3">
        <v>4096</v>
      </c>
      <c r="C44" s="3">
        <v>29</v>
      </c>
      <c r="D44" s="3">
        <f t="shared" si="0"/>
        <v>4125</v>
      </c>
      <c r="E44" s="3">
        <v>3148</v>
      </c>
      <c r="F44" s="3">
        <v>30</v>
      </c>
      <c r="G44" s="3">
        <f t="shared" si="1"/>
        <v>3178</v>
      </c>
      <c r="H44" s="4">
        <f t="shared" si="2"/>
        <v>-23.14453125</v>
      </c>
      <c r="I44" s="4">
        <f t="shared" si="3"/>
        <v>3.4482758620689653</v>
      </c>
      <c r="J44" s="5">
        <f t="shared" si="4"/>
        <v>-22.957575757575757</v>
      </c>
    </row>
    <row r="45" spans="1:10" ht="15">
      <c r="A45" s="6" t="s">
        <v>71</v>
      </c>
      <c r="B45" s="7">
        <v>2558</v>
      </c>
      <c r="C45" s="7">
        <v>17</v>
      </c>
      <c r="D45" s="7">
        <f t="shared" si="0"/>
        <v>2575</v>
      </c>
      <c r="E45" s="7">
        <v>2229</v>
      </c>
      <c r="F45" s="7">
        <v>13</v>
      </c>
      <c r="G45" s="7">
        <f t="shared" si="1"/>
        <v>2242</v>
      </c>
      <c r="H45" s="8">
        <f t="shared" si="2"/>
        <v>-12.861610633307272</v>
      </c>
      <c r="I45" s="8">
        <f t="shared" si="3"/>
        <v>-23.52941176470588</v>
      </c>
      <c r="J45" s="9">
        <f t="shared" si="4"/>
        <v>-12.932038834951456</v>
      </c>
    </row>
    <row r="46" spans="1:10" ht="15">
      <c r="A46" s="10" t="s">
        <v>39</v>
      </c>
      <c r="B46" s="3">
        <v>2334</v>
      </c>
      <c r="C46" s="3">
        <v>20</v>
      </c>
      <c r="D46" s="3">
        <f t="shared" si="0"/>
        <v>2354</v>
      </c>
      <c r="E46" s="3">
        <v>2851</v>
      </c>
      <c r="F46" s="3">
        <v>32</v>
      </c>
      <c r="G46" s="3">
        <f t="shared" si="1"/>
        <v>2883</v>
      </c>
      <c r="H46" s="4">
        <f t="shared" si="2"/>
        <v>22.150814053127675</v>
      </c>
      <c r="I46" s="4">
        <f t="shared" si="3"/>
        <v>60</v>
      </c>
      <c r="J46" s="5">
        <f t="shared" si="4"/>
        <v>22.472387425658454</v>
      </c>
    </row>
    <row r="47" spans="1:10" ht="15">
      <c r="A47" s="6" t="s">
        <v>40</v>
      </c>
      <c r="B47" s="7">
        <v>6364</v>
      </c>
      <c r="C47" s="7">
        <v>128</v>
      </c>
      <c r="D47" s="7">
        <f t="shared" si="0"/>
        <v>6492</v>
      </c>
      <c r="E47" s="7">
        <v>5950</v>
      </c>
      <c r="F47" s="7">
        <v>192</v>
      </c>
      <c r="G47" s="7">
        <f t="shared" si="1"/>
        <v>6142</v>
      </c>
      <c r="H47" s="8">
        <f t="shared" si="2"/>
        <v>-6.505342551854179</v>
      </c>
      <c r="I47" s="8">
        <f t="shared" si="3"/>
        <v>50</v>
      </c>
      <c r="J47" s="9">
        <f t="shared" si="4"/>
        <v>-5.391250770178681</v>
      </c>
    </row>
    <row r="48" spans="1:10" ht="15">
      <c r="A48" s="10" t="s">
        <v>41</v>
      </c>
      <c r="B48" s="3">
        <v>9824</v>
      </c>
      <c r="C48" s="3">
        <v>780</v>
      </c>
      <c r="D48" s="3">
        <f t="shared" si="0"/>
        <v>10604</v>
      </c>
      <c r="E48" s="3">
        <v>7664</v>
      </c>
      <c r="F48" s="3">
        <v>895</v>
      </c>
      <c r="G48" s="3">
        <f t="shared" si="1"/>
        <v>8559</v>
      </c>
      <c r="H48" s="4">
        <f t="shared" si="2"/>
        <v>-21.986970684039086</v>
      </c>
      <c r="I48" s="4">
        <f t="shared" si="3"/>
        <v>14.743589743589745</v>
      </c>
      <c r="J48" s="5">
        <f t="shared" si="4"/>
        <v>-19.285175405507356</v>
      </c>
    </row>
    <row r="49" spans="1:10" ht="15">
      <c r="A49" s="6" t="s">
        <v>42</v>
      </c>
      <c r="B49" s="7">
        <v>0</v>
      </c>
      <c r="C49" s="7">
        <v>0</v>
      </c>
      <c r="D49" s="7">
        <f t="shared" si="0"/>
        <v>0</v>
      </c>
      <c r="E49" s="7">
        <v>252</v>
      </c>
      <c r="F49" s="7">
        <v>0</v>
      </c>
      <c r="G49" s="7">
        <f t="shared" si="1"/>
        <v>252</v>
      </c>
      <c r="H49" s="8">
        <f t="shared" si="2"/>
        <v>0</v>
      </c>
      <c r="I49" s="8">
        <f t="shared" si="3"/>
        <v>0</v>
      </c>
      <c r="J49" s="9">
        <f t="shared" si="4"/>
        <v>0</v>
      </c>
    </row>
    <row r="50" spans="1:10" ht="15">
      <c r="A50" s="10" t="s">
        <v>43</v>
      </c>
      <c r="B50" s="3">
        <v>1252</v>
      </c>
      <c r="C50" s="3">
        <v>5</v>
      </c>
      <c r="D50" s="3">
        <f t="shared" si="0"/>
        <v>1257</v>
      </c>
      <c r="E50" s="3">
        <v>951</v>
      </c>
      <c r="F50" s="3">
        <v>0</v>
      </c>
      <c r="G50" s="3">
        <f t="shared" si="1"/>
        <v>951</v>
      </c>
      <c r="H50" s="4">
        <f t="shared" si="2"/>
        <v>-24.041533546325876</v>
      </c>
      <c r="I50" s="4">
        <f t="shared" si="3"/>
        <v>-100</v>
      </c>
      <c r="J50" s="5">
        <f t="shared" si="4"/>
        <v>-24.3436754176611</v>
      </c>
    </row>
    <row r="51" spans="1:10" ht="15">
      <c r="A51" s="6" t="s">
        <v>44</v>
      </c>
      <c r="B51" s="7">
        <v>3384</v>
      </c>
      <c r="C51" s="7">
        <v>56</v>
      </c>
      <c r="D51" s="7">
        <f t="shared" si="0"/>
        <v>3440</v>
      </c>
      <c r="E51" s="7">
        <v>2980</v>
      </c>
      <c r="F51" s="7">
        <v>38</v>
      </c>
      <c r="G51" s="7">
        <f t="shared" si="1"/>
        <v>3018</v>
      </c>
      <c r="H51" s="8">
        <f t="shared" si="2"/>
        <v>-11.93853427895981</v>
      </c>
      <c r="I51" s="8">
        <f t="shared" si="3"/>
        <v>-32.142857142857146</v>
      </c>
      <c r="J51" s="9">
        <f t="shared" si="4"/>
        <v>-12.267441860465116</v>
      </c>
    </row>
    <row r="52" spans="1:10" ht="15">
      <c r="A52" s="10" t="s">
        <v>45</v>
      </c>
      <c r="B52" s="3">
        <v>4889</v>
      </c>
      <c r="C52" s="3">
        <v>121</v>
      </c>
      <c r="D52" s="3">
        <f t="shared" si="0"/>
        <v>5010</v>
      </c>
      <c r="E52" s="3">
        <v>4346</v>
      </c>
      <c r="F52" s="3">
        <v>90</v>
      </c>
      <c r="G52" s="3">
        <f t="shared" si="1"/>
        <v>4436</v>
      </c>
      <c r="H52" s="4">
        <f t="shared" si="2"/>
        <v>-11.106565759869094</v>
      </c>
      <c r="I52" s="4">
        <f t="shared" si="3"/>
        <v>-25.6198347107438</v>
      </c>
      <c r="J52" s="5">
        <f t="shared" si="4"/>
        <v>-11.457085828343313</v>
      </c>
    </row>
    <row r="53" spans="1:10" ht="15">
      <c r="A53" s="6" t="s">
        <v>46</v>
      </c>
      <c r="B53" s="7">
        <v>2431</v>
      </c>
      <c r="C53" s="7">
        <v>0</v>
      </c>
      <c r="D53" s="7">
        <f t="shared" si="0"/>
        <v>2431</v>
      </c>
      <c r="E53" s="7">
        <v>2178</v>
      </c>
      <c r="F53" s="7">
        <v>0</v>
      </c>
      <c r="G53" s="7">
        <f t="shared" si="1"/>
        <v>2178</v>
      </c>
      <c r="H53" s="8">
        <f t="shared" si="2"/>
        <v>-10.407239819004525</v>
      </c>
      <c r="I53" s="8">
        <f t="shared" si="3"/>
        <v>0</v>
      </c>
      <c r="J53" s="9">
        <f t="shared" si="4"/>
        <v>-10.407239819004525</v>
      </c>
    </row>
    <row r="54" spans="1:10" ht="15">
      <c r="A54" s="10" t="s">
        <v>73</v>
      </c>
      <c r="B54" s="3">
        <v>645</v>
      </c>
      <c r="C54" s="3">
        <v>78</v>
      </c>
      <c r="D54" s="3">
        <f t="shared" si="0"/>
        <v>723</v>
      </c>
      <c r="E54" s="3">
        <v>431</v>
      </c>
      <c r="F54" s="3">
        <v>25</v>
      </c>
      <c r="G54" s="3">
        <f t="shared" si="1"/>
        <v>456</v>
      </c>
      <c r="H54" s="4">
        <f t="shared" si="2"/>
        <v>-33.17829457364341</v>
      </c>
      <c r="I54" s="4">
        <f t="shared" si="3"/>
        <v>-67.94871794871796</v>
      </c>
      <c r="J54" s="5">
        <f t="shared" si="4"/>
        <v>-36.92946058091287</v>
      </c>
    </row>
    <row r="55" spans="1:10" ht="15">
      <c r="A55" s="6" t="s">
        <v>47</v>
      </c>
      <c r="B55" s="7">
        <v>0</v>
      </c>
      <c r="C55" s="7">
        <v>0</v>
      </c>
      <c r="D55" s="7">
        <f t="shared" si="0"/>
        <v>0</v>
      </c>
      <c r="E55" s="7">
        <v>0</v>
      </c>
      <c r="F55" s="7">
        <v>0</v>
      </c>
      <c r="G55" s="7">
        <f t="shared" si="1"/>
        <v>0</v>
      </c>
      <c r="H55" s="8">
        <f t="shared" si="2"/>
        <v>0</v>
      </c>
      <c r="I55" s="8">
        <f t="shared" si="3"/>
        <v>0</v>
      </c>
      <c r="J55" s="9">
        <f t="shared" si="4"/>
        <v>0</v>
      </c>
    </row>
    <row r="56" spans="1:10" ht="15">
      <c r="A56" s="10" t="s">
        <v>48</v>
      </c>
      <c r="B56" s="3">
        <v>197</v>
      </c>
      <c r="C56" s="3">
        <v>1</v>
      </c>
      <c r="D56" s="3">
        <f t="shared" si="0"/>
        <v>198</v>
      </c>
      <c r="E56" s="3">
        <v>248</v>
      </c>
      <c r="F56" s="3">
        <v>6</v>
      </c>
      <c r="G56" s="3">
        <f>+E56+F56</f>
        <v>254</v>
      </c>
      <c r="H56" s="4">
        <f t="shared" si="2"/>
        <v>25.888324873096447</v>
      </c>
      <c r="I56" s="4">
        <f t="shared" si="3"/>
        <v>500</v>
      </c>
      <c r="J56" s="5">
        <f t="shared" si="4"/>
        <v>28.28282828282828</v>
      </c>
    </row>
    <row r="57" spans="1:10" ht="15">
      <c r="A57" s="6" t="s">
        <v>49</v>
      </c>
      <c r="B57" s="7">
        <v>8659</v>
      </c>
      <c r="C57" s="7">
        <v>28</v>
      </c>
      <c r="D57" s="7">
        <f t="shared" si="0"/>
        <v>8687</v>
      </c>
      <c r="E57" s="7">
        <v>7641</v>
      </c>
      <c r="F57" s="7">
        <v>33</v>
      </c>
      <c r="G57" s="7">
        <f t="shared" si="1"/>
        <v>7674</v>
      </c>
      <c r="H57" s="8">
        <f t="shared" si="2"/>
        <v>-11.75655387458136</v>
      </c>
      <c r="I57" s="8">
        <f t="shared" si="3"/>
        <v>17.857142857142858</v>
      </c>
      <c r="J57" s="9">
        <f t="shared" si="4"/>
        <v>-11.661102797283297</v>
      </c>
    </row>
    <row r="58" spans="1:10" ht="15">
      <c r="A58" s="10" t="s">
        <v>58</v>
      </c>
      <c r="B58" s="3">
        <v>560</v>
      </c>
      <c r="C58" s="3">
        <v>189</v>
      </c>
      <c r="D58" s="3">
        <f t="shared" si="0"/>
        <v>749</v>
      </c>
      <c r="E58" s="3">
        <v>535</v>
      </c>
      <c r="F58" s="3">
        <v>171</v>
      </c>
      <c r="G58" s="3">
        <f t="shared" si="1"/>
        <v>706</v>
      </c>
      <c r="H58" s="4">
        <f t="shared" si="2"/>
        <v>-4.464285714285714</v>
      </c>
      <c r="I58" s="4">
        <f t="shared" si="3"/>
        <v>-9.523809523809524</v>
      </c>
      <c r="J58" s="5">
        <f t="shared" si="4"/>
        <v>-5.740987983978639</v>
      </c>
    </row>
    <row r="59" spans="1:10" ht="15">
      <c r="A59" s="6" t="s">
        <v>59</v>
      </c>
      <c r="B59" s="7">
        <v>0</v>
      </c>
      <c r="C59" s="7">
        <v>218</v>
      </c>
      <c r="D59" s="7">
        <f t="shared" si="0"/>
        <v>218</v>
      </c>
      <c r="E59" s="7">
        <v>241</v>
      </c>
      <c r="F59" s="7">
        <v>65</v>
      </c>
      <c r="G59" s="7">
        <f t="shared" si="1"/>
        <v>306</v>
      </c>
      <c r="H59" s="8">
        <f t="shared" si="2"/>
        <v>0</v>
      </c>
      <c r="I59" s="8">
        <f t="shared" si="3"/>
        <v>-70.18348623853211</v>
      </c>
      <c r="J59" s="9">
        <f t="shared" si="4"/>
        <v>40.36697247706422</v>
      </c>
    </row>
    <row r="60" spans="1:10" ht="15">
      <c r="A60" s="11" t="s">
        <v>50</v>
      </c>
      <c r="B60" s="22">
        <f>+B61-SUM(B6+B10+B20+B32+B58+B59+B5)</f>
        <v>530856</v>
      </c>
      <c r="C60" s="22">
        <f>+C61-SUM(C6+C10+C20+C32+C58+C59+C5)</f>
        <v>500620</v>
      </c>
      <c r="D60" s="22">
        <f>+D61-SUM(D6+D10+D20+D32+D58+D59+D5)</f>
        <v>1031476</v>
      </c>
      <c r="E60" s="22">
        <f>+E61-SUM(E6+E10+E20+E32+E58+E59+E5)</f>
        <v>386254</v>
      </c>
      <c r="F60" s="22">
        <f>+F61-SUM(F6+F10+F20+F32+F58+F59+F5)</f>
        <v>334227</v>
      </c>
      <c r="G60" s="22">
        <f>+G61-SUM(G6+G10+G20+G32+G58+G59+G5)</f>
        <v>720481</v>
      </c>
      <c r="H60" s="23">
        <f>+_xlfn.IFERROR(((E60-B60)/B60)*100,0)</f>
        <v>-27.23940202239402</v>
      </c>
      <c r="I60" s="23">
        <f>+_xlfn.IFERROR(((F60-C60)/C60)*100,0)</f>
        <v>-33.23738564180416</v>
      </c>
      <c r="J60" s="23">
        <f>+_xlfn.IFERROR(((G60-D60)/D60)*100,0)</f>
        <v>-30.150483384974542</v>
      </c>
    </row>
    <row r="61" spans="1:10" ht="15">
      <c r="A61" s="14" t="s">
        <v>51</v>
      </c>
      <c r="B61" s="24">
        <f>SUM(B4:B59)</f>
        <v>665649</v>
      </c>
      <c r="C61" s="24">
        <f>SUM(C4:C59)</f>
        <v>581343</v>
      </c>
      <c r="D61" s="24">
        <f>SUM(D4:D59)</f>
        <v>1246992</v>
      </c>
      <c r="E61" s="24">
        <f>SUM(E4:E59)</f>
        <v>585065</v>
      </c>
      <c r="F61" s="24">
        <f>SUM(F4:F59)</f>
        <v>648058</v>
      </c>
      <c r="G61" s="24">
        <f>SUM(G4:G59)</f>
        <v>1233123</v>
      </c>
      <c r="H61" s="25">
        <f>+_xlfn.IFERROR(((E61-B61)/B61)*100,0)</f>
        <v>-12.106079931014694</v>
      </c>
      <c r="I61" s="25">
        <f>+_xlfn.IFERROR(((F61-C61)/C61)*100,0)</f>
        <v>11.476013300237554</v>
      </c>
      <c r="J61" s="25">
        <f>+_xlfn.IFERROR(((G61-D61)/D61)*100,0)</f>
        <v>-1.1121963893914315</v>
      </c>
    </row>
    <row r="62" spans="1:10" ht="15">
      <c r="A62" s="26"/>
      <c r="B62" s="27"/>
      <c r="C62" s="27"/>
      <c r="D62" s="27"/>
      <c r="E62" s="27"/>
      <c r="F62" s="27"/>
      <c r="G62" s="27"/>
      <c r="H62" s="27"/>
      <c r="I62" s="27"/>
      <c r="J62" s="28"/>
    </row>
    <row r="63" spans="1:10" ht="15">
      <c r="A63" s="26"/>
      <c r="B63" s="27"/>
      <c r="C63" s="27"/>
      <c r="D63" s="27"/>
      <c r="E63" s="27"/>
      <c r="F63" s="27"/>
      <c r="G63" s="27"/>
      <c r="H63" s="27"/>
      <c r="I63" s="27"/>
      <c r="J63" s="28"/>
    </row>
    <row r="64" spans="1:10" ht="15.75" thickBot="1">
      <c r="A64" s="29"/>
      <c r="B64" s="30"/>
      <c r="C64" s="30"/>
      <c r="D64" s="30"/>
      <c r="E64" s="30"/>
      <c r="F64" s="30"/>
      <c r="G64" s="30"/>
      <c r="H64" s="30"/>
      <c r="I64" s="30"/>
      <c r="J64" s="31"/>
    </row>
    <row r="65" spans="1:10" ht="50.25" customHeight="1">
      <c r="A65" s="54" t="s">
        <v>74</v>
      </c>
      <c r="B65" s="54"/>
      <c r="C65" s="54"/>
      <c r="D65" s="54"/>
      <c r="E65" s="54"/>
      <c r="F65" s="54"/>
      <c r="G65" s="54"/>
      <c r="H65" s="54"/>
      <c r="I65" s="54"/>
      <c r="J65" s="54"/>
    </row>
    <row r="66" ht="15">
      <c r="A66" s="45" t="s">
        <v>75</v>
      </c>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ignoredErrors>
    <ignoredError sqref="D5 G5"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J69"/>
  <sheetViews>
    <sheetView zoomScale="80" zoomScaleNormal="80" zoomScalePageLayoutView="0" workbookViewId="0" topLeftCell="A1">
      <selection activeCell="J47" sqref="J47"/>
    </sheetView>
  </sheetViews>
  <sheetFormatPr defaultColWidth="9.140625" defaultRowHeight="15"/>
  <cols>
    <col min="1" max="1" width="34.00390625" style="0" bestFit="1" customWidth="1"/>
    <col min="2" max="10" width="14.28125" style="0" customWidth="1"/>
  </cols>
  <sheetData>
    <row r="1" spans="1:10" ht="18" customHeight="1">
      <c r="A1" s="55" t="s">
        <v>66</v>
      </c>
      <c r="B1" s="56"/>
      <c r="C1" s="56"/>
      <c r="D1" s="56"/>
      <c r="E1" s="56"/>
      <c r="F1" s="56"/>
      <c r="G1" s="56"/>
      <c r="H1" s="56"/>
      <c r="I1" s="56"/>
      <c r="J1" s="57"/>
    </row>
    <row r="2" spans="1:10" ht="30" customHeight="1">
      <c r="A2" s="69" t="s">
        <v>1</v>
      </c>
      <c r="B2" s="60" t="s">
        <v>76</v>
      </c>
      <c r="C2" s="60"/>
      <c r="D2" s="60"/>
      <c r="E2" s="60" t="s">
        <v>77</v>
      </c>
      <c r="F2" s="60"/>
      <c r="G2" s="60"/>
      <c r="H2" s="61" t="s">
        <v>72</v>
      </c>
      <c r="I2" s="61"/>
      <c r="J2" s="62"/>
    </row>
    <row r="3" spans="1:10" ht="15">
      <c r="A3" s="70"/>
      <c r="B3" s="1" t="s">
        <v>2</v>
      </c>
      <c r="C3" s="1" t="s">
        <v>3</v>
      </c>
      <c r="D3" s="1" t="s">
        <v>4</v>
      </c>
      <c r="E3" s="1" t="s">
        <v>2</v>
      </c>
      <c r="F3" s="1" t="s">
        <v>3</v>
      </c>
      <c r="G3" s="1" t="s">
        <v>4</v>
      </c>
      <c r="H3" s="1" t="s">
        <v>2</v>
      </c>
      <c r="I3" s="1" t="s">
        <v>3</v>
      </c>
      <c r="J3" s="2" t="s">
        <v>4</v>
      </c>
    </row>
    <row r="4" spans="1:10" ht="15">
      <c r="A4" s="10" t="s">
        <v>5</v>
      </c>
      <c r="B4" s="3">
        <v>182439.667</v>
      </c>
      <c r="C4" s="3">
        <v>2040977.0259999998</v>
      </c>
      <c r="D4" s="3">
        <f>SUM(B4:C4)</f>
        <v>2223416.693</v>
      </c>
      <c r="E4" s="3">
        <v>41854.869</v>
      </c>
      <c r="F4" s="3">
        <v>1002241.563</v>
      </c>
      <c r="G4" s="3">
        <f>SUM(E4:F4)</f>
        <v>1044096.4319999999</v>
      </c>
      <c r="H4" s="4"/>
      <c r="I4" s="4"/>
      <c r="J4" s="5"/>
    </row>
    <row r="5" spans="1:10" ht="15">
      <c r="A5" s="6" t="s">
        <v>70</v>
      </c>
      <c r="B5" s="7">
        <v>118.615</v>
      </c>
      <c r="C5" s="7">
        <v>143.922</v>
      </c>
      <c r="D5" s="7">
        <f>+B5+C5</f>
        <v>262.537</v>
      </c>
      <c r="E5" s="7">
        <v>92579.435</v>
      </c>
      <c r="F5" s="7">
        <v>620711.057</v>
      </c>
      <c r="G5" s="7">
        <f>+E5+F5</f>
        <v>713290.4920000001</v>
      </c>
      <c r="H5" s="8"/>
      <c r="I5" s="8"/>
      <c r="J5" s="9"/>
    </row>
    <row r="6" spans="1:10" ht="15">
      <c r="A6" s="10" t="s">
        <v>54</v>
      </c>
      <c r="B6" s="3">
        <v>139796.013</v>
      </c>
      <c r="C6" s="3">
        <v>207547.91400000002</v>
      </c>
      <c r="D6" s="3">
        <f aca="true" t="shared" si="0" ref="D6:D59">SUM(B6:C6)</f>
        <v>347343.927</v>
      </c>
      <c r="E6" s="3">
        <v>138759.2117249</v>
      </c>
      <c r="F6" s="3">
        <v>200002.14899999998</v>
      </c>
      <c r="G6" s="3">
        <f aca="true" t="shared" si="1" ref="G6:G59">SUM(E6:F6)</f>
        <v>338761.3607249</v>
      </c>
      <c r="H6" s="4">
        <f aca="true" t="shared" si="2" ref="H6:H59">+_xlfn.IFERROR(((E6-B6)/B6)*100,0)</f>
        <v>-0.7416529648095228</v>
      </c>
      <c r="I6" s="4">
        <f aca="true" t="shared" si="3" ref="I6:I60">+_xlfn.IFERROR(((F6-C6)/C6)*100,0)</f>
        <v>-3.635673736523337</v>
      </c>
      <c r="J6" s="5">
        <f aca="true" t="shared" si="4" ref="J6:J60">+_xlfn.IFERROR(((G6-D6)/D6)*100,0)</f>
        <v>-2.470913008103363</v>
      </c>
    </row>
    <row r="7" spans="1:10" ht="15">
      <c r="A7" s="6" t="s">
        <v>6</v>
      </c>
      <c r="B7" s="7">
        <v>89719.453</v>
      </c>
      <c r="C7" s="7">
        <v>34451.024</v>
      </c>
      <c r="D7" s="7">
        <f t="shared" si="0"/>
        <v>124170.47699999998</v>
      </c>
      <c r="E7" s="7">
        <v>74409</v>
      </c>
      <c r="F7" s="7">
        <v>36944</v>
      </c>
      <c r="G7" s="7">
        <f t="shared" si="1"/>
        <v>111353</v>
      </c>
      <c r="H7" s="8">
        <f t="shared" si="2"/>
        <v>-17.064808676441658</v>
      </c>
      <c r="I7" s="8">
        <f t="shared" si="3"/>
        <v>7.236289986619854</v>
      </c>
      <c r="J7" s="9">
        <f t="shared" si="4"/>
        <v>-10.322483499841905</v>
      </c>
    </row>
    <row r="8" spans="1:10" ht="15">
      <c r="A8" s="10" t="s">
        <v>7</v>
      </c>
      <c r="B8" s="3">
        <v>70961.37299999999</v>
      </c>
      <c r="C8" s="3">
        <v>48242.06500000001</v>
      </c>
      <c r="D8" s="3">
        <f t="shared" si="0"/>
        <v>119203.438</v>
      </c>
      <c r="E8" s="3">
        <v>85443.313</v>
      </c>
      <c r="F8" s="3">
        <v>56761.998</v>
      </c>
      <c r="G8" s="3">
        <f t="shared" si="1"/>
        <v>142205.311</v>
      </c>
      <c r="H8" s="4">
        <f t="shared" si="2"/>
        <v>20.408201515492102</v>
      </c>
      <c r="I8" s="4">
        <f t="shared" si="3"/>
        <v>17.66079665122127</v>
      </c>
      <c r="J8" s="5">
        <f t="shared" si="4"/>
        <v>19.296316772340067</v>
      </c>
    </row>
    <row r="9" spans="1:10" ht="15">
      <c r="A9" s="6" t="s">
        <v>8</v>
      </c>
      <c r="B9" s="7">
        <v>60974.42600000001</v>
      </c>
      <c r="C9" s="7">
        <v>298792.4209999999</v>
      </c>
      <c r="D9" s="7">
        <f t="shared" si="0"/>
        <v>359766.84699999995</v>
      </c>
      <c r="E9" s="7">
        <v>62177.798</v>
      </c>
      <c r="F9" s="7">
        <v>354139.3</v>
      </c>
      <c r="G9" s="7">
        <f t="shared" si="1"/>
        <v>416317.098</v>
      </c>
      <c r="H9" s="8">
        <f t="shared" si="2"/>
        <v>1.9735683940673678</v>
      </c>
      <c r="I9" s="8">
        <f t="shared" si="3"/>
        <v>18.523521719448194</v>
      </c>
      <c r="J9" s="9">
        <f t="shared" si="4"/>
        <v>15.718583152271409</v>
      </c>
    </row>
    <row r="10" spans="1:10" ht="15">
      <c r="A10" s="10" t="s">
        <v>55</v>
      </c>
      <c r="B10" s="3">
        <v>5066.576</v>
      </c>
      <c r="C10" s="3">
        <v>7245.247000000002</v>
      </c>
      <c r="D10" s="3">
        <f t="shared" si="0"/>
        <v>12311.823000000002</v>
      </c>
      <c r="E10" s="3">
        <v>4115.1990000000005</v>
      </c>
      <c r="F10" s="3">
        <v>7231.4130000000005</v>
      </c>
      <c r="G10" s="3">
        <f t="shared" si="1"/>
        <v>11346.612000000001</v>
      </c>
      <c r="H10" s="4">
        <f t="shared" si="2"/>
        <v>-18.777513650244256</v>
      </c>
      <c r="I10" s="41">
        <f t="shared" si="3"/>
        <v>-0.19093897005860047</v>
      </c>
      <c r="J10" s="5">
        <f t="shared" si="4"/>
        <v>-7.8397082219262</v>
      </c>
    </row>
    <row r="11" spans="1:10" ht="15">
      <c r="A11" s="6" t="s">
        <v>9</v>
      </c>
      <c r="B11" s="7">
        <v>13352.963999999998</v>
      </c>
      <c r="C11" s="7">
        <v>38389.63700000001</v>
      </c>
      <c r="D11" s="7">
        <f t="shared" si="0"/>
        <v>51742.60100000001</v>
      </c>
      <c r="E11" s="7">
        <v>13506.182</v>
      </c>
      <c r="F11" s="7">
        <v>40538.871</v>
      </c>
      <c r="G11" s="7">
        <f t="shared" si="1"/>
        <v>54045.053</v>
      </c>
      <c r="H11" s="8">
        <f t="shared" si="2"/>
        <v>1.147445615819848</v>
      </c>
      <c r="I11" s="8">
        <f t="shared" si="3"/>
        <v>5.598474400786829</v>
      </c>
      <c r="J11" s="9">
        <f t="shared" si="4"/>
        <v>4.449818825304105</v>
      </c>
    </row>
    <row r="12" spans="1:10" ht="15">
      <c r="A12" s="10" t="s">
        <v>10</v>
      </c>
      <c r="B12" s="3">
        <v>20802.864</v>
      </c>
      <c r="C12" s="3">
        <v>19760.273999999998</v>
      </c>
      <c r="D12" s="3">
        <f t="shared" si="0"/>
        <v>40563.138</v>
      </c>
      <c r="E12" s="3">
        <v>19965.455</v>
      </c>
      <c r="F12" s="3">
        <v>24541.104</v>
      </c>
      <c r="G12" s="3">
        <f t="shared" si="1"/>
        <v>44506.559</v>
      </c>
      <c r="H12" s="4">
        <f t="shared" si="2"/>
        <v>-4.025450534118762</v>
      </c>
      <c r="I12" s="4">
        <f t="shared" si="3"/>
        <v>24.194148320008125</v>
      </c>
      <c r="J12" s="5">
        <f t="shared" si="4"/>
        <v>9.721686226543918</v>
      </c>
    </row>
    <row r="13" spans="1:10" ht="15">
      <c r="A13" s="6" t="s">
        <v>11</v>
      </c>
      <c r="B13" s="7">
        <v>34541.606999999996</v>
      </c>
      <c r="C13" s="7">
        <v>10134.844000000001</v>
      </c>
      <c r="D13" s="7">
        <f t="shared" si="0"/>
        <v>44676.451</v>
      </c>
      <c r="E13" s="7">
        <v>31513.502</v>
      </c>
      <c r="F13" s="7">
        <v>11075.751</v>
      </c>
      <c r="G13" s="7">
        <f t="shared" si="1"/>
        <v>42589.253</v>
      </c>
      <c r="H13" s="8">
        <f t="shared" si="2"/>
        <v>-8.766543490579336</v>
      </c>
      <c r="I13" s="8">
        <f t="shared" si="3"/>
        <v>9.283882415950352</v>
      </c>
      <c r="J13" s="9">
        <f t="shared" si="4"/>
        <v>-4.671807973287771</v>
      </c>
    </row>
    <row r="14" spans="1:10" ht="15">
      <c r="A14" s="10" t="s">
        <v>12</v>
      </c>
      <c r="B14" s="3">
        <v>28373.079999999998</v>
      </c>
      <c r="C14" s="3">
        <v>5201.27</v>
      </c>
      <c r="D14" s="3">
        <f t="shared" si="0"/>
        <v>33574.35</v>
      </c>
      <c r="E14" s="3">
        <v>27270.143</v>
      </c>
      <c r="F14" s="3">
        <v>7078.914000000001</v>
      </c>
      <c r="G14" s="3">
        <f t="shared" si="1"/>
        <v>34349.057</v>
      </c>
      <c r="H14" s="4">
        <f t="shared" si="2"/>
        <v>-3.887265675774354</v>
      </c>
      <c r="I14" s="4">
        <f t="shared" si="3"/>
        <v>36.09972179871455</v>
      </c>
      <c r="J14" s="5">
        <f t="shared" si="4"/>
        <v>2.307437076220395</v>
      </c>
    </row>
    <row r="15" spans="1:10" ht="15">
      <c r="A15" s="6" t="s">
        <v>13</v>
      </c>
      <c r="B15" s="7">
        <v>8865.255000000001</v>
      </c>
      <c r="C15" s="7">
        <v>184.44899999999998</v>
      </c>
      <c r="D15" s="7">
        <f t="shared" si="0"/>
        <v>9049.704000000002</v>
      </c>
      <c r="E15" s="7">
        <v>7068.881</v>
      </c>
      <c r="F15" s="7">
        <v>193.255</v>
      </c>
      <c r="G15" s="7">
        <f t="shared" si="1"/>
        <v>7262.136</v>
      </c>
      <c r="H15" s="8">
        <f t="shared" si="2"/>
        <v>-20.263083239004413</v>
      </c>
      <c r="I15" s="8">
        <f t="shared" si="3"/>
        <v>4.7742194319297</v>
      </c>
      <c r="J15" s="9">
        <f t="shared" si="4"/>
        <v>-19.752778654417877</v>
      </c>
    </row>
    <row r="16" spans="1:10" ht="15">
      <c r="A16" s="10" t="s">
        <v>14</v>
      </c>
      <c r="B16" s="3">
        <v>17339.487</v>
      </c>
      <c r="C16" s="3">
        <v>5308.553000000001</v>
      </c>
      <c r="D16" s="3">
        <f t="shared" si="0"/>
        <v>22648.04</v>
      </c>
      <c r="E16" s="3">
        <v>16766.326999999997</v>
      </c>
      <c r="F16" s="3">
        <v>6008.529</v>
      </c>
      <c r="G16" s="3">
        <f t="shared" si="1"/>
        <v>22774.856</v>
      </c>
      <c r="H16" s="4">
        <f t="shared" si="2"/>
        <v>-3.305518784955999</v>
      </c>
      <c r="I16" s="4">
        <f t="shared" si="3"/>
        <v>13.185815419004001</v>
      </c>
      <c r="J16" s="43">
        <f t="shared" si="4"/>
        <v>0.5599424939199987</v>
      </c>
    </row>
    <row r="17" spans="1:10" ht="15">
      <c r="A17" s="6" t="s">
        <v>15</v>
      </c>
      <c r="B17" s="7">
        <v>2033.343</v>
      </c>
      <c r="C17" s="7">
        <v>71.605</v>
      </c>
      <c r="D17" s="7">
        <f t="shared" si="0"/>
        <v>2104.948</v>
      </c>
      <c r="E17" s="7">
        <v>1884.095</v>
      </c>
      <c r="F17" s="7">
        <v>27.71</v>
      </c>
      <c r="G17" s="7">
        <f t="shared" si="1"/>
        <v>1911.805</v>
      </c>
      <c r="H17" s="8">
        <f t="shared" si="2"/>
        <v>-7.340030678542678</v>
      </c>
      <c r="I17" s="8">
        <f t="shared" si="3"/>
        <v>-61.30158508484045</v>
      </c>
      <c r="J17" s="9">
        <f t="shared" si="4"/>
        <v>-9.175666097214744</v>
      </c>
    </row>
    <row r="18" spans="1:10" ht="15">
      <c r="A18" s="10" t="s">
        <v>16</v>
      </c>
      <c r="B18" s="3">
        <v>2667.0339999999997</v>
      </c>
      <c r="C18" s="3">
        <v>0</v>
      </c>
      <c r="D18" s="3">
        <f t="shared" si="0"/>
        <v>2667.0339999999997</v>
      </c>
      <c r="E18" s="3">
        <v>2603.9300000000003</v>
      </c>
      <c r="F18" s="3">
        <v>0</v>
      </c>
      <c r="G18" s="3">
        <f t="shared" si="1"/>
        <v>2603.9300000000003</v>
      </c>
      <c r="H18" s="4">
        <f t="shared" si="2"/>
        <v>-2.36607407329638</v>
      </c>
      <c r="I18" s="4">
        <f t="shared" si="3"/>
        <v>0</v>
      </c>
      <c r="J18" s="5">
        <f t="shared" si="4"/>
        <v>-2.36607407329638</v>
      </c>
    </row>
    <row r="19" spans="1:10" ht="15">
      <c r="A19" s="6" t="s">
        <v>17</v>
      </c>
      <c r="B19" s="7">
        <v>1163.012</v>
      </c>
      <c r="C19" s="7">
        <v>172.01299999999998</v>
      </c>
      <c r="D19" s="7">
        <f t="shared" si="0"/>
        <v>1335.0249999999999</v>
      </c>
      <c r="E19" s="7">
        <v>1167.624</v>
      </c>
      <c r="F19" s="7">
        <v>106.003</v>
      </c>
      <c r="G19" s="7">
        <f t="shared" si="1"/>
        <v>1273.627</v>
      </c>
      <c r="H19" s="39">
        <f t="shared" si="2"/>
        <v>0.39655652736171937</v>
      </c>
      <c r="I19" s="8">
        <f t="shared" si="3"/>
        <v>-38.37500654020335</v>
      </c>
      <c r="J19" s="9">
        <f t="shared" si="4"/>
        <v>-4.599014999719101</v>
      </c>
    </row>
    <row r="20" spans="1:10" ht="15">
      <c r="A20" s="10" t="s">
        <v>56</v>
      </c>
      <c r="B20" s="3">
        <v>0</v>
      </c>
      <c r="C20" s="3">
        <v>0</v>
      </c>
      <c r="D20" s="3"/>
      <c r="E20" s="3">
        <v>0</v>
      </c>
      <c r="F20" s="3">
        <v>0</v>
      </c>
      <c r="G20" s="3"/>
      <c r="H20" s="4">
        <f t="shared" si="2"/>
        <v>0</v>
      </c>
      <c r="I20" s="4">
        <f t="shared" si="3"/>
        <v>0</v>
      </c>
      <c r="J20" s="5">
        <f t="shared" si="4"/>
        <v>0</v>
      </c>
    </row>
    <row r="21" spans="1:10" ht="15">
      <c r="A21" s="6" t="s">
        <v>18</v>
      </c>
      <c r="B21" s="7">
        <v>3255.351</v>
      </c>
      <c r="C21" s="7">
        <v>243.006</v>
      </c>
      <c r="D21" s="7">
        <f t="shared" si="0"/>
        <v>3498.357</v>
      </c>
      <c r="E21" s="7">
        <v>2385.5460000000003</v>
      </c>
      <c r="F21" s="7">
        <v>96.758</v>
      </c>
      <c r="G21" s="7">
        <f t="shared" si="1"/>
        <v>2482.304</v>
      </c>
      <c r="H21" s="8">
        <f t="shared" si="2"/>
        <v>-26.71923857058731</v>
      </c>
      <c r="I21" s="8">
        <f t="shared" si="3"/>
        <v>-60.18287614297589</v>
      </c>
      <c r="J21" s="9">
        <f t="shared" si="4"/>
        <v>-29.04371966611755</v>
      </c>
    </row>
    <row r="22" spans="1:10" ht="15">
      <c r="A22" s="10" t="s">
        <v>19</v>
      </c>
      <c r="B22" s="3">
        <v>0</v>
      </c>
      <c r="C22" s="3">
        <v>0</v>
      </c>
      <c r="D22" s="3"/>
      <c r="E22" s="3">
        <v>0</v>
      </c>
      <c r="F22" s="3">
        <v>0</v>
      </c>
      <c r="G22" s="3"/>
      <c r="H22" s="4">
        <f t="shared" si="2"/>
        <v>0</v>
      </c>
      <c r="I22" s="4">
        <f t="shared" si="3"/>
        <v>0</v>
      </c>
      <c r="J22" s="5">
        <f t="shared" si="4"/>
        <v>0</v>
      </c>
    </row>
    <row r="23" spans="1:10" ht="15">
      <c r="A23" s="6" t="s">
        <v>20</v>
      </c>
      <c r="B23" s="7">
        <v>5346.338</v>
      </c>
      <c r="C23" s="7">
        <v>79.62199999999999</v>
      </c>
      <c r="D23" s="7">
        <f t="shared" si="0"/>
        <v>5425.96</v>
      </c>
      <c r="E23" s="7">
        <v>4448.65</v>
      </c>
      <c r="F23" s="7">
        <v>37.124</v>
      </c>
      <c r="G23" s="7">
        <f t="shared" si="1"/>
        <v>4485.773999999999</v>
      </c>
      <c r="H23" s="8">
        <f t="shared" si="2"/>
        <v>-16.790707957484173</v>
      </c>
      <c r="I23" s="8">
        <f t="shared" si="3"/>
        <v>-53.37469543593478</v>
      </c>
      <c r="J23" s="9">
        <f t="shared" si="4"/>
        <v>-17.327551253603062</v>
      </c>
    </row>
    <row r="24" spans="1:10" ht="15">
      <c r="A24" s="10" t="s">
        <v>21</v>
      </c>
      <c r="B24" s="3">
        <v>1813.587</v>
      </c>
      <c r="C24" s="3">
        <v>18.946</v>
      </c>
      <c r="D24" s="3">
        <f t="shared" si="0"/>
        <v>1832.533</v>
      </c>
      <c r="E24" s="3">
        <v>1630.758</v>
      </c>
      <c r="F24" s="3">
        <v>30</v>
      </c>
      <c r="G24" s="3">
        <f t="shared" si="1"/>
        <v>1660.758</v>
      </c>
      <c r="H24" s="4">
        <f t="shared" si="2"/>
        <v>-10.081071379536793</v>
      </c>
      <c r="I24" s="4">
        <f t="shared" si="3"/>
        <v>58.344769344452644</v>
      </c>
      <c r="J24" s="5">
        <f t="shared" si="4"/>
        <v>-9.373637473377007</v>
      </c>
    </row>
    <row r="25" spans="1:10" ht="15">
      <c r="A25" s="6" t="s">
        <v>22</v>
      </c>
      <c r="B25" s="7">
        <v>1854.044</v>
      </c>
      <c r="C25" s="7">
        <v>534.583</v>
      </c>
      <c r="D25" s="7">
        <f t="shared" si="0"/>
        <v>2388.627</v>
      </c>
      <c r="E25" s="7">
        <v>2104.4449999999997</v>
      </c>
      <c r="F25" s="7">
        <v>344.35699999999997</v>
      </c>
      <c r="G25" s="7">
        <f t="shared" si="1"/>
        <v>2448.8019999999997</v>
      </c>
      <c r="H25" s="8">
        <f t="shared" si="2"/>
        <v>13.50566653218584</v>
      </c>
      <c r="I25" s="8">
        <f t="shared" si="3"/>
        <v>-35.58399724645191</v>
      </c>
      <c r="J25" s="9">
        <f t="shared" si="4"/>
        <v>2.519229666247586</v>
      </c>
    </row>
    <row r="26" spans="1:10" ht="15">
      <c r="A26" s="10" t="s">
        <v>23</v>
      </c>
      <c r="B26" s="3">
        <v>1225.4209999999998</v>
      </c>
      <c r="C26" s="3">
        <v>116.606</v>
      </c>
      <c r="D26" s="3">
        <f t="shared" si="0"/>
        <v>1342.0269999999998</v>
      </c>
      <c r="E26" s="3">
        <v>887.087</v>
      </c>
      <c r="F26" s="3">
        <v>38.989</v>
      </c>
      <c r="G26" s="3">
        <f t="shared" si="1"/>
        <v>926.076</v>
      </c>
      <c r="H26" s="4">
        <f t="shared" si="2"/>
        <v>-27.60961334920814</v>
      </c>
      <c r="I26" s="4">
        <f t="shared" si="3"/>
        <v>-66.56347014733375</v>
      </c>
      <c r="J26" s="5">
        <f t="shared" si="4"/>
        <v>-30.994234840282637</v>
      </c>
    </row>
    <row r="27" spans="1:10" ht="15">
      <c r="A27" s="6" t="s">
        <v>24</v>
      </c>
      <c r="B27" s="7">
        <v>0</v>
      </c>
      <c r="C27" s="7">
        <v>0</v>
      </c>
      <c r="D27" s="7"/>
      <c r="E27" s="7">
        <v>0</v>
      </c>
      <c r="F27" s="7">
        <v>0</v>
      </c>
      <c r="G27" s="7">
        <f t="shared" si="1"/>
        <v>0</v>
      </c>
      <c r="H27" s="8">
        <f t="shared" si="2"/>
        <v>0</v>
      </c>
      <c r="I27" s="8">
        <f t="shared" si="3"/>
        <v>0</v>
      </c>
      <c r="J27" s="9">
        <f t="shared" si="4"/>
        <v>0</v>
      </c>
    </row>
    <row r="28" spans="1:10" ht="15">
      <c r="A28" s="10" t="s">
        <v>25</v>
      </c>
      <c r="B28" s="3">
        <v>3827.4049999999997</v>
      </c>
      <c r="C28" s="3">
        <v>1515.7160000000003</v>
      </c>
      <c r="D28" s="3">
        <f t="shared" si="0"/>
        <v>5343.121</v>
      </c>
      <c r="E28" s="3">
        <v>3870.874</v>
      </c>
      <c r="F28" s="3">
        <v>2177.83</v>
      </c>
      <c r="G28" s="3">
        <f t="shared" si="1"/>
        <v>6048.704</v>
      </c>
      <c r="H28" s="4">
        <f t="shared" si="2"/>
        <v>1.135730344711366</v>
      </c>
      <c r="I28" s="4">
        <f t="shared" si="3"/>
        <v>43.68324936861519</v>
      </c>
      <c r="J28" s="5">
        <f t="shared" si="4"/>
        <v>13.205446779139002</v>
      </c>
    </row>
    <row r="29" spans="1:10" ht="15">
      <c r="A29" s="6" t="s">
        <v>26</v>
      </c>
      <c r="B29" s="7">
        <v>13341.343</v>
      </c>
      <c r="C29" s="7">
        <v>1115.505</v>
      </c>
      <c r="D29" s="7">
        <f t="shared" si="0"/>
        <v>14456.848000000002</v>
      </c>
      <c r="E29" s="7">
        <v>11369.132</v>
      </c>
      <c r="F29" s="7">
        <v>1579.481</v>
      </c>
      <c r="G29" s="7">
        <f t="shared" si="1"/>
        <v>12948.613</v>
      </c>
      <c r="H29" s="8">
        <f t="shared" si="2"/>
        <v>-14.782702161244194</v>
      </c>
      <c r="I29" s="8">
        <f t="shared" si="3"/>
        <v>41.593359061590924</v>
      </c>
      <c r="J29" s="9">
        <f t="shared" si="4"/>
        <v>-10.432668310547378</v>
      </c>
    </row>
    <row r="30" spans="1:10" ht="15">
      <c r="A30" s="10" t="s">
        <v>27</v>
      </c>
      <c r="B30" s="3">
        <v>7662.293</v>
      </c>
      <c r="C30" s="3">
        <v>889.5709999999999</v>
      </c>
      <c r="D30" s="3">
        <f t="shared" si="0"/>
        <v>8551.864</v>
      </c>
      <c r="E30" s="3">
        <v>6997.848</v>
      </c>
      <c r="F30" s="3">
        <v>971.153</v>
      </c>
      <c r="G30" s="3">
        <f t="shared" si="1"/>
        <v>7969.001</v>
      </c>
      <c r="H30" s="4">
        <f t="shared" si="2"/>
        <v>-8.67162088424444</v>
      </c>
      <c r="I30" s="4">
        <f t="shared" si="3"/>
        <v>9.170937451872883</v>
      </c>
      <c r="J30" s="5">
        <f t="shared" si="4"/>
        <v>-6.815625225097118</v>
      </c>
    </row>
    <row r="31" spans="1:10" ht="15">
      <c r="A31" s="6" t="s">
        <v>28</v>
      </c>
      <c r="B31" s="7">
        <v>3619.152</v>
      </c>
      <c r="C31" s="7">
        <v>10.579</v>
      </c>
      <c r="D31" s="7">
        <f t="shared" si="0"/>
        <v>3629.731</v>
      </c>
      <c r="E31" s="7">
        <v>3086.247</v>
      </c>
      <c r="F31" s="7">
        <v>16.57</v>
      </c>
      <c r="G31" s="7">
        <f t="shared" si="1"/>
        <v>3102.817</v>
      </c>
      <c r="H31" s="8">
        <f t="shared" si="2"/>
        <v>-14.724581891006515</v>
      </c>
      <c r="I31" s="8">
        <f t="shared" si="3"/>
        <v>56.63106153700728</v>
      </c>
      <c r="J31" s="9">
        <f t="shared" si="4"/>
        <v>-14.516612939085574</v>
      </c>
    </row>
    <row r="32" spans="1:10" ht="15">
      <c r="A32" s="10" t="s">
        <v>57</v>
      </c>
      <c r="B32" s="3">
        <v>8.317</v>
      </c>
      <c r="C32" s="3">
        <v>1992.097</v>
      </c>
      <c r="D32" s="3">
        <f t="shared" si="0"/>
        <v>2000.414</v>
      </c>
      <c r="E32" s="3">
        <v>11</v>
      </c>
      <c r="F32" s="3">
        <v>2379.886</v>
      </c>
      <c r="G32" s="3">
        <f t="shared" si="1"/>
        <v>2390.886</v>
      </c>
      <c r="H32" s="4">
        <f t="shared" si="2"/>
        <v>32.259228087050616</v>
      </c>
      <c r="I32" s="4">
        <f t="shared" si="3"/>
        <v>19.466371366454542</v>
      </c>
      <c r="J32" s="5">
        <f t="shared" si="4"/>
        <v>19.5195594511936</v>
      </c>
    </row>
    <row r="33" spans="1:10" ht="15">
      <c r="A33" s="6" t="s">
        <v>69</v>
      </c>
      <c r="B33" s="7">
        <v>1741.171</v>
      </c>
      <c r="C33" s="7">
        <v>0</v>
      </c>
      <c r="D33" s="7">
        <f t="shared" si="0"/>
        <v>1741.171</v>
      </c>
      <c r="E33" s="7">
        <v>1742.748</v>
      </c>
      <c r="F33" s="7">
        <v>0</v>
      </c>
      <c r="G33" s="7">
        <f t="shared" si="1"/>
        <v>1742.748</v>
      </c>
      <c r="H33" s="44">
        <f t="shared" si="2"/>
        <v>0.09057123051096062</v>
      </c>
      <c r="I33" s="8">
        <f t="shared" si="3"/>
        <v>0</v>
      </c>
      <c r="J33" s="46">
        <f t="shared" si="4"/>
        <v>0.09057123051096062</v>
      </c>
    </row>
    <row r="34" spans="1:10" ht="15">
      <c r="A34" s="10" t="s">
        <v>29</v>
      </c>
      <c r="B34" s="3">
        <v>8531.32</v>
      </c>
      <c r="C34" s="3">
        <v>4280.183999999999</v>
      </c>
      <c r="D34" s="3">
        <f t="shared" si="0"/>
        <v>12811.503999999999</v>
      </c>
      <c r="E34" s="3">
        <v>8026.474</v>
      </c>
      <c r="F34" s="3">
        <v>3968.627</v>
      </c>
      <c r="G34" s="3">
        <f t="shared" si="1"/>
        <v>11995.101</v>
      </c>
      <c r="H34" s="4">
        <f t="shared" si="2"/>
        <v>-5.917560236868382</v>
      </c>
      <c r="I34" s="4">
        <f t="shared" si="3"/>
        <v>-7.279056227489271</v>
      </c>
      <c r="J34" s="5">
        <f t="shared" si="4"/>
        <v>-6.372421223924986</v>
      </c>
    </row>
    <row r="35" spans="1:10" ht="15">
      <c r="A35" s="6" t="s">
        <v>68</v>
      </c>
      <c r="B35" s="7">
        <v>2837.3330000000005</v>
      </c>
      <c r="C35" s="7">
        <v>0</v>
      </c>
      <c r="D35" s="7">
        <f t="shared" si="0"/>
        <v>2837.3330000000005</v>
      </c>
      <c r="E35" s="7">
        <v>2512.656</v>
      </c>
      <c r="F35" s="7">
        <v>7</v>
      </c>
      <c r="G35" s="7">
        <f t="shared" si="1"/>
        <v>2519.656</v>
      </c>
      <c r="H35" s="8">
        <f t="shared" si="2"/>
        <v>-11.443034709003157</v>
      </c>
      <c r="I35" s="8">
        <f t="shared" si="3"/>
        <v>0</v>
      </c>
      <c r="J35" s="9">
        <f t="shared" si="4"/>
        <v>-11.196324153703515</v>
      </c>
    </row>
    <row r="36" spans="1:10" ht="15">
      <c r="A36" s="10" t="s">
        <v>30</v>
      </c>
      <c r="B36" s="3">
        <v>637.7059999999999</v>
      </c>
      <c r="C36" s="3">
        <v>1297.095</v>
      </c>
      <c r="D36" s="3">
        <f t="shared" si="0"/>
        <v>1934.801</v>
      </c>
      <c r="E36" s="3">
        <v>575.4449999999999</v>
      </c>
      <c r="F36" s="3">
        <v>1283.802</v>
      </c>
      <c r="G36" s="3">
        <f t="shared" si="1"/>
        <v>1859.2469999999998</v>
      </c>
      <c r="H36" s="4">
        <f t="shared" si="2"/>
        <v>-9.763276494183836</v>
      </c>
      <c r="I36" s="4">
        <f t="shared" si="3"/>
        <v>-1.02482855920346</v>
      </c>
      <c r="J36" s="5">
        <f t="shared" si="4"/>
        <v>-3.9050010827987007</v>
      </c>
    </row>
    <row r="37" spans="1:10" ht="15">
      <c r="A37" s="6" t="s">
        <v>31</v>
      </c>
      <c r="B37" s="7">
        <v>2460.245</v>
      </c>
      <c r="C37" s="7">
        <v>26.214</v>
      </c>
      <c r="D37" s="7">
        <f t="shared" si="0"/>
        <v>2486.459</v>
      </c>
      <c r="E37" s="7">
        <v>2098.1440000000002</v>
      </c>
      <c r="F37" s="7">
        <v>2.612</v>
      </c>
      <c r="G37" s="7">
        <f t="shared" si="1"/>
        <v>2100.7560000000003</v>
      </c>
      <c r="H37" s="8">
        <f t="shared" si="2"/>
        <v>-14.718087019788667</v>
      </c>
      <c r="I37" s="8">
        <f t="shared" si="3"/>
        <v>-90.03585870145723</v>
      </c>
      <c r="J37" s="9">
        <f t="shared" si="4"/>
        <v>-15.51213995485144</v>
      </c>
    </row>
    <row r="38" spans="1:10" ht="15">
      <c r="A38" s="10" t="s">
        <v>32</v>
      </c>
      <c r="B38" s="3">
        <v>4770.614</v>
      </c>
      <c r="C38" s="3">
        <v>0</v>
      </c>
      <c r="D38" s="3">
        <f t="shared" si="0"/>
        <v>4770.614</v>
      </c>
      <c r="E38" s="3">
        <v>4307.4</v>
      </c>
      <c r="F38" s="3">
        <v>0</v>
      </c>
      <c r="G38" s="3">
        <f t="shared" si="1"/>
        <v>4307.4</v>
      </c>
      <c r="H38" s="4">
        <f t="shared" si="2"/>
        <v>-9.709735476397796</v>
      </c>
      <c r="I38" s="4">
        <f t="shared" si="3"/>
        <v>0</v>
      </c>
      <c r="J38" s="5">
        <f t="shared" si="4"/>
        <v>-9.709735476397796</v>
      </c>
    </row>
    <row r="39" spans="1:10" ht="15">
      <c r="A39" s="6" t="s">
        <v>33</v>
      </c>
      <c r="B39" s="7">
        <v>580.0230000000001</v>
      </c>
      <c r="C39" s="7">
        <v>48.14900000000001</v>
      </c>
      <c r="D39" s="7">
        <f t="shared" si="0"/>
        <v>628.1720000000001</v>
      </c>
      <c r="E39" s="7">
        <v>417.756</v>
      </c>
      <c r="F39" s="7">
        <v>37</v>
      </c>
      <c r="G39" s="7">
        <f t="shared" si="1"/>
        <v>454.756</v>
      </c>
      <c r="H39" s="8">
        <f t="shared" si="2"/>
        <v>-27.975959574016912</v>
      </c>
      <c r="I39" s="8">
        <f t="shared" si="3"/>
        <v>-23.155205715591197</v>
      </c>
      <c r="J39" s="9">
        <f t="shared" si="4"/>
        <v>-27.606451736148717</v>
      </c>
    </row>
    <row r="40" spans="1:10" ht="15">
      <c r="A40" s="10" t="s">
        <v>34</v>
      </c>
      <c r="B40" s="3">
        <v>15875.183</v>
      </c>
      <c r="C40" s="3">
        <v>6604.798</v>
      </c>
      <c r="D40" s="3">
        <f t="shared" si="0"/>
        <v>22479.981</v>
      </c>
      <c r="E40" s="3">
        <v>17758.001</v>
      </c>
      <c r="F40" s="3">
        <v>6851.8330000000005</v>
      </c>
      <c r="G40" s="3">
        <f t="shared" si="1"/>
        <v>24609.834000000003</v>
      </c>
      <c r="H40" s="4">
        <f t="shared" si="2"/>
        <v>11.860134147744937</v>
      </c>
      <c r="I40" s="4">
        <f t="shared" si="3"/>
        <v>3.7402355075810156</v>
      </c>
      <c r="J40" s="5">
        <f t="shared" si="4"/>
        <v>9.47444306113961</v>
      </c>
    </row>
    <row r="41" spans="1:10" ht="15">
      <c r="A41" s="6" t="s">
        <v>35</v>
      </c>
      <c r="B41" s="7">
        <v>410.27400000000006</v>
      </c>
      <c r="C41" s="7">
        <v>100.037</v>
      </c>
      <c r="D41" s="7">
        <f t="shared" si="0"/>
        <v>510.31100000000004</v>
      </c>
      <c r="E41" s="7">
        <v>432.698</v>
      </c>
      <c r="F41" s="7">
        <v>112.09</v>
      </c>
      <c r="G41" s="7">
        <f t="shared" si="1"/>
        <v>544.788</v>
      </c>
      <c r="H41" s="8">
        <f t="shared" si="2"/>
        <v>5.465615661728483</v>
      </c>
      <c r="I41" s="8">
        <f t="shared" si="3"/>
        <v>12.048542039445403</v>
      </c>
      <c r="J41" s="9">
        <f t="shared" si="4"/>
        <v>6.75607619667222</v>
      </c>
    </row>
    <row r="42" spans="1:10" ht="15">
      <c r="A42" s="10" t="s">
        <v>36</v>
      </c>
      <c r="B42" s="3">
        <v>7581.798</v>
      </c>
      <c r="C42" s="3">
        <v>2416.7709999999993</v>
      </c>
      <c r="D42" s="3">
        <f t="shared" si="0"/>
        <v>9998.569</v>
      </c>
      <c r="E42" s="3">
        <v>6635.339</v>
      </c>
      <c r="F42" s="3">
        <v>2498.741</v>
      </c>
      <c r="G42" s="3">
        <f t="shared" si="1"/>
        <v>9134.08</v>
      </c>
      <c r="H42" s="4">
        <f t="shared" si="2"/>
        <v>-12.483305411196657</v>
      </c>
      <c r="I42" s="4">
        <f t="shared" si="3"/>
        <v>3.3917156404144513</v>
      </c>
      <c r="J42" s="5">
        <f t="shared" si="4"/>
        <v>-8.646127260811017</v>
      </c>
    </row>
    <row r="43" spans="1:10" ht="15">
      <c r="A43" s="6" t="s">
        <v>37</v>
      </c>
      <c r="B43" s="7">
        <v>6482.090999999999</v>
      </c>
      <c r="C43" s="7">
        <v>262.834</v>
      </c>
      <c r="D43" s="7">
        <f t="shared" si="0"/>
        <v>6744.924999999999</v>
      </c>
      <c r="E43" s="7">
        <v>5866.4400000000005</v>
      </c>
      <c r="F43" s="7">
        <v>259.583</v>
      </c>
      <c r="G43" s="7">
        <f t="shared" si="1"/>
        <v>6126.023</v>
      </c>
      <c r="H43" s="8">
        <f t="shared" si="2"/>
        <v>-9.497722262769823</v>
      </c>
      <c r="I43" s="8">
        <f t="shared" si="3"/>
        <v>-1.2369023794486165</v>
      </c>
      <c r="J43" s="9">
        <f t="shared" si="4"/>
        <v>-9.175817373803255</v>
      </c>
    </row>
    <row r="44" spans="1:10" ht="15">
      <c r="A44" s="10" t="s">
        <v>38</v>
      </c>
      <c r="B44" s="3">
        <v>5987.231</v>
      </c>
      <c r="C44" s="3">
        <v>85.77799999999999</v>
      </c>
      <c r="D44" s="3">
        <f t="shared" si="0"/>
        <v>6073.009</v>
      </c>
      <c r="E44" s="3">
        <v>4653.849</v>
      </c>
      <c r="F44" s="3">
        <v>61.42</v>
      </c>
      <c r="G44" s="3">
        <f t="shared" si="1"/>
        <v>4715.269</v>
      </c>
      <c r="H44" s="4">
        <f t="shared" si="2"/>
        <v>-22.270428516955494</v>
      </c>
      <c r="I44" s="4">
        <f t="shared" si="3"/>
        <v>-28.39655855813844</v>
      </c>
      <c r="J44" s="5">
        <f t="shared" si="4"/>
        <v>-22.356956823215636</v>
      </c>
    </row>
    <row r="45" spans="1:10" ht="15">
      <c r="A45" s="6" t="s">
        <v>71</v>
      </c>
      <c r="B45" s="7">
        <v>3623.6169999999997</v>
      </c>
      <c r="C45" s="7">
        <v>61.681</v>
      </c>
      <c r="D45" s="7">
        <f t="shared" si="0"/>
        <v>3685.298</v>
      </c>
      <c r="E45" s="7">
        <v>3186.316</v>
      </c>
      <c r="F45" s="7">
        <v>37.684</v>
      </c>
      <c r="G45" s="7">
        <f t="shared" si="1"/>
        <v>3224</v>
      </c>
      <c r="H45" s="8">
        <f t="shared" si="2"/>
        <v>-12.068080042675591</v>
      </c>
      <c r="I45" s="8">
        <f t="shared" si="3"/>
        <v>-38.905011267651304</v>
      </c>
      <c r="J45" s="9">
        <f t="shared" si="4"/>
        <v>-12.517250979432323</v>
      </c>
    </row>
    <row r="46" spans="1:10" ht="15">
      <c r="A46" s="10" t="s">
        <v>39</v>
      </c>
      <c r="B46" s="3">
        <v>3654.546</v>
      </c>
      <c r="C46" s="3">
        <v>46.262</v>
      </c>
      <c r="D46" s="3">
        <f t="shared" si="0"/>
        <v>3700.808</v>
      </c>
      <c r="E46" s="3">
        <v>4797.397</v>
      </c>
      <c r="F46" s="3">
        <v>79.527</v>
      </c>
      <c r="G46" s="3">
        <f t="shared" si="1"/>
        <v>4876.924</v>
      </c>
      <c r="H46" s="4">
        <f t="shared" si="2"/>
        <v>31.272037621088916</v>
      </c>
      <c r="I46" s="4">
        <f t="shared" si="3"/>
        <v>71.90566771864597</v>
      </c>
      <c r="J46" s="5">
        <f t="shared" si="4"/>
        <v>31.779978858670866</v>
      </c>
    </row>
    <row r="47" spans="1:10" ht="15">
      <c r="A47" s="6" t="s">
        <v>40</v>
      </c>
      <c r="B47" s="7">
        <v>7433.199</v>
      </c>
      <c r="C47" s="7">
        <v>419.679</v>
      </c>
      <c r="D47" s="7">
        <f t="shared" si="0"/>
        <v>7852.878</v>
      </c>
      <c r="E47" s="7">
        <v>7309.824</v>
      </c>
      <c r="F47" s="7">
        <v>543.331</v>
      </c>
      <c r="G47" s="7">
        <f t="shared" si="1"/>
        <v>7853.155</v>
      </c>
      <c r="H47" s="8">
        <f t="shared" si="2"/>
        <v>-1.6597833584167463</v>
      </c>
      <c r="I47" s="8">
        <f t="shared" si="3"/>
        <v>29.463470890847542</v>
      </c>
      <c r="J47" s="47">
        <f t="shared" si="4"/>
        <v>0.003527369201457652</v>
      </c>
    </row>
    <row r="48" spans="1:10" ht="15">
      <c r="A48" s="10" t="s">
        <v>41</v>
      </c>
      <c r="B48" s="3">
        <v>11364.172</v>
      </c>
      <c r="C48" s="3">
        <v>2402.692</v>
      </c>
      <c r="D48" s="3">
        <f t="shared" si="0"/>
        <v>13766.864000000001</v>
      </c>
      <c r="E48" s="3">
        <v>9848.326000000001</v>
      </c>
      <c r="F48" s="3">
        <v>3115.499</v>
      </c>
      <c r="G48" s="3">
        <f t="shared" si="1"/>
        <v>12963.825</v>
      </c>
      <c r="H48" s="4">
        <f t="shared" si="2"/>
        <v>-13.338816061566117</v>
      </c>
      <c r="I48" s="4">
        <f t="shared" si="3"/>
        <v>29.667015164656966</v>
      </c>
      <c r="J48" s="5">
        <f t="shared" si="4"/>
        <v>-5.833129462163646</v>
      </c>
    </row>
    <row r="49" spans="1:10" ht="15">
      <c r="A49" s="6" t="s">
        <v>42</v>
      </c>
      <c r="B49" s="7">
        <v>0</v>
      </c>
      <c r="C49" s="7">
        <v>0</v>
      </c>
      <c r="D49" s="7">
        <f t="shared" si="0"/>
        <v>0</v>
      </c>
      <c r="E49" s="7">
        <v>318.83500000000004</v>
      </c>
      <c r="F49" s="7">
        <v>0</v>
      </c>
      <c r="G49" s="7">
        <f t="shared" si="1"/>
        <v>318.83500000000004</v>
      </c>
      <c r="H49" s="8">
        <f t="shared" si="2"/>
        <v>0</v>
      </c>
      <c r="I49" s="8">
        <f t="shared" si="3"/>
        <v>0</v>
      </c>
      <c r="J49" s="9">
        <f t="shared" si="4"/>
        <v>0</v>
      </c>
    </row>
    <row r="50" spans="1:10" ht="15">
      <c r="A50" s="10" t="s">
        <v>43</v>
      </c>
      <c r="B50" s="3">
        <v>1272.972</v>
      </c>
      <c r="C50" s="3">
        <v>8.846</v>
      </c>
      <c r="D50" s="3">
        <f t="shared" si="0"/>
        <v>1281.818</v>
      </c>
      <c r="E50" s="3">
        <v>1059.43</v>
      </c>
      <c r="F50" s="3">
        <v>6</v>
      </c>
      <c r="G50" s="3">
        <f t="shared" si="1"/>
        <v>1065.43</v>
      </c>
      <c r="H50" s="4">
        <f t="shared" si="2"/>
        <v>-16.77507439283817</v>
      </c>
      <c r="I50" s="4">
        <f t="shared" si="3"/>
        <v>-32.172733438842414</v>
      </c>
      <c r="J50" s="5">
        <f t="shared" si="4"/>
        <v>-16.881335727849034</v>
      </c>
    </row>
    <row r="51" spans="1:10" ht="15">
      <c r="A51" s="6" t="s">
        <v>44</v>
      </c>
      <c r="B51" s="7">
        <v>4232.8</v>
      </c>
      <c r="C51" s="7">
        <v>145.76299999999998</v>
      </c>
      <c r="D51" s="7">
        <f t="shared" si="0"/>
        <v>4378.563</v>
      </c>
      <c r="E51" s="7">
        <v>3557.425</v>
      </c>
      <c r="F51" s="7">
        <v>76.37</v>
      </c>
      <c r="G51" s="7">
        <f t="shared" si="1"/>
        <v>3633.795</v>
      </c>
      <c r="H51" s="8">
        <f t="shared" si="2"/>
        <v>-15.955750330750329</v>
      </c>
      <c r="I51" s="8">
        <f t="shared" si="3"/>
        <v>-47.60673147506568</v>
      </c>
      <c r="J51" s="9">
        <f t="shared" si="4"/>
        <v>-17.009416102954326</v>
      </c>
    </row>
    <row r="52" spans="1:10" ht="15">
      <c r="A52" s="10" t="s">
        <v>45</v>
      </c>
      <c r="B52" s="3">
        <v>5290.353</v>
      </c>
      <c r="C52" s="3">
        <v>481.885</v>
      </c>
      <c r="D52" s="3">
        <f t="shared" si="0"/>
        <v>5772.238</v>
      </c>
      <c r="E52" s="3">
        <v>4932.647</v>
      </c>
      <c r="F52" s="3">
        <v>344.263</v>
      </c>
      <c r="G52" s="3">
        <f t="shared" si="1"/>
        <v>5276.91</v>
      </c>
      <c r="H52" s="4">
        <f t="shared" si="2"/>
        <v>-6.761476975165932</v>
      </c>
      <c r="I52" s="4">
        <f t="shared" si="3"/>
        <v>-28.559096049887422</v>
      </c>
      <c r="J52" s="5">
        <f t="shared" si="4"/>
        <v>-8.581212347793011</v>
      </c>
    </row>
    <row r="53" spans="1:10" ht="15">
      <c r="A53" s="6" t="s">
        <v>46</v>
      </c>
      <c r="B53" s="7">
        <v>3767.7639999999997</v>
      </c>
      <c r="C53" s="7">
        <v>0</v>
      </c>
      <c r="D53" s="7">
        <f t="shared" si="0"/>
        <v>3767.7639999999997</v>
      </c>
      <c r="E53" s="7">
        <v>3144.314</v>
      </c>
      <c r="F53" s="7">
        <v>0</v>
      </c>
      <c r="G53" s="7">
        <f t="shared" si="1"/>
        <v>3144.314</v>
      </c>
      <c r="H53" s="8">
        <f t="shared" si="2"/>
        <v>-16.546949331221377</v>
      </c>
      <c r="I53" s="8">
        <f t="shared" si="3"/>
        <v>0</v>
      </c>
      <c r="J53" s="9">
        <f t="shared" si="4"/>
        <v>-16.546949331221377</v>
      </c>
    </row>
    <row r="54" spans="1:10" ht="15">
      <c r="A54" s="10" t="s">
        <v>73</v>
      </c>
      <c r="B54" s="3">
        <v>565.9770000000001</v>
      </c>
      <c r="C54" s="3">
        <v>996.063</v>
      </c>
      <c r="D54" s="3">
        <f t="shared" si="0"/>
        <v>1562.04</v>
      </c>
      <c r="E54" s="3">
        <v>424.415</v>
      </c>
      <c r="F54" s="3">
        <v>560.7660000000001</v>
      </c>
      <c r="G54" s="3">
        <f t="shared" si="1"/>
        <v>985.181</v>
      </c>
      <c r="H54" s="4">
        <f t="shared" si="2"/>
        <v>-25.011970451096076</v>
      </c>
      <c r="I54" s="4">
        <f t="shared" si="3"/>
        <v>-43.70175380472921</v>
      </c>
      <c r="J54" s="5">
        <f t="shared" si="4"/>
        <v>-36.92984814729456</v>
      </c>
    </row>
    <row r="55" spans="1:10" ht="15">
      <c r="A55" s="6" t="s">
        <v>47</v>
      </c>
      <c r="B55" s="7">
        <v>0</v>
      </c>
      <c r="C55" s="7">
        <v>0</v>
      </c>
      <c r="D55" s="7">
        <f t="shared" si="0"/>
        <v>0</v>
      </c>
      <c r="E55" s="7">
        <v>0</v>
      </c>
      <c r="F55" s="7">
        <v>0</v>
      </c>
      <c r="G55" s="7">
        <f t="shared" si="1"/>
        <v>0</v>
      </c>
      <c r="H55" s="8">
        <f t="shared" si="2"/>
        <v>0</v>
      </c>
      <c r="I55" s="8">
        <f t="shared" si="3"/>
        <v>0</v>
      </c>
      <c r="J55" s="9">
        <f t="shared" si="4"/>
        <v>0</v>
      </c>
    </row>
    <row r="56" spans="1:10" ht="15">
      <c r="A56" s="10" t="s">
        <v>48</v>
      </c>
      <c r="B56" s="3">
        <v>145.72199999999998</v>
      </c>
      <c r="C56" s="3">
        <v>3.716</v>
      </c>
      <c r="D56" s="3">
        <f t="shared" si="0"/>
        <v>149.438</v>
      </c>
      <c r="E56" s="3">
        <v>183.083</v>
      </c>
      <c r="F56" s="3">
        <v>11</v>
      </c>
      <c r="G56" s="3">
        <f>+E56+F56</f>
        <v>194.083</v>
      </c>
      <c r="H56" s="4">
        <f t="shared" si="2"/>
        <v>25.638544626068832</v>
      </c>
      <c r="I56" s="4">
        <f t="shared" si="3"/>
        <v>196.01722282023678</v>
      </c>
      <c r="J56" s="43">
        <f t="shared" si="4"/>
        <v>29.875265996600607</v>
      </c>
    </row>
    <row r="57" spans="1:10" ht="15">
      <c r="A57" s="6" t="s">
        <v>49</v>
      </c>
      <c r="B57" s="7">
        <v>11582.124999999998</v>
      </c>
      <c r="C57" s="7">
        <v>95.132</v>
      </c>
      <c r="D57" s="7">
        <f t="shared" si="0"/>
        <v>11677.256999999998</v>
      </c>
      <c r="E57" s="7">
        <v>11104.354</v>
      </c>
      <c r="F57" s="7">
        <v>56.301</v>
      </c>
      <c r="G57" s="7">
        <f t="shared" si="1"/>
        <v>11160.654999999999</v>
      </c>
      <c r="H57" s="8">
        <f t="shared" si="2"/>
        <v>-4.125072039889044</v>
      </c>
      <c r="I57" s="8">
        <f t="shared" si="3"/>
        <v>-40.818021275701135</v>
      </c>
      <c r="J57" s="9">
        <f t="shared" si="4"/>
        <v>-4.424001287288608</v>
      </c>
    </row>
    <row r="58" spans="1:10" ht="15">
      <c r="A58" s="10" t="s">
        <v>58</v>
      </c>
      <c r="B58" s="3">
        <v>549.3530000000001</v>
      </c>
      <c r="C58" s="3">
        <v>605.28</v>
      </c>
      <c r="D58" s="3">
        <f t="shared" si="0"/>
        <v>1154.633</v>
      </c>
      <c r="E58" s="3">
        <v>455.099</v>
      </c>
      <c r="F58" s="3">
        <v>521.29</v>
      </c>
      <c r="G58" s="3">
        <f t="shared" si="1"/>
        <v>976.3889999999999</v>
      </c>
      <c r="H58" s="4">
        <f t="shared" si="2"/>
        <v>-17.15727410244416</v>
      </c>
      <c r="I58" s="4">
        <f t="shared" si="3"/>
        <v>-13.876222574676186</v>
      </c>
      <c r="J58" s="5">
        <f t="shared" si="4"/>
        <v>-15.437286133342814</v>
      </c>
    </row>
    <row r="59" spans="1:10" ht="15">
      <c r="A59" s="6" t="s">
        <v>59</v>
      </c>
      <c r="B59" s="7">
        <v>0</v>
      </c>
      <c r="C59" s="7">
        <v>537.388</v>
      </c>
      <c r="D59" s="7">
        <f t="shared" si="0"/>
        <v>537.388</v>
      </c>
      <c r="E59" s="7">
        <v>183.25900000000001</v>
      </c>
      <c r="F59" s="7">
        <v>138.54500000000002</v>
      </c>
      <c r="G59" s="7">
        <f t="shared" si="1"/>
        <v>321.80400000000003</v>
      </c>
      <c r="H59" s="8">
        <f t="shared" si="2"/>
        <v>0</v>
      </c>
      <c r="I59" s="8">
        <f t="shared" si="3"/>
        <v>-74.21881396681727</v>
      </c>
      <c r="J59" s="9">
        <f t="shared" si="4"/>
        <v>-40.11701042821946</v>
      </c>
    </row>
    <row r="60" spans="1:10" ht="15">
      <c r="A60" s="11" t="s">
        <v>50</v>
      </c>
      <c r="B60" s="22">
        <f>+B61-SUM(B6+B10+B32+B20+B58+B59+B5)</f>
        <v>686006.7349999994</v>
      </c>
      <c r="C60" s="22">
        <f>+C61-SUM(C6+C10+C32+C20+C58+C59+C5)</f>
        <v>2525992.8939999994</v>
      </c>
      <c r="D60" s="22">
        <f>+D61-SUM(D6+D10+D32+D20+D58+D59+D5)</f>
        <v>3211999.6289999993</v>
      </c>
      <c r="E60" s="22">
        <f>+E61-SUM(E6+E10+E32+E20+E58+E59+E5)</f>
        <v>527305.0220000003</v>
      </c>
      <c r="F60" s="22">
        <f>+F61-SUM(F6+F10+F32+F20+F58+F59+F5)</f>
        <v>1564862.7089999982</v>
      </c>
      <c r="G60" s="22">
        <f>+G61-SUM(G6+G10+G32+G20+G58+G59+G5)</f>
        <v>2092167.7310000001</v>
      </c>
      <c r="H60" s="23">
        <f>+_xlfn.IFERROR(((E60-B60)/B60)*100,0)</f>
        <v>-23.13413336969632</v>
      </c>
      <c r="I60" s="23">
        <f t="shared" si="3"/>
        <v>-38.04959971514478</v>
      </c>
      <c r="J60" s="23">
        <f t="shared" si="4"/>
        <v>-34.86401081399376</v>
      </c>
    </row>
    <row r="61" spans="1:10" ht="15">
      <c r="A61" s="14" t="s">
        <v>51</v>
      </c>
      <c r="B61" s="24">
        <f>SUM(B4:B59)</f>
        <v>831545.6089999995</v>
      </c>
      <c r="C61" s="24">
        <f>SUM(C4:C59)</f>
        <v>2744064.7419999996</v>
      </c>
      <c r="D61" s="24">
        <f>SUM(D4:D59)</f>
        <v>3575610.3509999993</v>
      </c>
      <c r="E61" s="24">
        <f>SUM(E4:E59)</f>
        <v>763408.2257249003</v>
      </c>
      <c r="F61" s="24">
        <f>SUM(F4:F59)</f>
        <v>2395847.0489999983</v>
      </c>
      <c r="G61" s="24">
        <f>SUM(G4:G59)</f>
        <v>3159255.2747249003</v>
      </c>
      <c r="H61" s="25">
        <f>+_xlfn.IFERROR(((E61-B61)/B61)*100,0)</f>
        <v>-8.194064467136073</v>
      </c>
      <c r="I61" s="25">
        <f>+_xlfn.IFERROR(((F61-C61)/C61)*100,0)</f>
        <v>-12.689849757196486</v>
      </c>
      <c r="J61" s="25">
        <f>+_xlfn.IFERROR(((G61-D61)/D61)*100,0)</f>
        <v>-11.644307835686181</v>
      </c>
    </row>
    <row r="62" spans="1:10" ht="15">
      <c r="A62" s="26"/>
      <c r="B62" s="27"/>
      <c r="C62" s="27"/>
      <c r="D62" s="27"/>
      <c r="E62" s="27"/>
      <c r="F62" s="27"/>
      <c r="G62" s="27"/>
      <c r="H62" s="27"/>
      <c r="I62" s="27"/>
      <c r="J62" s="28"/>
    </row>
    <row r="63" spans="1:10" ht="15">
      <c r="A63" s="26" t="s">
        <v>67</v>
      </c>
      <c r="B63" s="27"/>
      <c r="C63" s="27"/>
      <c r="D63" s="27"/>
      <c r="E63" s="27"/>
      <c r="F63" s="27"/>
      <c r="G63" s="27"/>
      <c r="H63" s="27"/>
      <c r="I63" s="27"/>
      <c r="J63" s="28"/>
    </row>
    <row r="64" spans="1:10" ht="15.75" thickBot="1">
      <c r="A64" s="29"/>
      <c r="B64" s="30"/>
      <c r="C64" s="30"/>
      <c r="D64" s="30"/>
      <c r="E64" s="30"/>
      <c r="F64" s="30"/>
      <c r="G64" s="30"/>
      <c r="H64" s="30"/>
      <c r="I64" s="30"/>
      <c r="J64" s="31"/>
    </row>
    <row r="65" spans="1:10" ht="45.75" customHeight="1">
      <c r="A65" s="54" t="s">
        <v>74</v>
      </c>
      <c r="B65" s="54"/>
      <c r="C65" s="54"/>
      <c r="D65" s="54"/>
      <c r="E65" s="54"/>
      <c r="F65" s="54"/>
      <c r="G65" s="54"/>
      <c r="H65" s="54"/>
      <c r="I65" s="54"/>
      <c r="J65" s="54"/>
    </row>
    <row r="66" ht="15">
      <c r="A66" s="45" t="s">
        <v>75</v>
      </c>
    </row>
    <row r="67" spans="2:7" ht="15">
      <c r="B67" s="38"/>
      <c r="C67" s="38"/>
      <c r="D67" s="38"/>
      <c r="E67" s="38"/>
      <c r="F67" s="38"/>
      <c r="G67" s="38"/>
    </row>
    <row r="68" spans="2:7" ht="15">
      <c r="B68" s="38"/>
      <c r="C68" s="38"/>
      <c r="D68" s="38"/>
      <c r="E68" s="38"/>
      <c r="F68" s="38"/>
      <c r="G68" s="38"/>
    </row>
    <row r="69" spans="2:7" ht="15">
      <c r="B69" s="38"/>
      <c r="C69" s="38"/>
      <c r="D69" s="38"/>
      <c r="E69" s="38"/>
      <c r="F69" s="38"/>
      <c r="G69" s="38"/>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ignoredErrors>
    <ignoredError sqref="G56 D5 G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KAPLAN</dc:creator>
  <cp:keywords/>
  <dc:description/>
  <cp:lastModifiedBy>ismail</cp:lastModifiedBy>
  <cp:lastPrinted>2019-12-04T06:11:07Z</cp:lastPrinted>
  <dcterms:created xsi:type="dcterms:W3CDTF">2017-03-06T11:35:15Z</dcterms:created>
  <dcterms:modified xsi:type="dcterms:W3CDTF">2019-12-16T09:11:23Z</dcterms:modified>
  <cp:category/>
  <cp:version/>
  <cp:contentType/>
  <cp:contentStatus/>
</cp:coreProperties>
</file>