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UÇAK'!$A$1:$J$66</definedName>
  </definedNames>
  <calcPr fullCalcOnLoad="1"/>
</workbook>
</file>

<file path=xl/sharedStrings.xml><?xml version="1.0" encoding="utf-8"?>
<sst xmlns="http://schemas.openxmlformats.org/spreadsheetml/2006/main" count="299" uniqueCount="77">
  <si>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</si>
  <si>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</si>
  <si>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</si>
  <si>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</si>
  <si>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</si>
  <si>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</si>
  <si>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</si>
  <si>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</si>
  <si>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</si>
  <si>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</si>
  <si>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</si>
  <si>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</si>
  <si>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</si>
  <si>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</si>
  <si>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</si>
  <si>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</si>
  <si>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</si>
  <si>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</si>
  <si>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</si>
  <si>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</si>
  <si>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</si>
  <si>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</si>
  <si>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</si>
  <si>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</si>
  <si>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</si>
  <si>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</si>
  <si>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</si>
  <si>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</si>
  <si>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</si>
  <si>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</si>
  <si>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</si>
  <si>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</si>
  <si>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</si>
  <si>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</si>
  <si>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</si>
  <si>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</si>
  <si>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</si>
  <si>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</si>
  <si>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</si>
  <si>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</si>
  <si>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</si>
  <si>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</si>
  <si>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</si>
  <si>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</si>
  <si>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</si>
  <si>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Şanlıurfa Gap</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</si>
  <si>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</si>
  <si>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</si>
  <si>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</si>
  <si>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</si>
  <si>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</si>
  <si>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</si>
  <si>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</si>
  <si>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</si>
  <si>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</si>
  <si>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</si>
  <si>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</si>
  <si>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</si>
  <si>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</si>
  <si>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</si>
  <si>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</si>
  <si>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</si>
  <si>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</si>
  <si>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</si>
  <si>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</si>
  <si>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</si>
  <si>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</si>
  <si>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</si>
  <si>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</si>
  <si>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</si>
  <si>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</si>
  <si>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</si>
  <si>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 xml:space="preserve"> 2019/2018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</si>
  <si>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</si>
  <si>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</si>
  <si>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xml:space="preserve">2018 YILI AĞUSTOS SONU
</t>
  </si>
  <si>
    <t>2019 YILI AĞUSTOS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</si>
</sst>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8">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6" fontId="9" fillId="16" borderId="0" xfId="41" applyNumberFormat="1" applyFont="1" applyFill="1" applyBorder="1" applyAlignment="1">
      <alignment horizontal="right" vertical="center"/>
    </xf>
    <xf numFmtId="168" fontId="0" fillId="0" borderId="0" xfId="0" applyNumberFormat="1" applyAlignment="1">
      <alignment/>
    </xf>
    <xf numFmtId="166" fontId="9" fillId="34" borderId="0" xfId="41" applyNumberFormat="1" applyFont="1" applyFill="1" applyBorder="1" applyAlignment="1">
      <alignment horizontal="right" vertical="center"/>
    </xf>
    <xf numFmtId="166" fontId="9" fillId="16" borderId="12" xfId="41"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4" fontId="9" fillId="16" borderId="12"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tabSelected="1" zoomScale="80" zoomScaleNormal="80" zoomScalePageLayoutView="0" workbookViewId="0" topLeftCell="A38">
      <selection activeCell="G56" sqref="G56"/>
    </sheetView>
  </sheetViews>
  <sheetFormatPr defaultColWidth="9.140625" defaultRowHeight="15"/>
  <cols>
    <col min="1" max="1" width="41.140625" style="0" bestFit="1" customWidth="1"/>
    <col min="2" max="10" width="14.28125" style="0" customWidth="1"/>
  </cols>
  <sheetData>
    <row r="1" spans="1:10" ht="25.5" customHeight="1">
      <c r="A1" s="52" t="s">
        <v>60</v>
      </c>
      <c r="B1" s="53"/>
      <c r="C1" s="53"/>
      <c r="D1" s="53"/>
      <c r="E1" s="53"/>
      <c r="F1" s="53"/>
      <c r="G1" s="53"/>
      <c r="H1" s="53"/>
      <c r="I1" s="53"/>
      <c r="J1" s="54"/>
    </row>
    <row r="2" spans="1:10" ht="35.25" customHeight="1">
      <c r="A2" s="66" t="s">
        <v>1</v>
      </c>
      <c r="B2" s="57" t="s">
        <v>75</v>
      </c>
      <c r="C2" s="57"/>
      <c r="D2" s="57"/>
      <c r="E2" s="57" t="s">
        <v>76</v>
      </c>
      <c r="F2" s="57"/>
      <c r="G2" s="57"/>
      <c r="H2" s="58" t="s">
        <v>72</v>
      </c>
      <c r="I2" s="58"/>
      <c r="J2" s="59"/>
    </row>
    <row r="3" spans="1:10" ht="15">
      <c r="A3" s="67"/>
      <c r="B3" s="1" t="s">
        <v>2</v>
      </c>
      <c r="C3" s="1" t="s">
        <v>3</v>
      </c>
      <c r="D3" s="1" t="s">
        <v>4</v>
      </c>
      <c r="E3" s="1" t="s">
        <v>2</v>
      </c>
      <c r="F3" s="1" t="s">
        <v>3</v>
      </c>
      <c r="G3" s="1" t="s">
        <v>4</v>
      </c>
      <c r="H3" s="1" t="s">
        <v>2</v>
      </c>
      <c r="I3" s="1" t="s">
        <v>3</v>
      </c>
      <c r="J3" s="2" t="s">
        <v>4</v>
      </c>
    </row>
    <row r="4" spans="1:10" ht="15">
      <c r="A4" s="10" t="s">
        <v>5</v>
      </c>
      <c r="B4" s="3">
        <v>13162796</v>
      </c>
      <c r="C4" s="3">
        <v>32760804</v>
      </c>
      <c r="D4" s="3">
        <f>SUM(B4:C4)</f>
        <v>45923600</v>
      </c>
      <c r="E4" s="3">
        <v>4227132</v>
      </c>
      <c r="F4" s="3">
        <v>11845402</v>
      </c>
      <c r="G4" s="3">
        <f>SUM(E4:F4)</f>
        <v>16072534</v>
      </c>
      <c r="H4" s="4"/>
      <c r="I4" s="4"/>
      <c r="J4" s="5"/>
    </row>
    <row r="5" spans="1:10" ht="15">
      <c r="A5" s="6" t="s">
        <v>70</v>
      </c>
      <c r="B5" s="7">
        <v>0</v>
      </c>
      <c r="C5" s="7">
        <v>0</v>
      </c>
      <c r="D5" s="7">
        <f>+B5+C5</f>
        <v>0</v>
      </c>
      <c r="E5" s="7">
        <v>7172324</v>
      </c>
      <c r="F5" s="7">
        <v>21702966</v>
      </c>
      <c r="G5" s="7">
        <f>+E5+F5</f>
        <v>28875290</v>
      </c>
      <c r="H5" s="8"/>
      <c r="I5" s="8"/>
      <c r="J5" s="9"/>
    </row>
    <row r="6" spans="1:10" ht="15">
      <c r="A6" s="10" t="s">
        <v>54</v>
      </c>
      <c r="B6" s="3">
        <v>15278128</v>
      </c>
      <c r="C6" s="3">
        <v>7614304</v>
      </c>
      <c r="D6" s="3">
        <f aca="true" t="shared" si="0" ref="D6:D59">SUM(B6:C6)</f>
        <v>22892432</v>
      </c>
      <c r="E6" s="3">
        <v>14358702</v>
      </c>
      <c r="F6" s="3">
        <v>9141833</v>
      </c>
      <c r="G6" s="3">
        <f aca="true" t="shared" si="1" ref="G6:G59">SUM(E6:F6)</f>
        <v>23500535</v>
      </c>
      <c r="H6" s="4">
        <f aca="true" t="shared" si="2" ref="H6:H59">+_xlfn.IFERROR(((E6-B6)/B6)*100,0)</f>
        <v>-6.017923138227406</v>
      </c>
      <c r="I6" s="4">
        <f aca="true" t="shared" si="3" ref="I6:I59">+_xlfn.IFERROR(((F6-C6)/C6)*100,0)</f>
        <v>20.061308295544805</v>
      </c>
      <c r="J6" s="5">
        <f aca="true" t="shared" si="4" ref="J6:J59">+_xlfn.IFERROR(((G6-D6)/D6)*100,0)</f>
        <v>2.656349487026979</v>
      </c>
    </row>
    <row r="7" spans="1:10" ht="15">
      <c r="A7" s="6" t="s">
        <v>6</v>
      </c>
      <c r="B7" s="7">
        <v>10216812</v>
      </c>
      <c r="C7" s="7">
        <v>1554494</v>
      </c>
      <c r="D7" s="7">
        <f t="shared" si="0"/>
        <v>11771306</v>
      </c>
      <c r="E7" s="7">
        <v>7894277</v>
      </c>
      <c r="F7" s="7">
        <v>1534505</v>
      </c>
      <c r="G7" s="7">
        <f t="shared" si="1"/>
        <v>9428782</v>
      </c>
      <c r="H7" s="8">
        <f t="shared" si="2"/>
        <v>-22.732482500412065</v>
      </c>
      <c r="I7" s="8">
        <f t="shared" si="3"/>
        <v>-1.285884667293666</v>
      </c>
      <c r="J7" s="9">
        <f t="shared" si="4"/>
        <v>-19.90028973845383</v>
      </c>
    </row>
    <row r="8" spans="1:10" ht="15">
      <c r="A8" s="10" t="s">
        <v>7</v>
      </c>
      <c r="B8" s="3">
        <v>7335669</v>
      </c>
      <c r="C8" s="3">
        <v>1875862</v>
      </c>
      <c r="D8" s="3">
        <f t="shared" si="0"/>
        <v>9211531</v>
      </c>
      <c r="E8" s="3">
        <v>6155015</v>
      </c>
      <c r="F8" s="3">
        <v>2239807</v>
      </c>
      <c r="G8" s="3">
        <f t="shared" si="1"/>
        <v>8394822</v>
      </c>
      <c r="H8" s="4">
        <f t="shared" si="2"/>
        <v>-16.094701110423603</v>
      </c>
      <c r="I8" s="4">
        <f t="shared" si="3"/>
        <v>19.401480492701488</v>
      </c>
      <c r="J8" s="5">
        <f t="shared" si="4"/>
        <v>-8.86615916507256</v>
      </c>
    </row>
    <row r="9" spans="1:10" ht="15">
      <c r="A9" s="6" t="s">
        <v>8</v>
      </c>
      <c r="B9" s="7">
        <v>5172092</v>
      </c>
      <c r="C9" s="7">
        <v>16510518</v>
      </c>
      <c r="D9" s="7">
        <f t="shared" si="0"/>
        <v>21682610</v>
      </c>
      <c r="E9" s="7">
        <v>4783355</v>
      </c>
      <c r="F9" s="7">
        <v>19706985</v>
      </c>
      <c r="G9" s="7">
        <f t="shared" si="1"/>
        <v>24490340</v>
      </c>
      <c r="H9" s="8">
        <f t="shared" si="2"/>
        <v>-7.516049598499021</v>
      </c>
      <c r="I9" s="8">
        <f t="shared" si="3"/>
        <v>19.360186034138966</v>
      </c>
      <c r="J9" s="9">
        <f t="shared" si="4"/>
        <v>12.94922520858882</v>
      </c>
    </row>
    <row r="10" spans="1:10" ht="15">
      <c r="A10" s="10" t="s">
        <v>55</v>
      </c>
      <c r="B10" s="3">
        <v>391236</v>
      </c>
      <c r="C10" s="3">
        <v>447623</v>
      </c>
      <c r="D10" s="3">
        <f t="shared" si="0"/>
        <v>838859</v>
      </c>
      <c r="E10" s="3">
        <v>339190</v>
      </c>
      <c r="F10" s="3">
        <v>433413</v>
      </c>
      <c r="G10" s="3">
        <f t="shared" si="1"/>
        <v>772603</v>
      </c>
      <c r="H10" s="4">
        <f t="shared" si="2"/>
        <v>-13.302968029526935</v>
      </c>
      <c r="I10" s="4">
        <f t="shared" si="3"/>
        <v>-3.1745464375154984</v>
      </c>
      <c r="J10" s="5">
        <f t="shared" si="4"/>
        <v>-7.898347636491949</v>
      </c>
    </row>
    <row r="11" spans="1:10" ht="15">
      <c r="A11" s="6" t="s">
        <v>9</v>
      </c>
      <c r="B11" s="7">
        <v>1129601</v>
      </c>
      <c r="C11" s="7">
        <v>2093333</v>
      </c>
      <c r="D11" s="7">
        <f t="shared" si="0"/>
        <v>3222934</v>
      </c>
      <c r="E11" s="7">
        <v>1069619</v>
      </c>
      <c r="F11" s="7">
        <v>2151503</v>
      </c>
      <c r="G11" s="7">
        <f t="shared" si="1"/>
        <v>3221122</v>
      </c>
      <c r="H11" s="8">
        <f t="shared" si="2"/>
        <v>-5.310016545665239</v>
      </c>
      <c r="I11" s="8">
        <f t="shared" si="3"/>
        <v>2.778822098538551</v>
      </c>
      <c r="J11" s="9">
        <f t="shared" si="4"/>
        <v>-0.05622206349866302</v>
      </c>
    </row>
    <row r="12" spans="1:10" ht="15">
      <c r="A12" s="10" t="s">
        <v>10</v>
      </c>
      <c r="B12" s="3">
        <v>1952540</v>
      </c>
      <c r="C12" s="3">
        <v>1095097</v>
      </c>
      <c r="D12" s="3">
        <f t="shared" si="0"/>
        <v>3047637</v>
      </c>
      <c r="E12" s="3">
        <v>1778923</v>
      </c>
      <c r="F12" s="3">
        <v>1365829</v>
      </c>
      <c r="G12" s="3">
        <f t="shared" si="1"/>
        <v>3144752</v>
      </c>
      <c r="H12" s="4">
        <f t="shared" si="2"/>
        <v>-8.891853688016635</v>
      </c>
      <c r="I12" s="4">
        <f t="shared" si="3"/>
        <v>24.722193559109375</v>
      </c>
      <c r="J12" s="5">
        <f t="shared" si="4"/>
        <v>3.186567166627784</v>
      </c>
    </row>
    <row r="13" spans="1:10" ht="15">
      <c r="A13" s="6" t="s">
        <v>11</v>
      </c>
      <c r="B13" s="7">
        <v>3371190</v>
      </c>
      <c r="C13" s="7">
        <v>474034</v>
      </c>
      <c r="D13" s="7">
        <f t="shared" si="0"/>
        <v>3845224</v>
      </c>
      <c r="E13" s="7">
        <v>2882283</v>
      </c>
      <c r="F13" s="7">
        <v>504499</v>
      </c>
      <c r="G13" s="7">
        <f t="shared" si="1"/>
        <v>3386782</v>
      </c>
      <c r="H13" s="8">
        <f t="shared" si="2"/>
        <v>-14.502505050145498</v>
      </c>
      <c r="I13" s="8">
        <f t="shared" si="3"/>
        <v>6.42675419906589</v>
      </c>
      <c r="J13" s="9">
        <f t="shared" si="4"/>
        <v>-11.922374353223637</v>
      </c>
    </row>
    <row r="14" spans="1:10" ht="15">
      <c r="A14" s="10" t="s">
        <v>12</v>
      </c>
      <c r="B14" s="3">
        <v>2617183</v>
      </c>
      <c r="C14" s="3">
        <v>222327</v>
      </c>
      <c r="D14" s="3">
        <f t="shared" si="0"/>
        <v>2839510</v>
      </c>
      <c r="E14" s="3">
        <v>2301075</v>
      </c>
      <c r="F14" s="3">
        <v>338585</v>
      </c>
      <c r="G14" s="3">
        <f t="shared" si="1"/>
        <v>2639660</v>
      </c>
      <c r="H14" s="4">
        <f t="shared" si="2"/>
        <v>-12.078177185164355</v>
      </c>
      <c r="I14" s="4">
        <f t="shared" si="3"/>
        <v>52.2914445838787</v>
      </c>
      <c r="J14" s="5">
        <f t="shared" si="4"/>
        <v>-7.038186165922994</v>
      </c>
    </row>
    <row r="15" spans="1:10" ht="15">
      <c r="A15" s="6" t="s">
        <v>13</v>
      </c>
      <c r="B15" s="7">
        <v>958181</v>
      </c>
      <c r="C15" s="7">
        <v>7845</v>
      </c>
      <c r="D15" s="7">
        <f t="shared" si="0"/>
        <v>966026</v>
      </c>
      <c r="E15" s="7">
        <v>692166</v>
      </c>
      <c r="F15" s="7">
        <v>5565</v>
      </c>
      <c r="G15" s="7">
        <f t="shared" si="1"/>
        <v>697731</v>
      </c>
      <c r="H15" s="8">
        <f t="shared" si="2"/>
        <v>-27.76249998695445</v>
      </c>
      <c r="I15" s="8">
        <f t="shared" si="3"/>
        <v>-29.063097514340345</v>
      </c>
      <c r="J15" s="9">
        <f t="shared" si="4"/>
        <v>-27.773062008683</v>
      </c>
    </row>
    <row r="16" spans="1:10" ht="15">
      <c r="A16" s="10" t="s">
        <v>14</v>
      </c>
      <c r="B16" s="3">
        <v>1627621</v>
      </c>
      <c r="C16" s="3">
        <v>192791</v>
      </c>
      <c r="D16" s="3">
        <f t="shared" si="0"/>
        <v>1820412</v>
      </c>
      <c r="E16" s="3">
        <v>1431209</v>
      </c>
      <c r="F16" s="3">
        <v>245946</v>
      </c>
      <c r="G16" s="3">
        <f t="shared" si="1"/>
        <v>1677155</v>
      </c>
      <c r="H16" s="4">
        <f t="shared" si="2"/>
        <v>-12.067428473827754</v>
      </c>
      <c r="I16" s="4">
        <f t="shared" si="3"/>
        <v>27.571307789264022</v>
      </c>
      <c r="J16" s="5">
        <f t="shared" si="4"/>
        <v>-7.869482293019383</v>
      </c>
    </row>
    <row r="17" spans="1:10" ht="15">
      <c r="A17" s="6" t="s">
        <v>15</v>
      </c>
      <c r="B17" s="7">
        <v>193296</v>
      </c>
      <c r="C17" s="7">
        <v>2557</v>
      </c>
      <c r="D17" s="7">
        <f t="shared" si="0"/>
        <v>195853</v>
      </c>
      <c r="E17" s="7">
        <v>163179</v>
      </c>
      <c r="F17" s="7">
        <v>1192</v>
      </c>
      <c r="G17" s="7">
        <f t="shared" si="1"/>
        <v>164371</v>
      </c>
      <c r="H17" s="8">
        <f t="shared" si="2"/>
        <v>-15.580767320586045</v>
      </c>
      <c r="I17" s="8">
        <f t="shared" si="3"/>
        <v>-53.38287055142745</v>
      </c>
      <c r="J17" s="9">
        <f t="shared" si="4"/>
        <v>-16.074300623426755</v>
      </c>
    </row>
    <row r="18" spans="1:10" ht="15">
      <c r="A18" s="10" t="s">
        <v>16</v>
      </c>
      <c r="B18" s="3">
        <v>220236</v>
      </c>
      <c r="C18" s="3">
        <v>907</v>
      </c>
      <c r="D18" s="3">
        <f t="shared" si="0"/>
        <v>221143</v>
      </c>
      <c r="E18" s="3">
        <v>216684</v>
      </c>
      <c r="F18" s="3">
        <v>0</v>
      </c>
      <c r="G18" s="3">
        <f t="shared" si="1"/>
        <v>216684</v>
      </c>
      <c r="H18" s="4">
        <f t="shared" si="2"/>
        <v>-1.6128153435405654</v>
      </c>
      <c r="I18" s="4">
        <f t="shared" si="3"/>
        <v>-100</v>
      </c>
      <c r="J18" s="5">
        <f t="shared" si="4"/>
        <v>-2.0163423667038978</v>
      </c>
    </row>
    <row r="19" spans="1:10" ht="15">
      <c r="A19" s="6" t="s">
        <v>17</v>
      </c>
      <c r="B19" s="7">
        <v>114075</v>
      </c>
      <c r="C19" s="7">
        <v>7562</v>
      </c>
      <c r="D19" s="7">
        <f t="shared" si="0"/>
        <v>121637</v>
      </c>
      <c r="E19" s="7">
        <v>109237</v>
      </c>
      <c r="F19" s="7">
        <v>5723</v>
      </c>
      <c r="G19" s="7">
        <f t="shared" si="1"/>
        <v>114960</v>
      </c>
      <c r="H19" s="8">
        <f t="shared" si="2"/>
        <v>-4.241069471838703</v>
      </c>
      <c r="I19" s="8">
        <f t="shared" si="3"/>
        <v>-24.318963237238826</v>
      </c>
      <c r="J19" s="9">
        <f t="shared" si="4"/>
        <v>-5.4892836883514065</v>
      </c>
    </row>
    <row r="20" spans="1:10" ht="15">
      <c r="A20" s="10" t="s">
        <v>56</v>
      </c>
      <c r="B20" s="3">
        <v>0</v>
      </c>
      <c r="C20" s="3">
        <v>0</v>
      </c>
      <c r="D20" s="3"/>
      <c r="E20" s="3">
        <v>0</v>
      </c>
      <c r="F20" s="3">
        <v>0</v>
      </c>
      <c r="G20" s="3"/>
      <c r="H20" s="4">
        <f t="shared" si="2"/>
        <v>0</v>
      </c>
      <c r="I20" s="4">
        <f t="shared" si="3"/>
        <v>0</v>
      </c>
      <c r="J20" s="5">
        <f t="shared" si="4"/>
        <v>0</v>
      </c>
    </row>
    <row r="21" spans="1:10" ht="15">
      <c r="A21" s="6" t="s">
        <v>18</v>
      </c>
      <c r="B21" s="7">
        <v>381439</v>
      </c>
      <c r="C21" s="7">
        <v>9402</v>
      </c>
      <c r="D21" s="7">
        <f t="shared" si="0"/>
        <v>390841</v>
      </c>
      <c r="E21" s="7">
        <v>259279</v>
      </c>
      <c r="F21" s="7">
        <v>3766</v>
      </c>
      <c r="G21" s="7">
        <f t="shared" si="1"/>
        <v>263045</v>
      </c>
      <c r="H21" s="8">
        <f t="shared" si="2"/>
        <v>-32.02609067242731</v>
      </c>
      <c r="I21" s="8">
        <f t="shared" si="3"/>
        <v>-59.94469261859179</v>
      </c>
      <c r="J21" s="9">
        <f t="shared" si="4"/>
        <v>-32.6976954823061</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448335</v>
      </c>
      <c r="C23" s="7">
        <v>2488</v>
      </c>
      <c r="D23" s="7">
        <f t="shared" si="0"/>
        <v>450823</v>
      </c>
      <c r="E23" s="7">
        <v>361902</v>
      </c>
      <c r="F23" s="7">
        <v>1243</v>
      </c>
      <c r="G23" s="7">
        <f t="shared" si="1"/>
        <v>363145</v>
      </c>
      <c r="H23" s="8">
        <f t="shared" si="2"/>
        <v>-19.278664391582186</v>
      </c>
      <c r="I23" s="8">
        <f t="shared" si="3"/>
        <v>-50.040192926045016</v>
      </c>
      <c r="J23" s="9">
        <f t="shared" si="4"/>
        <v>-19.448430980673123</v>
      </c>
    </row>
    <row r="24" spans="1:10" ht="15">
      <c r="A24" s="10" t="s">
        <v>21</v>
      </c>
      <c r="B24" s="3">
        <v>151560</v>
      </c>
      <c r="C24" s="3">
        <v>769</v>
      </c>
      <c r="D24" s="3">
        <f t="shared" si="0"/>
        <v>152329</v>
      </c>
      <c r="E24" s="3">
        <v>135836</v>
      </c>
      <c r="F24" s="3">
        <v>502</v>
      </c>
      <c r="G24" s="3">
        <f t="shared" si="1"/>
        <v>136338</v>
      </c>
      <c r="H24" s="4">
        <f t="shared" si="2"/>
        <v>-10.374769068355768</v>
      </c>
      <c r="I24" s="4">
        <f t="shared" si="3"/>
        <v>-34.72041612483745</v>
      </c>
      <c r="J24" s="5">
        <f t="shared" si="4"/>
        <v>-10.497672800320359</v>
      </c>
    </row>
    <row r="25" spans="1:10" ht="15">
      <c r="A25" s="6" t="s">
        <v>22</v>
      </c>
      <c r="B25" s="7">
        <v>154962</v>
      </c>
      <c r="C25" s="7">
        <v>16168</v>
      </c>
      <c r="D25" s="7">
        <f t="shared" si="0"/>
        <v>171130</v>
      </c>
      <c r="E25" s="7">
        <v>168854</v>
      </c>
      <c r="F25" s="7">
        <v>13750</v>
      </c>
      <c r="G25" s="7">
        <f t="shared" si="1"/>
        <v>182604</v>
      </c>
      <c r="H25" s="8">
        <f t="shared" si="2"/>
        <v>8.964778461816445</v>
      </c>
      <c r="I25" s="8">
        <f t="shared" si="3"/>
        <v>-14.95546759030183</v>
      </c>
      <c r="J25" s="9">
        <f t="shared" si="4"/>
        <v>6.704844270437679</v>
      </c>
    </row>
    <row r="26" spans="1:10" ht="15">
      <c r="A26" s="10" t="s">
        <v>23</v>
      </c>
      <c r="B26" s="3">
        <v>178631</v>
      </c>
      <c r="C26" s="3">
        <v>10635</v>
      </c>
      <c r="D26" s="3">
        <f t="shared" si="0"/>
        <v>189266</v>
      </c>
      <c r="E26" s="3">
        <v>87115</v>
      </c>
      <c r="F26" s="3">
        <v>2758</v>
      </c>
      <c r="G26" s="3">
        <f t="shared" si="1"/>
        <v>89873</v>
      </c>
      <c r="H26" s="4">
        <f t="shared" si="2"/>
        <v>-51.23186904848542</v>
      </c>
      <c r="I26" s="4">
        <f t="shared" si="3"/>
        <v>-74.0667606958157</v>
      </c>
      <c r="J26" s="5">
        <f t="shared" si="4"/>
        <v>-52.514978918559066</v>
      </c>
    </row>
    <row r="27" spans="1:10" ht="15">
      <c r="A27" s="6" t="s">
        <v>24</v>
      </c>
      <c r="B27" s="7">
        <v>0</v>
      </c>
      <c r="C27" s="7">
        <v>0</v>
      </c>
      <c r="D27" s="7"/>
      <c r="E27" s="7">
        <v>0</v>
      </c>
      <c r="F27" s="7">
        <v>0</v>
      </c>
      <c r="G27" s="7"/>
      <c r="H27" s="8">
        <f t="shared" si="2"/>
        <v>0</v>
      </c>
      <c r="I27" s="8">
        <f t="shared" si="3"/>
        <v>0</v>
      </c>
      <c r="J27" s="9">
        <f t="shared" si="4"/>
        <v>0</v>
      </c>
    </row>
    <row r="28" spans="1:10" ht="15">
      <c r="A28" s="10" t="s">
        <v>25</v>
      </c>
      <c r="B28" s="3">
        <v>382375</v>
      </c>
      <c r="C28" s="3">
        <v>65802</v>
      </c>
      <c r="D28" s="3">
        <f t="shared" si="0"/>
        <v>448177</v>
      </c>
      <c r="E28" s="3">
        <v>339165</v>
      </c>
      <c r="F28" s="3">
        <v>85865</v>
      </c>
      <c r="G28" s="3">
        <f t="shared" si="1"/>
        <v>425030</v>
      </c>
      <c r="H28" s="4">
        <f t="shared" si="2"/>
        <v>-11.300424975482183</v>
      </c>
      <c r="I28" s="4">
        <f t="shared" si="3"/>
        <v>30.48995471262272</v>
      </c>
      <c r="J28" s="5">
        <f t="shared" si="4"/>
        <v>-5.164700553575931</v>
      </c>
    </row>
    <row r="29" spans="1:10" ht="15">
      <c r="A29" s="6" t="s">
        <v>26</v>
      </c>
      <c r="B29" s="7">
        <v>1395705</v>
      </c>
      <c r="C29" s="7">
        <v>34873</v>
      </c>
      <c r="D29" s="7">
        <f t="shared" si="0"/>
        <v>1430578</v>
      </c>
      <c r="E29" s="7">
        <v>1125801</v>
      </c>
      <c r="F29" s="7">
        <v>50182</v>
      </c>
      <c r="G29" s="7">
        <f t="shared" si="1"/>
        <v>1175983</v>
      </c>
      <c r="H29" s="8">
        <f t="shared" si="2"/>
        <v>-19.338183928552237</v>
      </c>
      <c r="I29" s="8">
        <f t="shared" si="3"/>
        <v>43.899291715653945</v>
      </c>
      <c r="J29" s="9">
        <f t="shared" si="4"/>
        <v>-17.796652821446994</v>
      </c>
    </row>
    <row r="30" spans="1:10" ht="15">
      <c r="A30" s="10" t="s">
        <v>27</v>
      </c>
      <c r="B30" s="3">
        <v>694015</v>
      </c>
      <c r="C30" s="3">
        <v>24522</v>
      </c>
      <c r="D30" s="3">
        <f t="shared" si="0"/>
        <v>718537</v>
      </c>
      <c r="E30" s="3">
        <v>575979</v>
      </c>
      <c r="F30" s="3">
        <v>27773</v>
      </c>
      <c r="G30" s="3">
        <f t="shared" si="1"/>
        <v>603752</v>
      </c>
      <c r="H30" s="4">
        <f t="shared" si="2"/>
        <v>-17.00770156264634</v>
      </c>
      <c r="I30" s="4">
        <f t="shared" si="3"/>
        <v>13.257483076421172</v>
      </c>
      <c r="J30" s="5">
        <f t="shared" si="4"/>
        <v>-15.974821060015001</v>
      </c>
    </row>
    <row r="31" spans="1:10" ht="15">
      <c r="A31" s="6" t="s">
        <v>28</v>
      </c>
      <c r="B31" s="7">
        <v>341012</v>
      </c>
      <c r="C31" s="7">
        <v>246</v>
      </c>
      <c r="D31" s="7">
        <f t="shared" si="0"/>
        <v>341258</v>
      </c>
      <c r="E31" s="7">
        <v>281971</v>
      </c>
      <c r="F31" s="7">
        <v>877</v>
      </c>
      <c r="G31" s="7">
        <f t="shared" si="1"/>
        <v>282848</v>
      </c>
      <c r="H31" s="8">
        <f t="shared" si="2"/>
        <v>-17.313466974769216</v>
      </c>
      <c r="I31" s="8">
        <f t="shared" si="3"/>
        <v>256.5040650406504</v>
      </c>
      <c r="J31" s="9">
        <f t="shared" si="4"/>
        <v>-17.116082260342615</v>
      </c>
    </row>
    <row r="32" spans="1:10" ht="15">
      <c r="A32" s="10" t="s">
        <v>57</v>
      </c>
      <c r="B32" s="3">
        <v>787</v>
      </c>
      <c r="C32" s="3">
        <v>73136</v>
      </c>
      <c r="D32" s="3">
        <f t="shared" si="0"/>
        <v>73923</v>
      </c>
      <c r="E32" s="3">
        <v>531</v>
      </c>
      <c r="F32" s="3">
        <v>62733</v>
      </c>
      <c r="G32" s="3">
        <f t="shared" si="1"/>
        <v>63264</v>
      </c>
      <c r="H32" s="4">
        <f t="shared" si="2"/>
        <v>-32.52858958068615</v>
      </c>
      <c r="I32" s="4">
        <f t="shared" si="3"/>
        <v>-14.224185079851237</v>
      </c>
      <c r="J32" s="5">
        <f t="shared" si="4"/>
        <v>-14.41905766811412</v>
      </c>
    </row>
    <row r="33" spans="1:10" ht="15">
      <c r="A33" s="6" t="s">
        <v>69</v>
      </c>
      <c r="B33" s="7">
        <v>124968</v>
      </c>
      <c r="C33" s="7">
        <v>0</v>
      </c>
      <c r="D33" s="7">
        <f t="shared" si="0"/>
        <v>124968</v>
      </c>
      <c r="E33" s="7">
        <v>114203</v>
      </c>
      <c r="F33" s="7">
        <v>0</v>
      </c>
      <c r="G33" s="7">
        <f t="shared" si="1"/>
        <v>114203</v>
      </c>
      <c r="H33" s="8">
        <f t="shared" si="2"/>
        <v>-8.614205236540554</v>
      </c>
      <c r="I33" s="8">
        <f t="shared" si="3"/>
        <v>0</v>
      </c>
      <c r="J33" s="9">
        <f t="shared" si="4"/>
        <v>-8.614205236540554</v>
      </c>
    </row>
    <row r="34" spans="1:10" ht="15">
      <c r="A34" s="10" t="s">
        <v>29</v>
      </c>
      <c r="B34" s="3">
        <v>704903</v>
      </c>
      <c r="C34" s="3">
        <v>175565</v>
      </c>
      <c r="D34" s="3">
        <f t="shared" si="0"/>
        <v>880468</v>
      </c>
      <c r="E34" s="3">
        <v>634179</v>
      </c>
      <c r="F34" s="3">
        <v>177106</v>
      </c>
      <c r="G34" s="3">
        <f t="shared" si="1"/>
        <v>811285</v>
      </c>
      <c r="H34" s="4">
        <f t="shared" si="2"/>
        <v>-10.033153497715288</v>
      </c>
      <c r="I34" s="4">
        <f t="shared" si="3"/>
        <v>0.8777375900663572</v>
      </c>
      <c r="J34" s="5">
        <f t="shared" si="4"/>
        <v>-7.85752577038575</v>
      </c>
    </row>
    <row r="35" spans="1:10" ht="15">
      <c r="A35" s="6" t="s">
        <v>68</v>
      </c>
      <c r="B35" s="7">
        <v>201241</v>
      </c>
      <c r="C35" s="7">
        <v>0</v>
      </c>
      <c r="D35" s="7">
        <f t="shared" si="0"/>
        <v>201241</v>
      </c>
      <c r="E35" s="7">
        <v>179510</v>
      </c>
      <c r="F35" s="7">
        <v>1144</v>
      </c>
      <c r="G35" s="7">
        <f t="shared" si="1"/>
        <v>180654</v>
      </c>
      <c r="H35" s="8">
        <f t="shared" si="2"/>
        <v>-10.798495336437405</v>
      </c>
      <c r="I35" s="8">
        <f t="shared" si="3"/>
        <v>0</v>
      </c>
      <c r="J35" s="9">
        <f t="shared" si="4"/>
        <v>-10.230022709090097</v>
      </c>
    </row>
    <row r="36" spans="1:10" ht="15">
      <c r="A36" s="10" t="s">
        <v>30</v>
      </c>
      <c r="B36" s="3">
        <v>57645</v>
      </c>
      <c r="C36" s="3">
        <v>69388</v>
      </c>
      <c r="D36" s="3">
        <f t="shared" si="0"/>
        <v>127033</v>
      </c>
      <c r="E36" s="3">
        <v>54356</v>
      </c>
      <c r="F36" s="3">
        <v>57975</v>
      </c>
      <c r="G36" s="3">
        <f t="shared" si="1"/>
        <v>112331</v>
      </c>
      <c r="H36" s="4">
        <f t="shared" si="2"/>
        <v>-5.705611935120132</v>
      </c>
      <c r="I36" s="4">
        <f t="shared" si="3"/>
        <v>-16.44808900674468</v>
      </c>
      <c r="J36" s="5">
        <f t="shared" si="4"/>
        <v>-11.57337069895224</v>
      </c>
    </row>
    <row r="37" spans="1:10" ht="15">
      <c r="A37" s="6" t="s">
        <v>31</v>
      </c>
      <c r="B37" s="7">
        <v>227034</v>
      </c>
      <c r="C37" s="7">
        <v>1180</v>
      </c>
      <c r="D37" s="7">
        <f t="shared" si="0"/>
        <v>228214</v>
      </c>
      <c r="E37" s="7">
        <v>177001</v>
      </c>
      <c r="F37" s="7">
        <v>116</v>
      </c>
      <c r="G37" s="7">
        <f t="shared" si="1"/>
        <v>177117</v>
      </c>
      <c r="H37" s="8">
        <f t="shared" si="2"/>
        <v>-22.037668366852543</v>
      </c>
      <c r="I37" s="8">
        <f t="shared" si="3"/>
        <v>-90.16949152542372</v>
      </c>
      <c r="J37" s="9">
        <f t="shared" si="4"/>
        <v>-22.389949783974693</v>
      </c>
    </row>
    <row r="38" spans="1:10" ht="15">
      <c r="A38" s="10" t="s">
        <v>32</v>
      </c>
      <c r="B38" s="3">
        <v>400850</v>
      </c>
      <c r="C38" s="3">
        <v>0</v>
      </c>
      <c r="D38" s="3">
        <f t="shared" si="0"/>
        <v>400850</v>
      </c>
      <c r="E38" s="3">
        <v>352145</v>
      </c>
      <c r="F38" s="3">
        <v>0</v>
      </c>
      <c r="G38" s="3">
        <f t="shared" si="1"/>
        <v>352145</v>
      </c>
      <c r="H38" s="4">
        <f t="shared" si="2"/>
        <v>-12.150430335536983</v>
      </c>
      <c r="I38" s="4">
        <f t="shared" si="3"/>
        <v>0</v>
      </c>
      <c r="J38" s="5">
        <f t="shared" si="4"/>
        <v>-12.150430335536983</v>
      </c>
    </row>
    <row r="39" spans="1:10" ht="15">
      <c r="A39" s="6" t="s">
        <v>33</v>
      </c>
      <c r="B39" s="7">
        <v>63782</v>
      </c>
      <c r="C39" s="7">
        <v>1813</v>
      </c>
      <c r="D39" s="7">
        <f t="shared" si="0"/>
        <v>65595</v>
      </c>
      <c r="E39" s="7">
        <v>41931</v>
      </c>
      <c r="F39" s="7">
        <v>1089</v>
      </c>
      <c r="G39" s="7">
        <f t="shared" si="1"/>
        <v>43020</v>
      </c>
      <c r="H39" s="8">
        <f t="shared" si="2"/>
        <v>-34.25888181618639</v>
      </c>
      <c r="I39" s="8">
        <f t="shared" si="3"/>
        <v>-39.93381136238279</v>
      </c>
      <c r="J39" s="9">
        <f t="shared" si="4"/>
        <v>-34.41573290647153</v>
      </c>
    </row>
    <row r="40" spans="1:10" ht="15">
      <c r="A40" s="10" t="s">
        <v>34</v>
      </c>
      <c r="B40" s="3">
        <v>1234396</v>
      </c>
      <c r="C40" s="3">
        <v>220117</v>
      </c>
      <c r="D40" s="3">
        <f t="shared" si="0"/>
        <v>1454513</v>
      </c>
      <c r="E40" s="3">
        <v>1298758</v>
      </c>
      <c r="F40" s="3">
        <v>238555</v>
      </c>
      <c r="G40" s="3">
        <f t="shared" si="1"/>
        <v>1537313</v>
      </c>
      <c r="H40" s="4">
        <f t="shared" si="2"/>
        <v>5.214048004044083</v>
      </c>
      <c r="I40" s="4">
        <f t="shared" si="3"/>
        <v>8.376454340191806</v>
      </c>
      <c r="J40" s="5">
        <f t="shared" si="4"/>
        <v>5.692627016740311</v>
      </c>
    </row>
    <row r="41" spans="1:10" ht="15">
      <c r="A41" s="6" t="s">
        <v>35</v>
      </c>
      <c r="B41" s="7">
        <v>33141</v>
      </c>
      <c r="C41" s="7">
        <v>2963</v>
      </c>
      <c r="D41" s="7">
        <f t="shared" si="0"/>
        <v>36104</v>
      </c>
      <c r="E41" s="7">
        <v>35198</v>
      </c>
      <c r="F41" s="7">
        <v>3656</v>
      </c>
      <c r="G41" s="7">
        <f t="shared" si="1"/>
        <v>38854</v>
      </c>
      <c r="H41" s="8">
        <f t="shared" si="2"/>
        <v>6.206813312814942</v>
      </c>
      <c r="I41" s="8">
        <f t="shared" si="3"/>
        <v>23.38845764427945</v>
      </c>
      <c r="J41" s="9">
        <f t="shared" si="4"/>
        <v>7.616884555727897</v>
      </c>
    </row>
    <row r="42" spans="1:10" ht="15">
      <c r="A42" s="10" t="s">
        <v>36</v>
      </c>
      <c r="B42" s="3">
        <v>712855</v>
      </c>
      <c r="C42" s="3">
        <v>90946</v>
      </c>
      <c r="D42" s="3">
        <f t="shared" si="0"/>
        <v>803801</v>
      </c>
      <c r="E42" s="3">
        <v>587772</v>
      </c>
      <c r="F42" s="3">
        <v>90327</v>
      </c>
      <c r="G42" s="3">
        <f t="shared" si="1"/>
        <v>678099</v>
      </c>
      <c r="H42" s="4">
        <f t="shared" si="2"/>
        <v>-17.546766172643803</v>
      </c>
      <c r="I42" s="4">
        <f t="shared" si="3"/>
        <v>-0.6806236667912827</v>
      </c>
      <c r="J42" s="5">
        <f t="shared" si="4"/>
        <v>-15.63844782477255</v>
      </c>
    </row>
    <row r="43" spans="1:10" ht="15">
      <c r="A43" s="6" t="s">
        <v>37</v>
      </c>
      <c r="B43" s="7">
        <v>598716</v>
      </c>
      <c r="C43" s="7">
        <v>8445</v>
      </c>
      <c r="D43" s="7">
        <f t="shared" si="0"/>
        <v>607161</v>
      </c>
      <c r="E43" s="7">
        <v>486620</v>
      </c>
      <c r="F43" s="7">
        <v>6457</v>
      </c>
      <c r="G43" s="7">
        <f t="shared" si="1"/>
        <v>493077</v>
      </c>
      <c r="H43" s="8">
        <f t="shared" si="2"/>
        <v>-18.722733315962827</v>
      </c>
      <c r="I43" s="8">
        <f t="shared" si="3"/>
        <v>-23.54055654233274</v>
      </c>
      <c r="J43" s="9">
        <f t="shared" si="4"/>
        <v>-18.78974440057909</v>
      </c>
    </row>
    <row r="44" spans="1:10" ht="15">
      <c r="A44" s="10" t="s">
        <v>38</v>
      </c>
      <c r="B44" s="3">
        <v>490085</v>
      </c>
      <c r="C44" s="3">
        <v>2673</v>
      </c>
      <c r="D44" s="3">
        <f t="shared" si="0"/>
        <v>492758</v>
      </c>
      <c r="E44" s="3">
        <v>375939</v>
      </c>
      <c r="F44" s="3">
        <v>1625</v>
      </c>
      <c r="G44" s="3">
        <f t="shared" si="1"/>
        <v>377564</v>
      </c>
      <c r="H44" s="4">
        <f t="shared" si="2"/>
        <v>-23.291061754593592</v>
      </c>
      <c r="I44" s="4">
        <f t="shared" si="3"/>
        <v>-39.2068836513281</v>
      </c>
      <c r="J44" s="5">
        <f t="shared" si="4"/>
        <v>-23.37739823605096</v>
      </c>
    </row>
    <row r="45" spans="1:10" ht="15">
      <c r="A45" s="6" t="s">
        <v>71</v>
      </c>
      <c r="B45" s="7">
        <v>313261</v>
      </c>
      <c r="C45" s="7">
        <v>1679</v>
      </c>
      <c r="D45" s="7">
        <f t="shared" si="0"/>
        <v>314940</v>
      </c>
      <c r="E45" s="7">
        <v>264848</v>
      </c>
      <c r="F45" s="7">
        <v>1182</v>
      </c>
      <c r="G45" s="7">
        <f t="shared" si="1"/>
        <v>266030</v>
      </c>
      <c r="H45" s="8">
        <f t="shared" si="2"/>
        <v>-15.45452514037815</v>
      </c>
      <c r="I45" s="8">
        <f t="shared" si="3"/>
        <v>-29.60095294818344</v>
      </c>
      <c r="J45" s="9">
        <f t="shared" si="4"/>
        <v>-15.529942211214834</v>
      </c>
    </row>
    <row r="46" spans="1:10" ht="15">
      <c r="A46" s="10" t="s">
        <v>39</v>
      </c>
      <c r="B46" s="3">
        <v>248163</v>
      </c>
      <c r="C46" s="3">
        <v>2117</v>
      </c>
      <c r="D46" s="3">
        <f t="shared" si="0"/>
        <v>250280</v>
      </c>
      <c r="E46" s="3">
        <v>316246</v>
      </c>
      <c r="F46" s="3">
        <v>3104</v>
      </c>
      <c r="G46" s="3">
        <f t="shared" si="1"/>
        <v>319350</v>
      </c>
      <c r="H46" s="4">
        <f t="shared" si="2"/>
        <v>27.43479084311521</v>
      </c>
      <c r="I46" s="4">
        <f t="shared" si="3"/>
        <v>46.6225791213982</v>
      </c>
      <c r="J46" s="5">
        <f t="shared" si="4"/>
        <v>27.597091257791273</v>
      </c>
    </row>
    <row r="47" spans="1:10" ht="15">
      <c r="A47" s="6" t="s">
        <v>40</v>
      </c>
      <c r="B47" s="7">
        <v>716670</v>
      </c>
      <c r="C47" s="7">
        <v>15530</v>
      </c>
      <c r="D47" s="7">
        <f t="shared" si="0"/>
        <v>732200</v>
      </c>
      <c r="E47" s="7">
        <v>697248</v>
      </c>
      <c r="F47" s="7">
        <v>19161</v>
      </c>
      <c r="G47" s="7">
        <f t="shared" si="1"/>
        <v>716409</v>
      </c>
      <c r="H47" s="8">
        <f t="shared" si="2"/>
        <v>-2.710033906819038</v>
      </c>
      <c r="I47" s="8">
        <f t="shared" si="3"/>
        <v>23.38055376690277</v>
      </c>
      <c r="J47" s="9">
        <f t="shared" si="4"/>
        <v>-2.156651188199945</v>
      </c>
    </row>
    <row r="48" spans="1:10" ht="15">
      <c r="A48" s="10" t="s">
        <v>41</v>
      </c>
      <c r="B48" s="3">
        <v>1119500</v>
      </c>
      <c r="C48" s="3">
        <v>76570</v>
      </c>
      <c r="D48" s="3">
        <f t="shared" si="0"/>
        <v>1196070</v>
      </c>
      <c r="E48" s="3">
        <v>934360</v>
      </c>
      <c r="F48" s="3">
        <v>97184</v>
      </c>
      <c r="G48" s="3">
        <f t="shared" si="1"/>
        <v>1031544</v>
      </c>
      <c r="H48" s="4">
        <f t="shared" si="2"/>
        <v>-16.537740062527913</v>
      </c>
      <c r="I48" s="4">
        <f t="shared" si="3"/>
        <v>26.9217709285621</v>
      </c>
      <c r="J48" s="5">
        <f t="shared" si="4"/>
        <v>-13.755549424364794</v>
      </c>
    </row>
    <row r="49" spans="1:10" ht="15">
      <c r="A49" s="6" t="s">
        <v>42</v>
      </c>
      <c r="B49" s="7">
        <v>0</v>
      </c>
      <c r="C49" s="7">
        <v>0</v>
      </c>
      <c r="D49" s="7">
        <f t="shared" si="0"/>
        <v>0</v>
      </c>
      <c r="E49" s="7">
        <v>18705</v>
      </c>
      <c r="F49" s="7">
        <v>0</v>
      </c>
      <c r="G49" s="7">
        <f t="shared" si="1"/>
        <v>18705</v>
      </c>
      <c r="H49" s="8">
        <f t="shared" si="2"/>
        <v>0</v>
      </c>
      <c r="I49" s="8">
        <f t="shared" si="3"/>
        <v>0</v>
      </c>
      <c r="J49" s="9">
        <f t="shared" si="4"/>
        <v>0</v>
      </c>
    </row>
    <row r="50" spans="1:10" ht="15">
      <c r="A50" s="10" t="s">
        <v>43</v>
      </c>
      <c r="B50" s="3">
        <v>124634</v>
      </c>
      <c r="C50" s="3">
        <v>381</v>
      </c>
      <c r="D50" s="3">
        <f t="shared" si="0"/>
        <v>125015</v>
      </c>
      <c r="E50" s="3">
        <v>92756</v>
      </c>
      <c r="F50" s="3">
        <v>319</v>
      </c>
      <c r="G50" s="3">
        <f t="shared" si="1"/>
        <v>93075</v>
      </c>
      <c r="H50" s="4">
        <f t="shared" si="2"/>
        <v>-25.577290306016014</v>
      </c>
      <c r="I50" s="4">
        <f t="shared" si="3"/>
        <v>-16.27296587926509</v>
      </c>
      <c r="J50" s="5">
        <f t="shared" si="4"/>
        <v>-25.548934127904648</v>
      </c>
    </row>
    <row r="51" spans="1:10" ht="15">
      <c r="A51" s="6" t="s">
        <v>44</v>
      </c>
      <c r="B51" s="7">
        <v>388951</v>
      </c>
      <c r="C51" s="7">
        <v>4924</v>
      </c>
      <c r="D51" s="7">
        <f t="shared" si="0"/>
        <v>393875</v>
      </c>
      <c r="E51" s="7">
        <v>323228</v>
      </c>
      <c r="F51" s="7">
        <v>2406</v>
      </c>
      <c r="G51" s="7">
        <f t="shared" si="1"/>
        <v>325634</v>
      </c>
      <c r="H51" s="8">
        <f t="shared" si="2"/>
        <v>-16.897501227661067</v>
      </c>
      <c r="I51" s="8">
        <f t="shared" si="3"/>
        <v>-51.137286758732735</v>
      </c>
      <c r="J51" s="9">
        <f t="shared" si="4"/>
        <v>-17.325547445255474</v>
      </c>
    </row>
    <row r="52" spans="1:10" ht="15">
      <c r="A52" s="10" t="s">
        <v>45</v>
      </c>
      <c r="B52" s="3">
        <v>593362</v>
      </c>
      <c r="C52" s="3">
        <v>17315</v>
      </c>
      <c r="D52" s="3">
        <f t="shared" si="0"/>
        <v>610677</v>
      </c>
      <c r="E52" s="3">
        <v>468980</v>
      </c>
      <c r="F52" s="3">
        <v>13058</v>
      </c>
      <c r="G52" s="3">
        <f t="shared" si="1"/>
        <v>482038</v>
      </c>
      <c r="H52" s="4">
        <f t="shared" si="2"/>
        <v>-20.962245644311565</v>
      </c>
      <c r="I52" s="4">
        <f t="shared" si="3"/>
        <v>-24.58561940514005</v>
      </c>
      <c r="J52" s="5">
        <f t="shared" si="4"/>
        <v>-21.064981979016732</v>
      </c>
    </row>
    <row r="53" spans="1:10" ht="15">
      <c r="A53" s="6" t="s">
        <v>46</v>
      </c>
      <c r="B53" s="7">
        <v>287393</v>
      </c>
      <c r="C53" s="7">
        <v>0</v>
      </c>
      <c r="D53" s="7">
        <f t="shared" si="0"/>
        <v>287393</v>
      </c>
      <c r="E53" s="7">
        <v>247420</v>
      </c>
      <c r="F53" s="7">
        <v>0</v>
      </c>
      <c r="G53" s="7">
        <f t="shared" si="1"/>
        <v>247420</v>
      </c>
      <c r="H53" s="8">
        <f t="shared" si="2"/>
        <v>-13.908828677107653</v>
      </c>
      <c r="I53" s="8">
        <f t="shared" si="3"/>
        <v>0</v>
      </c>
      <c r="J53" s="9">
        <f t="shared" si="4"/>
        <v>-13.908828677107653</v>
      </c>
    </row>
    <row r="54" spans="1:10" ht="15">
      <c r="A54" s="10" t="s">
        <v>73</v>
      </c>
      <c r="B54" s="3">
        <v>75001</v>
      </c>
      <c r="C54" s="3">
        <v>2941</v>
      </c>
      <c r="D54" s="3">
        <f t="shared" si="0"/>
        <v>77942</v>
      </c>
      <c r="E54" s="3">
        <v>46587</v>
      </c>
      <c r="F54" s="3">
        <v>2157</v>
      </c>
      <c r="G54" s="3">
        <f t="shared" si="1"/>
        <v>48744</v>
      </c>
      <c r="H54" s="4">
        <f t="shared" si="2"/>
        <v>-37.884828202290635</v>
      </c>
      <c r="I54" s="4">
        <f t="shared" si="3"/>
        <v>-26.657599455967357</v>
      </c>
      <c r="J54" s="5">
        <f t="shared" si="4"/>
        <v>-37.46118908932283</v>
      </c>
    </row>
    <row r="55" spans="1:10" ht="15">
      <c r="A55" s="6" t="s">
        <v>47</v>
      </c>
      <c r="B55" s="7">
        <v>0</v>
      </c>
      <c r="C55" s="7">
        <v>0</v>
      </c>
      <c r="D55" s="7">
        <f t="shared" si="0"/>
        <v>0</v>
      </c>
      <c r="E55" s="7">
        <v>0</v>
      </c>
      <c r="F55" s="7">
        <v>0</v>
      </c>
      <c r="G55" s="7">
        <f t="shared" si="1"/>
        <v>0</v>
      </c>
      <c r="H55" s="8">
        <f t="shared" si="2"/>
        <v>0</v>
      </c>
      <c r="I55" s="8">
        <f t="shared" si="3"/>
        <v>0</v>
      </c>
      <c r="J55" s="9">
        <f t="shared" si="4"/>
        <v>0</v>
      </c>
    </row>
    <row r="56" spans="1:10" ht="15">
      <c r="A56" s="10" t="s">
        <v>48</v>
      </c>
      <c r="B56" s="3">
        <v>20767</v>
      </c>
      <c r="C56" s="3">
        <v>184</v>
      </c>
      <c r="D56" s="3">
        <f t="shared" si="0"/>
        <v>20951</v>
      </c>
      <c r="E56" s="3">
        <v>17830</v>
      </c>
      <c r="F56" s="3">
        <v>508</v>
      </c>
      <c r="G56" s="3">
        <f>+E56+F56</f>
        <v>18338</v>
      </c>
      <c r="H56" s="4">
        <f t="shared" si="2"/>
        <v>-14.142630134347764</v>
      </c>
      <c r="I56" s="4">
        <f t="shared" si="3"/>
        <v>176.08695652173913</v>
      </c>
      <c r="J56" s="5">
        <f t="shared" si="4"/>
        <v>-12.471958379074986</v>
      </c>
    </row>
    <row r="57" spans="1:10" ht="15">
      <c r="A57" s="6" t="s">
        <v>49</v>
      </c>
      <c r="B57" s="7">
        <v>1073018</v>
      </c>
      <c r="C57" s="7">
        <v>3150</v>
      </c>
      <c r="D57" s="7">
        <f t="shared" si="0"/>
        <v>1076168</v>
      </c>
      <c r="E57" s="7">
        <v>972154</v>
      </c>
      <c r="F57" s="7">
        <v>2981</v>
      </c>
      <c r="G57" s="7">
        <f t="shared" si="1"/>
        <v>975135</v>
      </c>
      <c r="H57" s="8">
        <f t="shared" si="2"/>
        <v>-9.400028704085113</v>
      </c>
      <c r="I57" s="8">
        <f t="shared" si="3"/>
        <v>-5.365079365079365</v>
      </c>
      <c r="J57" s="9">
        <f t="shared" si="4"/>
        <v>-9.38821819641543</v>
      </c>
    </row>
    <row r="58" spans="1:10" ht="15">
      <c r="A58" s="10" t="s">
        <v>58</v>
      </c>
      <c r="B58" s="3">
        <v>51031</v>
      </c>
      <c r="C58" s="3">
        <v>20956</v>
      </c>
      <c r="D58" s="3">
        <f t="shared" si="0"/>
        <v>71987</v>
      </c>
      <c r="E58" s="3">
        <v>42165</v>
      </c>
      <c r="F58" s="3">
        <v>18469</v>
      </c>
      <c r="G58" s="3">
        <f t="shared" si="1"/>
        <v>60634</v>
      </c>
      <c r="H58" s="4">
        <f t="shared" si="2"/>
        <v>-17.373753208833843</v>
      </c>
      <c r="I58" s="4">
        <f t="shared" si="3"/>
        <v>-11.86772284787173</v>
      </c>
      <c r="J58" s="5">
        <f t="shared" si="4"/>
        <v>-15.770903079722729</v>
      </c>
    </row>
    <row r="59" spans="1:10" ht="15">
      <c r="A59" s="6" t="s">
        <v>59</v>
      </c>
      <c r="B59" s="7">
        <v>0</v>
      </c>
      <c r="C59" s="7">
        <v>14401</v>
      </c>
      <c r="D59" s="7">
        <f t="shared" si="0"/>
        <v>14401</v>
      </c>
      <c r="E59" s="7">
        <v>11866</v>
      </c>
      <c r="F59" s="7">
        <v>4234</v>
      </c>
      <c r="G59" s="7">
        <f t="shared" si="1"/>
        <v>16100</v>
      </c>
      <c r="H59" s="8">
        <f t="shared" si="2"/>
        <v>0</v>
      </c>
      <c r="I59" s="8">
        <f t="shared" si="3"/>
        <v>-70.59926394000416</v>
      </c>
      <c r="J59" s="9">
        <f t="shared" si="4"/>
        <v>11.797791820012499</v>
      </c>
    </row>
    <row r="60" spans="1:10" ht="15">
      <c r="A60" s="11" t="s">
        <v>50</v>
      </c>
      <c r="B60" s="12">
        <f>B61-SUM(B6+B10+B20+B32+B58+B59)</f>
        <v>62009662</v>
      </c>
      <c r="C60" s="12">
        <f>C61-SUM(C6+C10+C20+C32+C58+C59)</f>
        <v>57660917</v>
      </c>
      <c r="D60" s="12">
        <f>D61-SUM(D6+D10+D20+D32+D58+D59)</f>
        <v>119670579</v>
      </c>
      <c r="E60" s="12">
        <f>E61-SUM(E6+E10+E20+E32+E58+E59+E5)</f>
        <v>45778030</v>
      </c>
      <c r="F60" s="12">
        <f>F61-SUM(F6+F10+F20+F32+F58+F59+F5)</f>
        <v>40852367</v>
      </c>
      <c r="G60" s="12">
        <f>G61-SUM(G6+G10+G20+G32+G58+G59+G5)</f>
        <v>86630397</v>
      </c>
      <c r="H60" s="13">
        <f aca="true" t="shared" si="5" ref="H60:J61">+_xlfn.IFERROR(((E60-B60)/B60)*100,0)</f>
        <v>-26.175972383142486</v>
      </c>
      <c r="I60" s="13">
        <f t="shared" si="5"/>
        <v>-29.150681041024722</v>
      </c>
      <c r="J60" s="13">
        <f t="shared" si="5"/>
        <v>-27.609277297806006</v>
      </c>
    </row>
    <row r="61" spans="1:10" ht="15">
      <c r="A61" s="14" t="s">
        <v>51</v>
      </c>
      <c r="B61" s="15">
        <f>SUM(B4:B59)</f>
        <v>77730844</v>
      </c>
      <c r="C61" s="15">
        <f>SUM(C4:C59)</f>
        <v>65831337</v>
      </c>
      <c r="D61" s="15">
        <f>SUM(D4:D59)</f>
        <v>143562181</v>
      </c>
      <c r="E61" s="15">
        <f>SUM(E4:E59)</f>
        <v>67702808</v>
      </c>
      <c r="F61" s="15">
        <f>SUM(F4:F59)</f>
        <v>72216015</v>
      </c>
      <c r="G61" s="15">
        <f>SUM(G4:G59)</f>
        <v>139918823</v>
      </c>
      <c r="H61" s="16">
        <f t="shared" si="5"/>
        <v>-12.900974032907708</v>
      </c>
      <c r="I61" s="16">
        <f t="shared" si="5"/>
        <v>9.698539162283762</v>
      </c>
      <c r="J61" s="16">
        <f t="shared" si="5"/>
        <v>-2.5378257523128602</v>
      </c>
    </row>
    <row r="62" spans="1:10" ht="15">
      <c r="A62" s="11" t="s">
        <v>61</v>
      </c>
      <c r="B62" s="12"/>
      <c r="C62" s="12"/>
      <c r="D62" s="12">
        <v>300465</v>
      </c>
      <c r="E62" s="12"/>
      <c r="F62" s="12"/>
      <c r="G62" s="12">
        <v>202471</v>
      </c>
      <c r="H62" s="13"/>
      <c r="I62" s="13"/>
      <c r="J62" s="13">
        <f>+_xlfn.IFERROR(((G62-D62)/D62)*100,0)</f>
        <v>-32.61411478874411</v>
      </c>
    </row>
    <row r="63" spans="1:10" ht="15">
      <c r="A63" s="11" t="s">
        <v>62</v>
      </c>
      <c r="B63" s="12"/>
      <c r="C63" s="12"/>
      <c r="D63" s="32">
        <v>6065</v>
      </c>
      <c r="E63" s="12"/>
      <c r="F63" s="12"/>
      <c r="G63" s="12">
        <v>9</v>
      </c>
      <c r="H63" s="13"/>
      <c r="I63" s="13"/>
      <c r="J63" s="13">
        <f>+_xlfn.IFERROR(((G63-D63)/D63)*100,0)</f>
        <v>-99.85160758450124</v>
      </c>
    </row>
    <row r="64" spans="1:10" ht="15.75" thickBot="1">
      <c r="A64" s="18" t="s">
        <v>63</v>
      </c>
      <c r="B64" s="19"/>
      <c r="C64" s="19"/>
      <c r="D64" s="19">
        <f>+D62+D63</f>
        <v>306530</v>
      </c>
      <c r="E64" s="19"/>
      <c r="F64" s="19"/>
      <c r="G64" s="19">
        <f>+G62+G63</f>
        <v>202480</v>
      </c>
      <c r="H64" s="60">
        <f>+_xlfn.IFERROR(((G64-D64)/D64)*100,0)</f>
        <v>-33.94447525527681</v>
      </c>
      <c r="I64" s="60"/>
      <c r="J64" s="61"/>
    </row>
    <row r="65" spans="1:10" ht="15.75" thickBot="1">
      <c r="A65" s="20" t="s">
        <v>64</v>
      </c>
      <c r="B65" s="33"/>
      <c r="C65" s="33"/>
      <c r="D65" s="33">
        <f>+D61+D64</f>
        <v>143868711</v>
      </c>
      <c r="E65" s="21"/>
      <c r="F65" s="21"/>
      <c r="G65" s="21">
        <f>+G61+G64</f>
        <v>140121303</v>
      </c>
      <c r="H65" s="64">
        <f>+_xlfn.IFERROR(((G65-D65)/D65)*100,0)</f>
        <v>-2.6047414854505786</v>
      </c>
      <c r="I65" s="64"/>
      <c r="J65" s="65"/>
    </row>
    <row r="66" spans="1:10" ht="49.5" customHeight="1">
      <c r="A66" s="51" t="s">
        <v>74</v>
      </c>
      <c r="B66" s="51"/>
      <c r="C66" s="51"/>
      <c r="D66" s="51"/>
      <c r="E66" s="51"/>
      <c r="F66" s="51"/>
      <c r="G66" s="51"/>
      <c r="H66" s="51"/>
      <c r="I66" s="51"/>
      <c r="J66" s="51"/>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ignoredErrors>
    <ignoredError sqref="D5 G5 G5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28">
      <selection activeCell="A55" sqref="A55"/>
    </sheetView>
  </sheetViews>
  <sheetFormatPr defaultColWidth="9.140625" defaultRowHeight="15"/>
  <cols>
    <col min="1" max="1" width="36.7109375" style="0" bestFit="1" customWidth="1"/>
    <col min="2" max="10" width="14.28125" style="0" customWidth="1"/>
  </cols>
  <sheetData>
    <row r="1" spans="1:10" ht="22.5" customHeight="1">
      <c r="A1" s="52" t="s">
        <v>0</v>
      </c>
      <c r="B1" s="53"/>
      <c r="C1" s="53"/>
      <c r="D1" s="53"/>
      <c r="E1" s="53"/>
      <c r="F1" s="53"/>
      <c r="G1" s="53"/>
      <c r="H1" s="53"/>
      <c r="I1" s="53"/>
      <c r="J1" s="54"/>
    </row>
    <row r="2" spans="1:10" ht="27" customHeight="1">
      <c r="A2" s="55" t="s">
        <v>1</v>
      </c>
      <c r="B2" s="57" t="s">
        <v>75</v>
      </c>
      <c r="C2" s="57"/>
      <c r="D2" s="57"/>
      <c r="E2" s="57" t="s">
        <v>76</v>
      </c>
      <c r="F2" s="57"/>
      <c r="G2" s="57"/>
      <c r="H2" s="58" t="s">
        <v>72</v>
      </c>
      <c r="I2" s="58"/>
      <c r="J2" s="59"/>
    </row>
    <row r="3" spans="1:10" ht="15">
      <c r="A3" s="56"/>
      <c r="B3" s="1" t="s">
        <v>2</v>
      </c>
      <c r="C3" s="1" t="s">
        <v>3</v>
      </c>
      <c r="D3" s="1" t="s">
        <v>4</v>
      </c>
      <c r="E3" s="1" t="s">
        <v>2</v>
      </c>
      <c r="F3" s="1" t="s">
        <v>3</v>
      </c>
      <c r="G3" s="1" t="s">
        <v>4</v>
      </c>
      <c r="H3" s="1" t="s">
        <v>2</v>
      </c>
      <c r="I3" s="1" t="s">
        <v>3</v>
      </c>
      <c r="J3" s="2" t="s">
        <v>4</v>
      </c>
    </row>
    <row r="4" spans="1:11" ht="15">
      <c r="A4" s="10" t="s">
        <v>5</v>
      </c>
      <c r="B4" s="3">
        <v>92788</v>
      </c>
      <c r="C4" s="3">
        <v>218828</v>
      </c>
      <c r="D4" s="3">
        <f>+B4+C4</f>
        <v>311616</v>
      </c>
      <c r="E4" s="3">
        <v>35011</v>
      </c>
      <c r="F4" s="3">
        <v>91683</v>
      </c>
      <c r="G4" s="3">
        <f>SUM(E4:F4)</f>
        <v>126694</v>
      </c>
      <c r="H4" s="4"/>
      <c r="I4" s="4"/>
      <c r="J4" s="5"/>
      <c r="K4" s="36"/>
    </row>
    <row r="5" spans="1:11" ht="15">
      <c r="A5" s="6" t="s">
        <v>70</v>
      </c>
      <c r="B5" s="7">
        <v>0</v>
      </c>
      <c r="C5" s="7">
        <v>0</v>
      </c>
      <c r="D5" s="7">
        <f aca="true" t="shared" si="0" ref="D5:D59">+B5+C5</f>
        <v>0</v>
      </c>
      <c r="E5" s="7">
        <v>46955</v>
      </c>
      <c r="F5" s="7">
        <v>137151</v>
      </c>
      <c r="G5" s="7">
        <f>+E5+F5</f>
        <v>184106</v>
      </c>
      <c r="H5" s="8"/>
      <c r="I5" s="8"/>
      <c r="J5" s="9"/>
      <c r="K5" s="36"/>
    </row>
    <row r="6" spans="1:10" ht="15">
      <c r="A6" s="10" t="s">
        <v>54</v>
      </c>
      <c r="B6" s="3">
        <v>97970</v>
      </c>
      <c r="C6" s="3">
        <v>57256</v>
      </c>
      <c r="D6" s="3">
        <f t="shared" si="0"/>
        <v>155226</v>
      </c>
      <c r="E6" s="3">
        <v>90517</v>
      </c>
      <c r="F6" s="3">
        <v>65589</v>
      </c>
      <c r="G6" s="3">
        <f aca="true" t="shared" si="1" ref="G6:G59">SUM(E6:F6)</f>
        <v>156106</v>
      </c>
      <c r="H6" s="4">
        <f aca="true" t="shared" si="2" ref="H6:H59">+_xlfn.IFERROR(((E6-B6)/B6)*100,0)</f>
        <v>-7.607430846177402</v>
      </c>
      <c r="I6" s="4">
        <f aca="true" t="shared" si="3" ref="I6:I61">+_xlfn.IFERROR(((F6-C6)/C6)*100,0)</f>
        <v>14.553933212239764</v>
      </c>
      <c r="J6" s="5">
        <f aca="true" t="shared" si="4" ref="J6:J61">+_xlfn.IFERROR(((G6-D6)/D6)*100,0)</f>
        <v>0.5669153363482922</v>
      </c>
    </row>
    <row r="7" spans="1:10" ht="15">
      <c r="A7" s="6" t="s">
        <v>6</v>
      </c>
      <c r="B7" s="7">
        <v>70320</v>
      </c>
      <c r="C7" s="7">
        <v>13363</v>
      </c>
      <c r="D7" s="7">
        <f t="shared" si="0"/>
        <v>83683</v>
      </c>
      <c r="E7" s="7">
        <v>54775</v>
      </c>
      <c r="F7" s="7">
        <v>13517</v>
      </c>
      <c r="G7" s="7">
        <f t="shared" si="1"/>
        <v>68292</v>
      </c>
      <c r="H7" s="8">
        <f t="shared" si="2"/>
        <v>-22.10608646188851</v>
      </c>
      <c r="I7" s="39">
        <f t="shared" si="3"/>
        <v>1.1524358302776323</v>
      </c>
      <c r="J7" s="9">
        <f t="shared" si="4"/>
        <v>-18.392027054479403</v>
      </c>
    </row>
    <row r="8" spans="1:10" ht="15">
      <c r="A8" s="10" t="s">
        <v>7</v>
      </c>
      <c r="B8" s="3">
        <v>48520</v>
      </c>
      <c r="C8" s="3">
        <v>13759</v>
      </c>
      <c r="D8" s="3">
        <f t="shared" si="0"/>
        <v>62279</v>
      </c>
      <c r="E8" s="3">
        <v>40366</v>
      </c>
      <c r="F8" s="3">
        <v>15854</v>
      </c>
      <c r="G8" s="3">
        <f t="shared" si="1"/>
        <v>56220</v>
      </c>
      <c r="H8" s="4">
        <f t="shared" si="2"/>
        <v>-16.805441055234954</v>
      </c>
      <c r="I8" s="4">
        <f t="shared" si="3"/>
        <v>15.226397267243257</v>
      </c>
      <c r="J8" s="5">
        <f t="shared" si="4"/>
        <v>-9.728801040479135</v>
      </c>
    </row>
    <row r="9" spans="1:10" ht="15">
      <c r="A9" s="6" t="s">
        <v>8</v>
      </c>
      <c r="B9" s="7">
        <v>35994</v>
      </c>
      <c r="C9" s="7">
        <v>94063</v>
      </c>
      <c r="D9" s="7">
        <f t="shared" si="0"/>
        <v>130057</v>
      </c>
      <c r="E9" s="7">
        <v>34380</v>
      </c>
      <c r="F9" s="7">
        <v>109659</v>
      </c>
      <c r="G9" s="7">
        <f t="shared" si="1"/>
        <v>144039</v>
      </c>
      <c r="H9" s="8">
        <f t="shared" si="2"/>
        <v>-4.484080680113353</v>
      </c>
      <c r="I9" s="8">
        <f t="shared" si="3"/>
        <v>16.580376981384816</v>
      </c>
      <c r="J9" s="9">
        <f t="shared" si="4"/>
        <v>10.750670859699978</v>
      </c>
    </row>
    <row r="10" spans="1:10" ht="15">
      <c r="A10" s="10" t="s">
        <v>55</v>
      </c>
      <c r="B10" s="3">
        <v>3062</v>
      </c>
      <c r="C10" s="3">
        <v>2863</v>
      </c>
      <c r="D10" s="3">
        <f t="shared" si="0"/>
        <v>5925</v>
      </c>
      <c r="E10" s="3">
        <v>2690</v>
      </c>
      <c r="F10" s="3">
        <v>2755</v>
      </c>
      <c r="G10" s="3">
        <f t="shared" si="1"/>
        <v>5445</v>
      </c>
      <c r="H10" s="4">
        <f t="shared" si="2"/>
        <v>-12.148922273024167</v>
      </c>
      <c r="I10" s="4">
        <f t="shared" si="3"/>
        <v>-3.7722668529514496</v>
      </c>
      <c r="J10" s="5">
        <f t="shared" si="4"/>
        <v>-8.10126582278481</v>
      </c>
    </row>
    <row r="11" spans="1:10" ht="15">
      <c r="A11" s="6" t="s">
        <v>9</v>
      </c>
      <c r="B11" s="7">
        <v>12021</v>
      </c>
      <c r="C11" s="7">
        <v>13020</v>
      </c>
      <c r="D11" s="7">
        <f t="shared" si="0"/>
        <v>25041</v>
      </c>
      <c r="E11" s="7">
        <v>15802</v>
      </c>
      <c r="F11" s="7">
        <v>14475</v>
      </c>
      <c r="G11" s="7">
        <f t="shared" si="1"/>
        <v>30277</v>
      </c>
      <c r="H11" s="8">
        <f t="shared" si="2"/>
        <v>31.453290075700856</v>
      </c>
      <c r="I11" s="8">
        <f>+_xlfn.IFERROR(((F11-C11)/C11)*100,0)</f>
        <v>11.175115207373272</v>
      </c>
      <c r="J11" s="9">
        <f t="shared" si="4"/>
        <v>20.90970807875085</v>
      </c>
    </row>
    <row r="12" spans="1:10" ht="15">
      <c r="A12" s="10" t="s">
        <v>10</v>
      </c>
      <c r="B12" s="3">
        <v>15508</v>
      </c>
      <c r="C12" s="3">
        <v>8853</v>
      </c>
      <c r="D12" s="3">
        <f t="shared" si="0"/>
        <v>24361</v>
      </c>
      <c r="E12" s="3">
        <v>14494</v>
      </c>
      <c r="F12" s="3">
        <v>10704</v>
      </c>
      <c r="G12" s="3">
        <f t="shared" si="1"/>
        <v>25198</v>
      </c>
      <c r="H12" s="4">
        <f t="shared" si="2"/>
        <v>-6.538560742842405</v>
      </c>
      <c r="I12" s="4">
        <f t="shared" si="3"/>
        <v>20.908166723144696</v>
      </c>
      <c r="J12" s="5">
        <f t="shared" si="4"/>
        <v>3.4358195476376174</v>
      </c>
    </row>
    <row r="13" spans="1:10" ht="15">
      <c r="A13" s="6" t="s">
        <v>11</v>
      </c>
      <c r="B13" s="7">
        <v>23951</v>
      </c>
      <c r="C13" s="7">
        <v>4004</v>
      </c>
      <c r="D13" s="7">
        <f t="shared" si="0"/>
        <v>27955</v>
      </c>
      <c r="E13" s="7">
        <v>23144</v>
      </c>
      <c r="F13" s="7">
        <v>4089</v>
      </c>
      <c r="G13" s="7">
        <f t="shared" si="1"/>
        <v>27233</v>
      </c>
      <c r="H13" s="8">
        <f t="shared" si="2"/>
        <v>-3.369379149096071</v>
      </c>
      <c r="I13" s="8">
        <f t="shared" si="3"/>
        <v>2.1228771228771226</v>
      </c>
      <c r="J13" s="9">
        <f t="shared" si="4"/>
        <v>-2.582722232158827</v>
      </c>
    </row>
    <row r="14" spans="1:10" ht="15">
      <c r="A14" s="10" t="s">
        <v>12</v>
      </c>
      <c r="B14" s="3">
        <v>16700</v>
      </c>
      <c r="C14" s="3">
        <v>2525</v>
      </c>
      <c r="D14" s="3">
        <f t="shared" si="0"/>
        <v>19225</v>
      </c>
      <c r="E14" s="3">
        <v>14651</v>
      </c>
      <c r="F14" s="3">
        <v>3469</v>
      </c>
      <c r="G14" s="3">
        <f t="shared" si="1"/>
        <v>18120</v>
      </c>
      <c r="H14" s="4">
        <f t="shared" si="2"/>
        <v>-12.26946107784431</v>
      </c>
      <c r="I14" s="4">
        <f t="shared" si="3"/>
        <v>37.386138613861384</v>
      </c>
      <c r="J14" s="5">
        <f t="shared" si="4"/>
        <v>-5.747724317295189</v>
      </c>
    </row>
    <row r="15" spans="1:10" ht="15">
      <c r="A15" s="6" t="s">
        <v>13</v>
      </c>
      <c r="B15" s="7">
        <v>6629</v>
      </c>
      <c r="C15" s="7">
        <v>168</v>
      </c>
      <c r="D15" s="7">
        <f t="shared" si="0"/>
        <v>6797</v>
      </c>
      <c r="E15" s="7">
        <v>4764</v>
      </c>
      <c r="F15" s="7">
        <v>126</v>
      </c>
      <c r="G15" s="7">
        <f t="shared" si="1"/>
        <v>4890</v>
      </c>
      <c r="H15" s="8">
        <f t="shared" si="2"/>
        <v>-28.13395685623774</v>
      </c>
      <c r="I15" s="8">
        <f t="shared" si="3"/>
        <v>-25</v>
      </c>
      <c r="J15" s="9">
        <f t="shared" si="4"/>
        <v>-28.056495512726205</v>
      </c>
    </row>
    <row r="16" spans="1:10" ht="15">
      <c r="A16" s="10" t="s">
        <v>14</v>
      </c>
      <c r="B16" s="3">
        <v>12101</v>
      </c>
      <c r="C16" s="3">
        <v>1339</v>
      </c>
      <c r="D16" s="3">
        <f t="shared" si="0"/>
        <v>13440</v>
      </c>
      <c r="E16" s="3">
        <v>11177</v>
      </c>
      <c r="F16" s="3">
        <v>1762</v>
      </c>
      <c r="G16" s="3">
        <f t="shared" si="1"/>
        <v>12939</v>
      </c>
      <c r="H16" s="4">
        <f t="shared" si="2"/>
        <v>-7.63573258408396</v>
      </c>
      <c r="I16" s="4">
        <f t="shared" si="3"/>
        <v>31.590739357729646</v>
      </c>
      <c r="J16" s="5">
        <f t="shared" si="4"/>
        <v>-3.727678571428571</v>
      </c>
    </row>
    <row r="17" spans="1:10" ht="15">
      <c r="A17" s="6" t="s">
        <v>15</v>
      </c>
      <c r="B17" s="7">
        <v>1411</v>
      </c>
      <c r="C17" s="7">
        <v>34</v>
      </c>
      <c r="D17" s="7">
        <f t="shared" si="0"/>
        <v>1445</v>
      </c>
      <c r="E17" s="7">
        <v>1194</v>
      </c>
      <c r="F17" s="7">
        <v>12</v>
      </c>
      <c r="G17" s="7">
        <f t="shared" si="1"/>
        <v>1206</v>
      </c>
      <c r="H17" s="8">
        <f t="shared" si="2"/>
        <v>-15.379163713678242</v>
      </c>
      <c r="I17" s="8">
        <f t="shared" si="3"/>
        <v>-64.70588235294117</v>
      </c>
      <c r="J17" s="9">
        <f t="shared" si="4"/>
        <v>-16.539792387543255</v>
      </c>
    </row>
    <row r="18" spans="1:10" ht="15">
      <c r="A18" s="10" t="s">
        <v>16</v>
      </c>
      <c r="B18" s="3">
        <v>1539</v>
      </c>
      <c r="C18" s="3">
        <v>29</v>
      </c>
      <c r="D18" s="3">
        <f t="shared" si="0"/>
        <v>1568</v>
      </c>
      <c r="E18" s="3">
        <v>1569</v>
      </c>
      <c r="F18" s="3">
        <v>3</v>
      </c>
      <c r="G18" s="3">
        <f t="shared" si="1"/>
        <v>1572</v>
      </c>
      <c r="H18" s="4">
        <f t="shared" si="2"/>
        <v>1.949317738791423</v>
      </c>
      <c r="I18" s="4">
        <f t="shared" si="3"/>
        <v>-89.65517241379311</v>
      </c>
      <c r="J18" s="43">
        <f t="shared" si="4"/>
        <v>0.25510204081632654</v>
      </c>
    </row>
    <row r="19" spans="1:10" ht="15">
      <c r="A19" s="6" t="s">
        <v>17</v>
      </c>
      <c r="B19" s="7">
        <v>866</v>
      </c>
      <c r="C19" s="7">
        <v>75</v>
      </c>
      <c r="D19" s="7">
        <f t="shared" si="0"/>
        <v>941</v>
      </c>
      <c r="E19" s="7">
        <v>823</v>
      </c>
      <c r="F19" s="7">
        <v>48</v>
      </c>
      <c r="G19" s="7">
        <f t="shared" si="1"/>
        <v>871</v>
      </c>
      <c r="H19" s="8">
        <f t="shared" si="2"/>
        <v>-4.965357967667437</v>
      </c>
      <c r="I19" s="8">
        <f t="shared" si="3"/>
        <v>-36</v>
      </c>
      <c r="J19" s="9">
        <f t="shared" si="4"/>
        <v>-7.438894792773645</v>
      </c>
    </row>
    <row r="20" spans="1:10" ht="15">
      <c r="A20" s="10" t="s">
        <v>56</v>
      </c>
      <c r="B20" s="3">
        <v>13070</v>
      </c>
      <c r="C20" s="3">
        <v>0</v>
      </c>
      <c r="D20" s="3">
        <f t="shared" si="0"/>
        <v>13070</v>
      </c>
      <c r="E20" s="3">
        <v>12738</v>
      </c>
      <c r="F20" s="3">
        <v>0</v>
      </c>
      <c r="G20" s="3">
        <f t="shared" si="1"/>
        <v>12738</v>
      </c>
      <c r="H20" s="4">
        <f t="shared" si="2"/>
        <v>-2.540168324407039</v>
      </c>
      <c r="I20" s="4">
        <f t="shared" si="3"/>
        <v>0</v>
      </c>
      <c r="J20" s="5">
        <f t="shared" si="4"/>
        <v>-2.540168324407039</v>
      </c>
    </row>
    <row r="21" spans="1:10" ht="15">
      <c r="A21" s="6" t="s">
        <v>18</v>
      </c>
      <c r="B21" s="7">
        <v>14166</v>
      </c>
      <c r="C21" s="7">
        <v>127</v>
      </c>
      <c r="D21" s="7">
        <f t="shared" si="0"/>
        <v>14293</v>
      </c>
      <c r="E21" s="7">
        <v>14366</v>
      </c>
      <c r="F21" s="7">
        <v>62</v>
      </c>
      <c r="G21" s="7">
        <f t="shared" si="1"/>
        <v>14428</v>
      </c>
      <c r="H21" s="39">
        <f t="shared" si="2"/>
        <v>1.4118311449950585</v>
      </c>
      <c r="I21" s="8">
        <f t="shared" si="3"/>
        <v>-51.181102362204726</v>
      </c>
      <c r="J21" s="44">
        <f t="shared" si="4"/>
        <v>0.9445182956692086</v>
      </c>
    </row>
    <row r="22" spans="1:10" ht="15">
      <c r="A22" s="10" t="s">
        <v>19</v>
      </c>
      <c r="B22" s="3">
        <v>73</v>
      </c>
      <c r="C22" s="3">
        <v>2</v>
      </c>
      <c r="D22" s="3">
        <f t="shared" si="0"/>
        <v>75</v>
      </c>
      <c r="E22" s="3">
        <v>64</v>
      </c>
      <c r="F22" s="3">
        <v>0</v>
      </c>
      <c r="G22" s="3">
        <f t="shared" si="1"/>
        <v>64</v>
      </c>
      <c r="H22" s="4">
        <f t="shared" si="2"/>
        <v>-12.32876712328767</v>
      </c>
      <c r="I22" s="4">
        <f t="shared" si="3"/>
        <v>-100</v>
      </c>
      <c r="J22" s="5">
        <f t="shared" si="4"/>
        <v>-14.666666666666666</v>
      </c>
    </row>
    <row r="23" spans="1:10" ht="15">
      <c r="A23" s="6" t="s">
        <v>20</v>
      </c>
      <c r="B23" s="7">
        <v>3132</v>
      </c>
      <c r="C23" s="7">
        <v>31</v>
      </c>
      <c r="D23" s="7">
        <f t="shared" si="0"/>
        <v>3163</v>
      </c>
      <c r="E23" s="7">
        <v>2350</v>
      </c>
      <c r="F23" s="7">
        <v>12</v>
      </c>
      <c r="G23" s="7">
        <f t="shared" si="1"/>
        <v>2362</v>
      </c>
      <c r="H23" s="8">
        <f t="shared" si="2"/>
        <v>-24.968071519795657</v>
      </c>
      <c r="I23" s="8">
        <f t="shared" si="3"/>
        <v>-61.29032258064516</v>
      </c>
      <c r="J23" s="9">
        <f t="shared" si="4"/>
        <v>-25.324059437243125</v>
      </c>
    </row>
    <row r="24" spans="1:10" ht="15">
      <c r="A24" s="10" t="s">
        <v>21</v>
      </c>
      <c r="B24" s="3">
        <v>1102</v>
      </c>
      <c r="C24" s="3">
        <v>14</v>
      </c>
      <c r="D24" s="3">
        <f t="shared" si="0"/>
        <v>1116</v>
      </c>
      <c r="E24" s="3">
        <v>976</v>
      </c>
      <c r="F24" s="3">
        <v>8</v>
      </c>
      <c r="G24" s="3">
        <f t="shared" si="1"/>
        <v>984</v>
      </c>
      <c r="H24" s="4">
        <f t="shared" si="2"/>
        <v>-11.433756805807622</v>
      </c>
      <c r="I24" s="4">
        <f t="shared" si="3"/>
        <v>-42.857142857142854</v>
      </c>
      <c r="J24" s="5">
        <f t="shared" si="4"/>
        <v>-11.827956989247312</v>
      </c>
    </row>
    <row r="25" spans="1:10" ht="15">
      <c r="A25" s="6" t="s">
        <v>22</v>
      </c>
      <c r="B25" s="7">
        <v>3294</v>
      </c>
      <c r="C25" s="7">
        <v>214</v>
      </c>
      <c r="D25" s="7">
        <f t="shared" si="0"/>
        <v>3508</v>
      </c>
      <c r="E25" s="7">
        <v>3595</v>
      </c>
      <c r="F25" s="7">
        <v>165</v>
      </c>
      <c r="G25" s="7">
        <f t="shared" si="1"/>
        <v>3760</v>
      </c>
      <c r="H25" s="8">
        <f t="shared" si="2"/>
        <v>9.137826350941106</v>
      </c>
      <c r="I25" s="8">
        <f t="shared" si="3"/>
        <v>-22.897196261682243</v>
      </c>
      <c r="J25" s="9">
        <f t="shared" si="4"/>
        <v>7.183580387685291</v>
      </c>
    </row>
    <row r="26" spans="1:10" ht="15">
      <c r="A26" s="10" t="s">
        <v>23</v>
      </c>
      <c r="B26" s="3">
        <v>4047</v>
      </c>
      <c r="C26" s="3">
        <v>91</v>
      </c>
      <c r="D26" s="3">
        <f t="shared" si="0"/>
        <v>4138</v>
      </c>
      <c r="E26" s="3">
        <v>3632</v>
      </c>
      <c r="F26" s="3">
        <v>43</v>
      </c>
      <c r="G26" s="3">
        <f t="shared" si="1"/>
        <v>3675</v>
      </c>
      <c r="H26" s="4">
        <f t="shared" si="2"/>
        <v>-10.254509513219668</v>
      </c>
      <c r="I26" s="4">
        <f t="shared" si="3"/>
        <v>-52.74725274725275</v>
      </c>
      <c r="J26" s="5">
        <f t="shared" si="4"/>
        <v>-11.188980183663604</v>
      </c>
    </row>
    <row r="27" spans="1:10" ht="15">
      <c r="A27" s="6" t="s">
        <v>24</v>
      </c>
      <c r="B27" s="7">
        <v>58</v>
      </c>
      <c r="C27" s="7">
        <v>0</v>
      </c>
      <c r="D27" s="7">
        <f t="shared" si="0"/>
        <v>58</v>
      </c>
      <c r="E27" s="7">
        <v>12</v>
      </c>
      <c r="F27" s="7">
        <v>0</v>
      </c>
      <c r="G27" s="7">
        <f t="shared" si="1"/>
        <v>12</v>
      </c>
      <c r="H27" s="8">
        <f t="shared" si="2"/>
        <v>-79.3103448275862</v>
      </c>
      <c r="I27" s="8">
        <f t="shared" si="3"/>
        <v>0</v>
      </c>
      <c r="J27" s="9">
        <f t="shared" si="4"/>
        <v>-79.3103448275862</v>
      </c>
    </row>
    <row r="28" spans="1:10" ht="15">
      <c r="A28" s="10" t="s">
        <v>25</v>
      </c>
      <c r="B28" s="3">
        <v>3511</v>
      </c>
      <c r="C28" s="3">
        <v>442</v>
      </c>
      <c r="D28" s="3">
        <f t="shared" si="0"/>
        <v>3953</v>
      </c>
      <c r="E28" s="3">
        <v>3559</v>
      </c>
      <c r="F28" s="3">
        <v>491</v>
      </c>
      <c r="G28" s="3">
        <f t="shared" si="1"/>
        <v>4050</v>
      </c>
      <c r="H28" s="41">
        <f t="shared" si="2"/>
        <v>1.3671318712617488</v>
      </c>
      <c r="I28" s="4">
        <f t="shared" si="3"/>
        <v>11.085972850678733</v>
      </c>
      <c r="J28" s="43">
        <f t="shared" si="4"/>
        <v>2.4538325322539842</v>
      </c>
    </row>
    <row r="29" spans="1:10" ht="15">
      <c r="A29" s="6" t="s">
        <v>26</v>
      </c>
      <c r="B29" s="7">
        <v>8907</v>
      </c>
      <c r="C29" s="7">
        <v>286</v>
      </c>
      <c r="D29" s="7">
        <f t="shared" si="0"/>
        <v>9193</v>
      </c>
      <c r="E29" s="7">
        <v>6966</v>
      </c>
      <c r="F29" s="7">
        <v>419</v>
      </c>
      <c r="G29" s="7">
        <f t="shared" si="1"/>
        <v>7385</v>
      </c>
      <c r="H29" s="8">
        <f t="shared" si="2"/>
        <v>-21.791849107443582</v>
      </c>
      <c r="I29" s="8">
        <f t="shared" si="3"/>
        <v>46.50349650349651</v>
      </c>
      <c r="J29" s="9">
        <f t="shared" si="4"/>
        <v>-19.6671380398129</v>
      </c>
    </row>
    <row r="30" spans="1:10" ht="15">
      <c r="A30" s="10" t="s">
        <v>27</v>
      </c>
      <c r="B30" s="3">
        <v>4600</v>
      </c>
      <c r="C30" s="3">
        <v>213</v>
      </c>
      <c r="D30" s="3">
        <f t="shared" si="0"/>
        <v>4813</v>
      </c>
      <c r="E30" s="3">
        <v>3820</v>
      </c>
      <c r="F30" s="3">
        <v>201</v>
      </c>
      <c r="G30" s="3">
        <f t="shared" si="1"/>
        <v>4021</v>
      </c>
      <c r="H30" s="4">
        <f t="shared" si="2"/>
        <v>-16.956521739130434</v>
      </c>
      <c r="I30" s="4">
        <f t="shared" si="3"/>
        <v>-5.633802816901409</v>
      </c>
      <c r="J30" s="5">
        <f t="shared" si="4"/>
        <v>-16.455433201745272</v>
      </c>
    </row>
    <row r="31" spans="1:10" ht="15">
      <c r="A31" s="6" t="s">
        <v>28</v>
      </c>
      <c r="B31" s="7">
        <v>2506</v>
      </c>
      <c r="C31" s="7">
        <v>5</v>
      </c>
      <c r="D31" s="7">
        <f t="shared" si="0"/>
        <v>2511</v>
      </c>
      <c r="E31" s="7">
        <v>1987</v>
      </c>
      <c r="F31" s="7">
        <v>12</v>
      </c>
      <c r="G31" s="7">
        <f t="shared" si="1"/>
        <v>1999</v>
      </c>
      <c r="H31" s="8">
        <f t="shared" si="2"/>
        <v>-20.710295291300877</v>
      </c>
      <c r="I31" s="8">
        <f t="shared" si="3"/>
        <v>140</v>
      </c>
      <c r="J31" s="9">
        <f t="shared" si="4"/>
        <v>-20.390282755874154</v>
      </c>
    </row>
    <row r="32" spans="1:10" ht="15">
      <c r="A32" s="10" t="s">
        <v>57</v>
      </c>
      <c r="B32" s="3">
        <v>2895</v>
      </c>
      <c r="C32" s="3">
        <v>581</v>
      </c>
      <c r="D32" s="3">
        <f t="shared" si="0"/>
        <v>3476</v>
      </c>
      <c r="E32" s="3">
        <v>3895</v>
      </c>
      <c r="F32" s="3">
        <v>495</v>
      </c>
      <c r="G32" s="3">
        <f t="shared" si="1"/>
        <v>4390</v>
      </c>
      <c r="H32" s="4">
        <f t="shared" si="2"/>
        <v>34.542314335060446</v>
      </c>
      <c r="I32" s="4">
        <f t="shared" si="3"/>
        <v>-14.802065404475043</v>
      </c>
      <c r="J32" s="5">
        <f t="shared" si="4"/>
        <v>26.294591484464902</v>
      </c>
    </row>
    <row r="33" spans="1:10" ht="15">
      <c r="A33" s="6" t="s">
        <v>69</v>
      </c>
      <c r="B33" s="7">
        <v>1055</v>
      </c>
      <c r="C33" s="7">
        <v>1</v>
      </c>
      <c r="D33" s="7">
        <f t="shared" si="0"/>
        <v>1056</v>
      </c>
      <c r="E33" s="7">
        <v>830</v>
      </c>
      <c r="F33" s="7">
        <v>0</v>
      </c>
      <c r="G33" s="7">
        <f t="shared" si="1"/>
        <v>830</v>
      </c>
      <c r="H33" s="8">
        <f t="shared" si="2"/>
        <v>-21.32701421800948</v>
      </c>
      <c r="I33" s="8">
        <f t="shared" si="3"/>
        <v>-100</v>
      </c>
      <c r="J33" s="9">
        <f t="shared" si="4"/>
        <v>-21.401515151515152</v>
      </c>
    </row>
    <row r="34" spans="1:10" ht="15">
      <c r="A34" s="10" t="s">
        <v>29</v>
      </c>
      <c r="B34" s="3">
        <v>5159</v>
      </c>
      <c r="C34" s="3">
        <v>1489</v>
      </c>
      <c r="D34" s="3">
        <f t="shared" si="0"/>
        <v>6648</v>
      </c>
      <c r="E34" s="3">
        <v>4445</v>
      </c>
      <c r="F34" s="3">
        <v>1469</v>
      </c>
      <c r="G34" s="3">
        <f t="shared" si="1"/>
        <v>5914</v>
      </c>
      <c r="H34" s="4">
        <f t="shared" si="2"/>
        <v>-13.83989145183175</v>
      </c>
      <c r="I34" s="4">
        <f t="shared" si="3"/>
        <v>-1.3431833445265278</v>
      </c>
      <c r="J34" s="5">
        <f t="shared" si="4"/>
        <v>-11.040914560770156</v>
      </c>
    </row>
    <row r="35" spans="1:10" ht="15">
      <c r="A35" s="6" t="s">
        <v>68</v>
      </c>
      <c r="B35" s="7">
        <v>1432</v>
      </c>
      <c r="C35" s="7">
        <v>0</v>
      </c>
      <c r="D35" s="7">
        <f t="shared" si="0"/>
        <v>1432</v>
      </c>
      <c r="E35" s="7">
        <v>1365</v>
      </c>
      <c r="F35" s="7">
        <v>5</v>
      </c>
      <c r="G35" s="7">
        <f t="shared" si="1"/>
        <v>1370</v>
      </c>
      <c r="H35" s="8">
        <f t="shared" si="2"/>
        <v>-4.67877094972067</v>
      </c>
      <c r="I35" s="8">
        <f t="shared" si="3"/>
        <v>0</v>
      </c>
      <c r="J35" s="9">
        <f t="shared" si="4"/>
        <v>-4.329608938547486</v>
      </c>
    </row>
    <row r="36" spans="1:10" ht="15">
      <c r="A36" s="10" t="s">
        <v>30</v>
      </c>
      <c r="B36" s="3">
        <v>14316</v>
      </c>
      <c r="C36" s="3">
        <v>400</v>
      </c>
      <c r="D36" s="3">
        <f t="shared" si="0"/>
        <v>14716</v>
      </c>
      <c r="E36" s="3">
        <v>13699</v>
      </c>
      <c r="F36" s="3">
        <v>312</v>
      </c>
      <c r="G36" s="3">
        <f t="shared" si="1"/>
        <v>14011</v>
      </c>
      <c r="H36" s="4">
        <f t="shared" si="2"/>
        <v>-4.309863090248673</v>
      </c>
      <c r="I36" s="4">
        <f t="shared" si="3"/>
        <v>-22</v>
      </c>
      <c r="J36" s="5">
        <f t="shared" si="4"/>
        <v>-4.790703995650992</v>
      </c>
    </row>
    <row r="37" spans="1:10" ht="15">
      <c r="A37" s="6" t="s">
        <v>31</v>
      </c>
      <c r="B37" s="7">
        <v>1837</v>
      </c>
      <c r="C37" s="7">
        <v>19</v>
      </c>
      <c r="D37" s="7">
        <f t="shared" si="0"/>
        <v>1856</v>
      </c>
      <c r="E37" s="7">
        <v>1463</v>
      </c>
      <c r="F37" s="7">
        <v>9</v>
      </c>
      <c r="G37" s="7">
        <f t="shared" si="1"/>
        <v>1472</v>
      </c>
      <c r="H37" s="8">
        <f t="shared" si="2"/>
        <v>-20.35928143712575</v>
      </c>
      <c r="I37" s="8">
        <f t="shared" si="3"/>
        <v>-52.63157894736842</v>
      </c>
      <c r="J37" s="9">
        <f t="shared" si="4"/>
        <v>-20.689655172413794</v>
      </c>
    </row>
    <row r="38" spans="1:10" ht="15">
      <c r="A38" s="10" t="s">
        <v>32</v>
      </c>
      <c r="B38" s="3">
        <v>2835</v>
      </c>
      <c r="C38" s="3">
        <v>8</v>
      </c>
      <c r="D38" s="3">
        <f t="shared" si="0"/>
        <v>2843</v>
      </c>
      <c r="E38" s="3">
        <v>2426</v>
      </c>
      <c r="F38" s="3">
        <v>6</v>
      </c>
      <c r="G38" s="3">
        <f t="shared" si="1"/>
        <v>2432</v>
      </c>
      <c r="H38" s="4">
        <f t="shared" si="2"/>
        <v>-14.426807760141095</v>
      </c>
      <c r="I38" s="4">
        <f t="shared" si="3"/>
        <v>-25</v>
      </c>
      <c r="J38" s="5">
        <f t="shared" si="4"/>
        <v>-14.456559971860711</v>
      </c>
    </row>
    <row r="39" spans="1:10" ht="15">
      <c r="A39" s="6" t="s">
        <v>33</v>
      </c>
      <c r="B39" s="7">
        <v>678</v>
      </c>
      <c r="C39" s="7">
        <v>22</v>
      </c>
      <c r="D39" s="7">
        <f t="shared" si="0"/>
        <v>700</v>
      </c>
      <c r="E39" s="7">
        <v>435</v>
      </c>
      <c r="F39" s="7">
        <v>17</v>
      </c>
      <c r="G39" s="7">
        <f t="shared" si="1"/>
        <v>452</v>
      </c>
      <c r="H39" s="8">
        <f t="shared" si="2"/>
        <v>-35.84070796460177</v>
      </c>
      <c r="I39" s="8">
        <f t="shared" si="3"/>
        <v>-22.727272727272727</v>
      </c>
      <c r="J39" s="9">
        <f t="shared" si="4"/>
        <v>-35.42857142857142</v>
      </c>
    </row>
    <row r="40" spans="1:10" ht="15">
      <c r="A40" s="10" t="s">
        <v>34</v>
      </c>
      <c r="B40" s="3">
        <v>8068</v>
      </c>
      <c r="C40" s="3">
        <v>1720</v>
      </c>
      <c r="D40" s="3">
        <f t="shared" si="0"/>
        <v>9788</v>
      </c>
      <c r="E40" s="3">
        <v>8254</v>
      </c>
      <c r="F40" s="3">
        <v>1683</v>
      </c>
      <c r="G40" s="3">
        <f t="shared" si="1"/>
        <v>9937</v>
      </c>
      <c r="H40" s="4">
        <f t="shared" si="2"/>
        <v>2.3054040654437284</v>
      </c>
      <c r="I40" s="4">
        <f t="shared" si="3"/>
        <v>-2.1511627906976747</v>
      </c>
      <c r="J40" s="5">
        <f t="shared" si="4"/>
        <v>1.5222721700040867</v>
      </c>
    </row>
    <row r="41" spans="1:10" ht="15">
      <c r="A41" s="6" t="s">
        <v>35</v>
      </c>
      <c r="B41" s="7">
        <v>1324</v>
      </c>
      <c r="C41" s="7">
        <v>73</v>
      </c>
      <c r="D41" s="7">
        <f t="shared" si="0"/>
        <v>1397</v>
      </c>
      <c r="E41" s="7">
        <v>732</v>
      </c>
      <c r="F41" s="7">
        <v>83</v>
      </c>
      <c r="G41" s="7">
        <f t="shared" si="1"/>
        <v>815</v>
      </c>
      <c r="H41" s="8">
        <f t="shared" si="2"/>
        <v>-44.71299093655589</v>
      </c>
      <c r="I41" s="8">
        <f t="shared" si="3"/>
        <v>13.698630136986301</v>
      </c>
      <c r="J41" s="9">
        <f t="shared" si="4"/>
        <v>-41.66070150322119</v>
      </c>
    </row>
    <row r="42" spans="1:10" ht="15">
      <c r="A42" s="10" t="s">
        <v>36</v>
      </c>
      <c r="B42" s="3">
        <v>5250</v>
      </c>
      <c r="C42" s="3">
        <v>755</v>
      </c>
      <c r="D42" s="3">
        <f t="shared" si="0"/>
        <v>6005</v>
      </c>
      <c r="E42" s="3">
        <v>4230</v>
      </c>
      <c r="F42" s="3">
        <v>778</v>
      </c>
      <c r="G42" s="3">
        <f t="shared" si="1"/>
        <v>5008</v>
      </c>
      <c r="H42" s="4">
        <f t="shared" si="2"/>
        <v>-19.428571428571427</v>
      </c>
      <c r="I42" s="4">
        <f t="shared" si="3"/>
        <v>3.0463576158940397</v>
      </c>
      <c r="J42" s="5">
        <f t="shared" si="4"/>
        <v>-16.602830974188176</v>
      </c>
    </row>
    <row r="43" spans="1:10" ht="15">
      <c r="A43" s="6" t="s">
        <v>37</v>
      </c>
      <c r="B43" s="7">
        <v>4555</v>
      </c>
      <c r="C43" s="7">
        <v>111</v>
      </c>
      <c r="D43" s="7">
        <f t="shared" si="0"/>
        <v>4666</v>
      </c>
      <c r="E43" s="7">
        <v>3446</v>
      </c>
      <c r="F43" s="7">
        <v>72</v>
      </c>
      <c r="G43" s="7">
        <f t="shared" si="1"/>
        <v>3518</v>
      </c>
      <c r="H43" s="8">
        <f t="shared" si="2"/>
        <v>-24.346871569703623</v>
      </c>
      <c r="I43" s="8">
        <f t="shared" si="3"/>
        <v>-35.13513513513514</v>
      </c>
      <c r="J43" s="9">
        <f t="shared" si="4"/>
        <v>-24.603514787826832</v>
      </c>
    </row>
    <row r="44" spans="1:10" ht="15">
      <c r="A44" s="10" t="s">
        <v>38</v>
      </c>
      <c r="B44" s="3">
        <v>3194</v>
      </c>
      <c r="C44" s="3">
        <v>54</v>
      </c>
      <c r="D44" s="3">
        <f t="shared" si="0"/>
        <v>3248</v>
      </c>
      <c r="E44" s="3">
        <v>2368</v>
      </c>
      <c r="F44" s="3">
        <v>34</v>
      </c>
      <c r="G44" s="3">
        <f t="shared" si="1"/>
        <v>2402</v>
      </c>
      <c r="H44" s="4">
        <f t="shared" si="2"/>
        <v>-25.860989355040704</v>
      </c>
      <c r="I44" s="4">
        <f t="shared" si="3"/>
        <v>-37.03703703703704</v>
      </c>
      <c r="J44" s="5">
        <f t="shared" si="4"/>
        <v>-26.04679802955665</v>
      </c>
    </row>
    <row r="45" spans="1:10" ht="15">
      <c r="A45" s="6" t="s">
        <v>71</v>
      </c>
      <c r="B45" s="7">
        <v>2056</v>
      </c>
      <c r="C45" s="7">
        <v>15</v>
      </c>
      <c r="D45" s="7">
        <f t="shared" si="0"/>
        <v>2071</v>
      </c>
      <c r="E45" s="7">
        <v>1692</v>
      </c>
      <c r="F45" s="7">
        <v>13</v>
      </c>
      <c r="G45" s="7">
        <f t="shared" si="1"/>
        <v>1705</v>
      </c>
      <c r="H45" s="8">
        <f t="shared" si="2"/>
        <v>-17.704280155642024</v>
      </c>
      <c r="I45" s="8">
        <f t="shared" si="3"/>
        <v>-13.333333333333334</v>
      </c>
      <c r="J45" s="9">
        <f t="shared" si="4"/>
        <v>-17.67262192177692</v>
      </c>
    </row>
    <row r="46" spans="1:10" ht="15">
      <c r="A46" s="10" t="s">
        <v>39</v>
      </c>
      <c r="B46" s="3">
        <v>4863</v>
      </c>
      <c r="C46" s="3">
        <v>68</v>
      </c>
      <c r="D46" s="3">
        <f t="shared" si="0"/>
        <v>4931</v>
      </c>
      <c r="E46" s="3">
        <v>7068</v>
      </c>
      <c r="F46" s="3">
        <v>77</v>
      </c>
      <c r="G46" s="3">
        <f t="shared" si="1"/>
        <v>7145</v>
      </c>
      <c r="H46" s="4">
        <f t="shared" si="2"/>
        <v>45.342381246144356</v>
      </c>
      <c r="I46" s="4">
        <f t="shared" si="3"/>
        <v>13.23529411764706</v>
      </c>
      <c r="J46" s="5">
        <f t="shared" si="4"/>
        <v>44.89961468262016</v>
      </c>
    </row>
    <row r="47" spans="1:10" ht="15">
      <c r="A47" s="6" t="s">
        <v>40</v>
      </c>
      <c r="B47" s="7">
        <v>5030</v>
      </c>
      <c r="C47" s="7">
        <v>127</v>
      </c>
      <c r="D47" s="7">
        <f t="shared" si="0"/>
        <v>5157</v>
      </c>
      <c r="E47" s="7">
        <v>4969</v>
      </c>
      <c r="F47" s="7">
        <v>160</v>
      </c>
      <c r="G47" s="7">
        <f t="shared" si="1"/>
        <v>5129</v>
      </c>
      <c r="H47" s="39">
        <f t="shared" si="2"/>
        <v>-1.2127236580516898</v>
      </c>
      <c r="I47" s="8">
        <f t="shared" si="3"/>
        <v>25.984251968503933</v>
      </c>
      <c r="J47" s="42">
        <f t="shared" si="4"/>
        <v>-0.5429513282916424</v>
      </c>
    </row>
    <row r="48" spans="1:10" ht="15">
      <c r="A48" s="10" t="s">
        <v>41</v>
      </c>
      <c r="B48" s="3">
        <v>8743</v>
      </c>
      <c r="C48" s="3">
        <v>790</v>
      </c>
      <c r="D48" s="3">
        <f t="shared" si="0"/>
        <v>9533</v>
      </c>
      <c r="E48" s="3">
        <v>8507</v>
      </c>
      <c r="F48" s="3">
        <v>827</v>
      </c>
      <c r="G48" s="3">
        <f t="shared" si="1"/>
        <v>9334</v>
      </c>
      <c r="H48" s="4">
        <f t="shared" si="2"/>
        <v>-2.699302298982043</v>
      </c>
      <c r="I48" s="4">
        <f t="shared" si="3"/>
        <v>4.6835443037974684</v>
      </c>
      <c r="J48" s="5">
        <f t="shared" si="4"/>
        <v>-2.087485576418756</v>
      </c>
    </row>
    <row r="49" spans="1:10" ht="15">
      <c r="A49" s="6" t="s">
        <v>42</v>
      </c>
      <c r="B49" s="7">
        <v>46</v>
      </c>
      <c r="C49" s="7">
        <v>0</v>
      </c>
      <c r="D49" s="7">
        <f t="shared" si="0"/>
        <v>46</v>
      </c>
      <c r="E49" s="7">
        <v>276</v>
      </c>
      <c r="F49" s="7">
        <v>0</v>
      </c>
      <c r="G49" s="7">
        <f t="shared" si="1"/>
        <v>276</v>
      </c>
      <c r="H49" s="8">
        <f t="shared" si="2"/>
        <v>500</v>
      </c>
      <c r="I49" s="8">
        <f t="shared" si="3"/>
        <v>0</v>
      </c>
      <c r="J49" s="9">
        <f t="shared" si="4"/>
        <v>500</v>
      </c>
    </row>
    <row r="50" spans="1:10" ht="15">
      <c r="A50" s="10" t="s">
        <v>43</v>
      </c>
      <c r="B50" s="3">
        <v>1162</v>
      </c>
      <c r="C50" s="3">
        <v>272</v>
      </c>
      <c r="D50" s="3">
        <f t="shared" si="0"/>
        <v>1434</v>
      </c>
      <c r="E50" s="3">
        <v>1030</v>
      </c>
      <c r="F50" s="3">
        <v>30</v>
      </c>
      <c r="G50" s="3">
        <f t="shared" si="1"/>
        <v>1060</v>
      </c>
      <c r="H50" s="4">
        <f t="shared" si="2"/>
        <v>-11.359724612736661</v>
      </c>
      <c r="I50" s="4">
        <f t="shared" si="3"/>
        <v>-88.97058823529412</v>
      </c>
      <c r="J50" s="5">
        <f t="shared" si="4"/>
        <v>-26.08089260808926</v>
      </c>
    </row>
    <row r="51" spans="1:10" ht="15">
      <c r="A51" s="6" t="s">
        <v>44</v>
      </c>
      <c r="B51" s="7">
        <v>2751</v>
      </c>
      <c r="C51" s="7">
        <v>65</v>
      </c>
      <c r="D51" s="7">
        <f t="shared" si="0"/>
        <v>2816</v>
      </c>
      <c r="E51" s="7">
        <v>2490</v>
      </c>
      <c r="F51" s="7">
        <v>33</v>
      </c>
      <c r="G51" s="7">
        <f t="shared" si="1"/>
        <v>2523</v>
      </c>
      <c r="H51" s="8">
        <f t="shared" si="2"/>
        <v>-9.487459105779717</v>
      </c>
      <c r="I51" s="8">
        <f>+_xlfn.IFERROR(((F51-C51)/C51)*100,0)</f>
        <v>-49.23076923076923</v>
      </c>
      <c r="J51" s="9">
        <f t="shared" si="4"/>
        <v>-10.404829545454545</v>
      </c>
    </row>
    <row r="52" spans="1:10" ht="15">
      <c r="A52" s="10" t="s">
        <v>45</v>
      </c>
      <c r="B52" s="3">
        <v>4237</v>
      </c>
      <c r="C52" s="3">
        <v>149</v>
      </c>
      <c r="D52" s="3">
        <f t="shared" si="0"/>
        <v>4386</v>
      </c>
      <c r="E52" s="3">
        <v>3339</v>
      </c>
      <c r="F52" s="3">
        <v>93</v>
      </c>
      <c r="G52" s="3">
        <f t="shared" si="1"/>
        <v>3432</v>
      </c>
      <c r="H52" s="4">
        <f t="shared" si="2"/>
        <v>-21.194241208402172</v>
      </c>
      <c r="I52" s="4">
        <f t="shared" si="3"/>
        <v>-37.58389261744966</v>
      </c>
      <c r="J52" s="5">
        <f t="shared" si="4"/>
        <v>-21.751025991792066</v>
      </c>
    </row>
    <row r="53" spans="1:10" ht="15">
      <c r="A53" s="6" t="s">
        <v>46</v>
      </c>
      <c r="B53" s="7">
        <v>1987</v>
      </c>
      <c r="C53" s="7">
        <v>9</v>
      </c>
      <c r="D53" s="7">
        <f t="shared" si="0"/>
        <v>1996</v>
      </c>
      <c r="E53" s="7">
        <v>2014</v>
      </c>
      <c r="F53" s="7">
        <v>0</v>
      </c>
      <c r="G53" s="7">
        <f t="shared" si="1"/>
        <v>2014</v>
      </c>
      <c r="H53" s="39">
        <f t="shared" si="2"/>
        <v>1.3588324106693508</v>
      </c>
      <c r="I53" s="8">
        <f t="shared" si="3"/>
        <v>-100</v>
      </c>
      <c r="J53" s="42">
        <f t="shared" si="4"/>
        <v>0.9018036072144289</v>
      </c>
    </row>
    <row r="54" spans="1:10" ht="15">
      <c r="A54" s="10" t="s">
        <v>73</v>
      </c>
      <c r="B54" s="3">
        <v>17229</v>
      </c>
      <c r="C54" s="3">
        <v>313</v>
      </c>
      <c r="D54" s="3">
        <f t="shared" si="0"/>
        <v>17542</v>
      </c>
      <c r="E54" s="3">
        <v>19553</v>
      </c>
      <c r="F54" s="3">
        <v>374</v>
      </c>
      <c r="G54" s="3">
        <f t="shared" si="1"/>
        <v>19927</v>
      </c>
      <c r="H54" s="4">
        <f t="shared" si="2"/>
        <v>13.488885019443961</v>
      </c>
      <c r="I54" s="4">
        <f t="shared" si="3"/>
        <v>19.488817891373802</v>
      </c>
      <c r="J54" s="5">
        <f t="shared" si="4"/>
        <v>13.595941169763995</v>
      </c>
    </row>
    <row r="55" spans="1:10" ht="15">
      <c r="A55" s="6" t="s">
        <v>47</v>
      </c>
      <c r="B55" s="7">
        <v>186</v>
      </c>
      <c r="C55" s="7">
        <v>0</v>
      </c>
      <c r="D55" s="7">
        <f t="shared" si="0"/>
        <v>186</v>
      </c>
      <c r="E55" s="7">
        <v>231</v>
      </c>
      <c r="F55" s="7">
        <v>0</v>
      </c>
      <c r="G55" s="7">
        <f t="shared" si="1"/>
        <v>231</v>
      </c>
      <c r="H55" s="8">
        <f t="shared" si="2"/>
        <v>24.193548387096776</v>
      </c>
      <c r="I55" s="8">
        <f t="shared" si="3"/>
        <v>0</v>
      </c>
      <c r="J55" s="9">
        <f t="shared" si="4"/>
        <v>24.193548387096776</v>
      </c>
    </row>
    <row r="56" spans="1:10" ht="15">
      <c r="A56" s="10" t="s">
        <v>48</v>
      </c>
      <c r="B56" s="3">
        <v>1050</v>
      </c>
      <c r="C56" s="3">
        <v>10</v>
      </c>
      <c r="D56" s="3">
        <f t="shared" si="0"/>
        <v>1060</v>
      </c>
      <c r="E56" s="3">
        <v>3610</v>
      </c>
      <c r="F56" s="3">
        <v>7</v>
      </c>
      <c r="G56" s="3">
        <f t="shared" si="1"/>
        <v>3617</v>
      </c>
      <c r="H56" s="4">
        <f t="shared" si="2"/>
        <v>243.80952380952382</v>
      </c>
      <c r="I56" s="4">
        <f t="shared" si="3"/>
        <v>-30</v>
      </c>
      <c r="J56" s="5">
        <f t="shared" si="4"/>
        <v>241.22641509433964</v>
      </c>
    </row>
    <row r="57" spans="1:10" ht="15">
      <c r="A57" s="6" t="s">
        <v>49</v>
      </c>
      <c r="B57" s="7">
        <v>9655</v>
      </c>
      <c r="C57" s="7">
        <v>57</v>
      </c>
      <c r="D57" s="7">
        <f t="shared" si="0"/>
        <v>9712</v>
      </c>
      <c r="E57" s="7">
        <v>9893</v>
      </c>
      <c r="F57" s="7">
        <v>75</v>
      </c>
      <c r="G57" s="7">
        <f t="shared" si="1"/>
        <v>9968</v>
      </c>
      <c r="H57" s="8">
        <f t="shared" si="2"/>
        <v>2.46504401864319</v>
      </c>
      <c r="I57" s="8">
        <f t="shared" si="3"/>
        <v>31.57894736842105</v>
      </c>
      <c r="J57" s="9">
        <f t="shared" si="4"/>
        <v>2.6359143327841847</v>
      </c>
    </row>
    <row r="58" spans="1:10" ht="15">
      <c r="A58" s="10" t="s">
        <v>58</v>
      </c>
      <c r="B58" s="3">
        <v>510</v>
      </c>
      <c r="C58" s="3">
        <v>196</v>
      </c>
      <c r="D58" s="3">
        <f t="shared" si="0"/>
        <v>706</v>
      </c>
      <c r="E58" s="3">
        <v>474</v>
      </c>
      <c r="F58" s="3">
        <v>179</v>
      </c>
      <c r="G58" s="3">
        <f t="shared" si="1"/>
        <v>653</v>
      </c>
      <c r="H58" s="4">
        <f t="shared" si="2"/>
        <v>-7.0588235294117645</v>
      </c>
      <c r="I58" s="4">
        <f t="shared" si="3"/>
        <v>-8.673469387755102</v>
      </c>
      <c r="J58" s="5">
        <f t="shared" si="4"/>
        <v>-7.507082152974505</v>
      </c>
    </row>
    <row r="59" spans="1:10" ht="15">
      <c r="A59" s="6" t="s">
        <v>59</v>
      </c>
      <c r="B59" s="7">
        <v>130</v>
      </c>
      <c r="C59" s="7">
        <v>130</v>
      </c>
      <c r="D59" s="7">
        <f t="shared" si="0"/>
        <v>260</v>
      </c>
      <c r="E59" s="7">
        <v>295</v>
      </c>
      <c r="F59" s="7">
        <v>41</v>
      </c>
      <c r="G59" s="7">
        <f t="shared" si="1"/>
        <v>336</v>
      </c>
      <c r="H59" s="8">
        <f t="shared" si="2"/>
        <v>126.92307692307692</v>
      </c>
      <c r="I59" s="8">
        <f t="shared" si="3"/>
        <v>-68.46153846153847</v>
      </c>
      <c r="J59" s="9">
        <f t="shared" si="4"/>
        <v>29.230769230769234</v>
      </c>
    </row>
    <row r="60" spans="1:11" ht="15">
      <c r="A60" s="11" t="s">
        <v>50</v>
      </c>
      <c r="B60" s="12">
        <f>B61-SUM(B6+B10+B20+B32+B58+B59)</f>
        <v>492442</v>
      </c>
      <c r="C60" s="12">
        <f>C61-SUM(C6+C10+C20+C32+C58+C59)</f>
        <v>378012</v>
      </c>
      <c r="D60" s="12">
        <f>D61-SUM(D6+D10+D20+D32+D58+D59)</f>
        <v>870454</v>
      </c>
      <c r="E60" s="12">
        <f>E61-SUM(E6+E10+E20+E32+E58+E59+E5)</f>
        <v>401842</v>
      </c>
      <c r="F60" s="12">
        <f>F61-SUM(F6+F10+F20+F32+F58+F59+F5)</f>
        <v>272971</v>
      </c>
      <c r="G60" s="12">
        <f>G61-SUM(G6+G10+G20+G32+G58+G59+G5)</f>
        <v>674813</v>
      </c>
      <c r="H60" s="13">
        <f>+_xlfn.IFERROR(((E60-B60)/B60)*100,0)</f>
        <v>-18.398105766770502</v>
      </c>
      <c r="I60" s="13">
        <f t="shared" si="3"/>
        <v>-27.787742188078685</v>
      </c>
      <c r="J60" s="35">
        <f t="shared" si="4"/>
        <v>-22.475742543546243</v>
      </c>
      <c r="K60" s="37"/>
    </row>
    <row r="61" spans="1:10" ht="15">
      <c r="A61" s="14" t="s">
        <v>51</v>
      </c>
      <c r="B61" s="15">
        <f>SUM(B4:B59)</f>
        <v>610079</v>
      </c>
      <c r="C61" s="15">
        <f>SUM(C4:C59)</f>
        <v>439038</v>
      </c>
      <c r="D61" s="15">
        <f>SUM(D4:D59)</f>
        <v>1049117</v>
      </c>
      <c r="E61" s="15">
        <f>SUM(E4:E59)</f>
        <v>559406</v>
      </c>
      <c r="F61" s="15">
        <f>SUM(F4:F59)</f>
        <v>479181</v>
      </c>
      <c r="G61" s="15">
        <f>SUM(G4:G59)</f>
        <v>1038587</v>
      </c>
      <c r="H61" s="16">
        <f>+_xlfn.IFERROR(((E61-B61)/B61)*100,0)</f>
        <v>-8.305973488679335</v>
      </c>
      <c r="I61" s="16">
        <f t="shared" si="3"/>
        <v>9.143399887936807</v>
      </c>
      <c r="J61" s="17">
        <f t="shared" si="4"/>
        <v>-1.0037012077775882</v>
      </c>
    </row>
    <row r="62" spans="1:10" ht="15.75" thickBot="1">
      <c r="A62" s="18" t="s">
        <v>52</v>
      </c>
      <c r="B62" s="19"/>
      <c r="C62" s="19"/>
      <c r="D62" s="19">
        <v>310577</v>
      </c>
      <c r="E62" s="19"/>
      <c r="F62" s="19"/>
      <c r="G62" s="19">
        <v>317078</v>
      </c>
      <c r="H62" s="60">
        <f>+_xlfn.IFERROR(((G62-D62)/D62)*100,0)</f>
        <v>2.093200719950286</v>
      </c>
      <c r="I62" s="60"/>
      <c r="J62" s="61"/>
    </row>
    <row r="63" spans="1:10" ht="15">
      <c r="A63" s="14" t="s">
        <v>53</v>
      </c>
      <c r="B63" s="34"/>
      <c r="C63" s="34"/>
      <c r="D63" s="34">
        <f>+D61+D62</f>
        <v>1359694</v>
      </c>
      <c r="E63" s="34"/>
      <c r="F63" s="34"/>
      <c r="G63" s="34">
        <f>+G61+G62</f>
        <v>1355665</v>
      </c>
      <c r="H63" s="62">
        <f>+_xlfn.IFERROR(((G63-D63)/D63)*100,0)</f>
        <v>-0.2963166712510315</v>
      </c>
      <c r="I63" s="62"/>
      <c r="J63" s="63"/>
    </row>
    <row r="64" spans="1:10" ht="15">
      <c r="A64" s="45"/>
      <c r="B64" s="46"/>
      <c r="C64" s="46"/>
      <c r="D64" s="46"/>
      <c r="E64" s="46"/>
      <c r="F64" s="46"/>
      <c r="G64" s="46"/>
      <c r="H64" s="46"/>
      <c r="I64" s="46"/>
      <c r="J64" s="47"/>
    </row>
    <row r="65" spans="1:10" ht="15.75" thickBot="1">
      <c r="A65" s="48"/>
      <c r="B65" s="49"/>
      <c r="C65" s="49"/>
      <c r="D65" s="49"/>
      <c r="E65" s="49"/>
      <c r="F65" s="49"/>
      <c r="G65" s="49"/>
      <c r="H65" s="49"/>
      <c r="I65" s="49"/>
      <c r="J65" s="50"/>
    </row>
    <row r="66" spans="1:10" ht="48.75" customHeight="1">
      <c r="A66" s="51" t="s">
        <v>74</v>
      </c>
      <c r="B66" s="51"/>
      <c r="C66" s="51"/>
      <c r="D66" s="51"/>
      <c r="E66" s="51"/>
      <c r="F66" s="51"/>
      <c r="G66" s="51"/>
      <c r="H66" s="51"/>
      <c r="I66" s="51"/>
      <c r="J66" s="51"/>
    </row>
    <row r="68" spans="8:10" ht="15">
      <c r="H68" s="40"/>
      <c r="I68" s="40"/>
      <c r="J68" s="40"/>
    </row>
    <row r="69" spans="8:10" ht="15">
      <c r="H69" s="40"/>
      <c r="I69" s="40"/>
      <c r="J69" s="40"/>
    </row>
    <row r="70" spans="8:10" ht="15">
      <c r="H70" s="40"/>
      <c r="I70" s="40"/>
      <c r="J70" s="40"/>
    </row>
    <row r="71" spans="8:10" ht="15">
      <c r="H71" s="40"/>
      <c r="I71" s="40"/>
      <c r="J71" s="40"/>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ignoredErrors>
    <ignoredError sqref="G5"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J65"/>
  <sheetViews>
    <sheetView zoomScale="80" zoomScaleNormal="80" zoomScalePageLayoutView="0" workbookViewId="0" topLeftCell="A1">
      <selection activeCell="K61" sqref="K61"/>
    </sheetView>
  </sheetViews>
  <sheetFormatPr defaultColWidth="9.140625" defaultRowHeight="15"/>
  <cols>
    <col min="1" max="1" width="34.00390625" style="0" bestFit="1" customWidth="1"/>
    <col min="2" max="10" width="14.28125" style="0" customWidth="1"/>
  </cols>
  <sheetData>
    <row r="1" spans="1:10" ht="24.75" customHeight="1">
      <c r="A1" s="52" t="s">
        <v>65</v>
      </c>
      <c r="B1" s="53"/>
      <c r="C1" s="53"/>
      <c r="D1" s="53"/>
      <c r="E1" s="53"/>
      <c r="F1" s="53"/>
      <c r="G1" s="53"/>
      <c r="H1" s="53"/>
      <c r="I1" s="53"/>
      <c r="J1" s="54"/>
    </row>
    <row r="2" spans="1:10" ht="27" customHeight="1">
      <c r="A2" s="66" t="s">
        <v>1</v>
      </c>
      <c r="B2" s="57" t="s">
        <v>75</v>
      </c>
      <c r="C2" s="57"/>
      <c r="D2" s="57"/>
      <c r="E2" s="57" t="s">
        <v>76</v>
      </c>
      <c r="F2" s="57"/>
      <c r="G2" s="57"/>
      <c r="H2" s="58" t="s">
        <v>72</v>
      </c>
      <c r="I2" s="58"/>
      <c r="J2" s="59"/>
    </row>
    <row r="3" spans="1:10" ht="15">
      <c r="A3" s="67"/>
      <c r="B3" s="1" t="s">
        <v>2</v>
      </c>
      <c r="C3" s="1" t="s">
        <v>3</v>
      </c>
      <c r="D3" s="1" t="s">
        <v>4</v>
      </c>
      <c r="E3" s="1" t="s">
        <v>2</v>
      </c>
      <c r="F3" s="1" t="s">
        <v>3</v>
      </c>
      <c r="G3" s="1" t="s">
        <v>4</v>
      </c>
      <c r="H3" s="1" t="s">
        <v>2</v>
      </c>
      <c r="I3" s="1" t="s">
        <v>3</v>
      </c>
      <c r="J3" s="2" t="s">
        <v>4</v>
      </c>
    </row>
    <row r="4" spans="1:10" ht="15">
      <c r="A4" s="10" t="s">
        <v>5</v>
      </c>
      <c r="B4" s="3">
        <v>86058</v>
      </c>
      <c r="C4" s="3">
        <v>213973</v>
      </c>
      <c r="D4" s="3">
        <f>SUM(B4:C4)</f>
        <v>300031</v>
      </c>
      <c r="E4" s="3">
        <v>29122</v>
      </c>
      <c r="F4" s="3">
        <v>88226</v>
      </c>
      <c r="G4" s="3">
        <f>SUM(E4:F4)</f>
        <v>117348</v>
      </c>
      <c r="H4" s="4"/>
      <c r="I4" s="4"/>
      <c r="J4" s="5"/>
    </row>
    <row r="5" spans="1:10" ht="15">
      <c r="A5" s="6" t="s">
        <v>70</v>
      </c>
      <c r="B5" s="7">
        <v>0</v>
      </c>
      <c r="C5" s="7">
        <v>0</v>
      </c>
      <c r="D5" s="7">
        <f>+B5+C5</f>
        <v>0</v>
      </c>
      <c r="E5" s="7">
        <v>45924</v>
      </c>
      <c r="F5" s="7">
        <v>135421</v>
      </c>
      <c r="G5" s="7">
        <f>+E5+F5</f>
        <v>181345</v>
      </c>
      <c r="H5" s="8"/>
      <c r="I5" s="8"/>
      <c r="J5" s="9"/>
    </row>
    <row r="6" spans="1:10" ht="15">
      <c r="A6" s="10" t="s">
        <v>54</v>
      </c>
      <c r="B6" s="3">
        <v>94955</v>
      </c>
      <c r="C6" s="3">
        <v>54376</v>
      </c>
      <c r="D6" s="3">
        <f aca="true" t="shared" si="0" ref="D6:D59">SUM(B6:C6)</f>
        <v>149331</v>
      </c>
      <c r="E6" s="3">
        <v>88618</v>
      </c>
      <c r="F6" s="3">
        <v>64090</v>
      </c>
      <c r="G6" s="3">
        <f aca="true" t="shared" si="1" ref="G6:G59">SUM(E6:F6)</f>
        <v>152708</v>
      </c>
      <c r="H6" s="4">
        <f aca="true" t="shared" si="2" ref="H6:H59">+_xlfn.IFERROR(((E6-B6)/B6)*100,)</f>
        <v>-6.673687536201359</v>
      </c>
      <c r="I6" s="4">
        <f aca="true" t="shared" si="3" ref="I6:I59">+_xlfn.IFERROR(((F6-C6)/C6)*100,)</f>
        <v>17.864499043695748</v>
      </c>
      <c r="J6" s="5">
        <f aca="true" t="shared" si="4" ref="J6:J59">+_xlfn.IFERROR(((G6-D6)/D6)*100,)</f>
        <v>2.261419263247417</v>
      </c>
    </row>
    <row r="7" spans="1:10" ht="15">
      <c r="A7" s="6" t="s">
        <v>6</v>
      </c>
      <c r="B7" s="7">
        <v>64966</v>
      </c>
      <c r="C7" s="7">
        <v>11533</v>
      </c>
      <c r="D7" s="7">
        <f t="shared" si="0"/>
        <v>76499</v>
      </c>
      <c r="E7" s="7">
        <v>50155</v>
      </c>
      <c r="F7" s="7">
        <v>11995</v>
      </c>
      <c r="G7" s="7">
        <f t="shared" si="1"/>
        <v>62150</v>
      </c>
      <c r="H7" s="8">
        <f t="shared" si="2"/>
        <v>-22.7980789951667</v>
      </c>
      <c r="I7" s="8">
        <f t="shared" si="3"/>
        <v>4.005896124165438</v>
      </c>
      <c r="J7" s="9">
        <f t="shared" si="4"/>
        <v>-18.75710793605145</v>
      </c>
    </row>
    <row r="8" spans="1:10" ht="15">
      <c r="A8" s="10" t="s">
        <v>7</v>
      </c>
      <c r="B8" s="3">
        <v>43871</v>
      </c>
      <c r="C8" s="3">
        <v>12520</v>
      </c>
      <c r="D8" s="3">
        <f t="shared" si="0"/>
        <v>56391</v>
      </c>
      <c r="E8" s="3">
        <v>36974</v>
      </c>
      <c r="F8" s="3">
        <v>15349</v>
      </c>
      <c r="G8" s="3">
        <f t="shared" si="1"/>
        <v>52323</v>
      </c>
      <c r="H8" s="4">
        <f t="shared" si="2"/>
        <v>-15.721091381550456</v>
      </c>
      <c r="I8" s="4">
        <f t="shared" si="3"/>
        <v>22.595846645367413</v>
      </c>
      <c r="J8" s="5">
        <f t="shared" si="4"/>
        <v>-7.213917114433155</v>
      </c>
    </row>
    <row r="9" spans="1:10" ht="15">
      <c r="A9" s="6" t="s">
        <v>8</v>
      </c>
      <c r="B9" s="7">
        <v>32775</v>
      </c>
      <c r="C9" s="7">
        <v>90465</v>
      </c>
      <c r="D9" s="7">
        <f t="shared" si="0"/>
        <v>123240</v>
      </c>
      <c r="E9" s="7">
        <v>30821</v>
      </c>
      <c r="F9" s="7">
        <v>108543</v>
      </c>
      <c r="G9" s="7">
        <f t="shared" si="1"/>
        <v>139364</v>
      </c>
      <c r="H9" s="8">
        <f t="shared" si="2"/>
        <v>-5.961861174675819</v>
      </c>
      <c r="I9" s="8">
        <f t="shared" si="3"/>
        <v>19.98341900182391</v>
      </c>
      <c r="J9" s="9">
        <f t="shared" si="4"/>
        <v>13.083414475819538</v>
      </c>
    </row>
    <row r="10" spans="1:10" ht="15">
      <c r="A10" s="10" t="s">
        <v>55</v>
      </c>
      <c r="B10" s="3">
        <v>2757</v>
      </c>
      <c r="C10" s="3">
        <v>2716</v>
      </c>
      <c r="D10" s="3">
        <f t="shared" si="0"/>
        <v>5473</v>
      </c>
      <c r="E10" s="3">
        <v>2430</v>
      </c>
      <c r="F10" s="3">
        <v>2699</v>
      </c>
      <c r="G10" s="3">
        <f t="shared" si="1"/>
        <v>5129</v>
      </c>
      <c r="H10" s="4">
        <f t="shared" si="2"/>
        <v>-11.860718171926006</v>
      </c>
      <c r="I10" s="41">
        <f t="shared" si="3"/>
        <v>-0.625920471281296</v>
      </c>
      <c r="J10" s="5">
        <f t="shared" si="4"/>
        <v>-6.285401059747853</v>
      </c>
    </row>
    <row r="11" spans="1:10" ht="15">
      <c r="A11" s="6" t="s">
        <v>9</v>
      </c>
      <c r="B11" s="7">
        <v>7424</v>
      </c>
      <c r="C11" s="7">
        <v>11749</v>
      </c>
      <c r="D11" s="7">
        <f t="shared" si="0"/>
        <v>19173</v>
      </c>
      <c r="E11" s="7">
        <v>7253</v>
      </c>
      <c r="F11" s="7">
        <v>13165</v>
      </c>
      <c r="G11" s="7">
        <f t="shared" si="1"/>
        <v>20418</v>
      </c>
      <c r="H11" s="8">
        <f t="shared" si="2"/>
        <v>-2.303340517241379</v>
      </c>
      <c r="I11" s="8">
        <f t="shared" si="3"/>
        <v>12.05208953953528</v>
      </c>
      <c r="J11" s="9">
        <f t="shared" si="4"/>
        <v>6.493506493506493</v>
      </c>
    </row>
    <row r="12" spans="1:10" ht="15">
      <c r="A12" s="10" t="s">
        <v>10</v>
      </c>
      <c r="B12" s="3">
        <v>12524</v>
      </c>
      <c r="C12" s="3">
        <v>6847</v>
      </c>
      <c r="D12" s="3">
        <f t="shared" si="0"/>
        <v>19371</v>
      </c>
      <c r="E12" s="3">
        <v>12111</v>
      </c>
      <c r="F12" s="3">
        <v>8223</v>
      </c>
      <c r="G12" s="3">
        <f t="shared" si="1"/>
        <v>20334</v>
      </c>
      <c r="H12" s="4">
        <f t="shared" si="2"/>
        <v>-3.2976684765250717</v>
      </c>
      <c r="I12" s="4">
        <f t="shared" si="3"/>
        <v>20.096392580692275</v>
      </c>
      <c r="J12" s="5">
        <f t="shared" si="4"/>
        <v>4.971348923648753</v>
      </c>
    </row>
    <row r="13" spans="1:10" ht="15">
      <c r="A13" s="6" t="s">
        <v>11</v>
      </c>
      <c r="B13" s="7">
        <v>20821</v>
      </c>
      <c r="C13" s="7">
        <v>3330</v>
      </c>
      <c r="D13" s="7">
        <f t="shared" si="0"/>
        <v>24151</v>
      </c>
      <c r="E13" s="7">
        <v>17814</v>
      </c>
      <c r="F13" s="7">
        <v>3959</v>
      </c>
      <c r="G13" s="7">
        <f t="shared" si="1"/>
        <v>21773</v>
      </c>
      <c r="H13" s="8">
        <f t="shared" si="2"/>
        <v>-14.442149752653572</v>
      </c>
      <c r="I13" s="8">
        <f t="shared" si="3"/>
        <v>18.88888888888889</v>
      </c>
      <c r="J13" s="9">
        <f t="shared" si="4"/>
        <v>-9.84638317253944</v>
      </c>
    </row>
    <row r="14" spans="1:10" ht="15">
      <c r="A14" s="10" t="s">
        <v>12</v>
      </c>
      <c r="B14" s="3">
        <v>16022</v>
      </c>
      <c r="C14" s="3">
        <v>1665</v>
      </c>
      <c r="D14" s="3">
        <f t="shared" si="0"/>
        <v>17687</v>
      </c>
      <c r="E14" s="3">
        <v>13832</v>
      </c>
      <c r="F14" s="3">
        <v>2654</v>
      </c>
      <c r="G14" s="3">
        <f t="shared" si="1"/>
        <v>16486</v>
      </c>
      <c r="H14" s="4">
        <f t="shared" si="2"/>
        <v>-13.66870552989639</v>
      </c>
      <c r="I14" s="4">
        <f t="shared" si="3"/>
        <v>59.3993993993994</v>
      </c>
      <c r="J14" s="5">
        <f t="shared" si="4"/>
        <v>-6.790297958952904</v>
      </c>
    </row>
    <row r="15" spans="1:10" ht="15">
      <c r="A15" s="6" t="s">
        <v>13</v>
      </c>
      <c r="B15" s="7">
        <v>5759</v>
      </c>
      <c r="C15" s="7">
        <v>63</v>
      </c>
      <c r="D15" s="7">
        <f t="shared" si="0"/>
        <v>5822</v>
      </c>
      <c r="E15" s="7">
        <v>4147</v>
      </c>
      <c r="F15" s="7">
        <v>43</v>
      </c>
      <c r="G15" s="7">
        <f t="shared" si="1"/>
        <v>4190</v>
      </c>
      <c r="H15" s="8">
        <f t="shared" si="2"/>
        <v>-27.99097065462754</v>
      </c>
      <c r="I15" s="8">
        <f t="shared" si="3"/>
        <v>-31.746031746031743</v>
      </c>
      <c r="J15" s="9">
        <f t="shared" si="4"/>
        <v>-28.03160425970457</v>
      </c>
    </row>
    <row r="16" spans="1:10" ht="15">
      <c r="A16" s="10" t="s">
        <v>14</v>
      </c>
      <c r="B16" s="3">
        <v>10396</v>
      </c>
      <c r="C16" s="3">
        <v>1216</v>
      </c>
      <c r="D16" s="3">
        <f t="shared" si="0"/>
        <v>11612</v>
      </c>
      <c r="E16" s="3">
        <v>9031</v>
      </c>
      <c r="F16" s="3">
        <v>1716</v>
      </c>
      <c r="G16" s="3">
        <f t="shared" si="1"/>
        <v>10747</v>
      </c>
      <c r="H16" s="4">
        <f t="shared" si="2"/>
        <v>-13.130050019238167</v>
      </c>
      <c r="I16" s="4">
        <f t="shared" si="3"/>
        <v>41.118421052631575</v>
      </c>
      <c r="J16" s="5">
        <f t="shared" si="4"/>
        <v>-7.449190492593869</v>
      </c>
    </row>
    <row r="17" spans="1:10" ht="15">
      <c r="A17" s="6" t="s">
        <v>15</v>
      </c>
      <c r="B17" s="7">
        <v>1283</v>
      </c>
      <c r="C17" s="7">
        <v>25</v>
      </c>
      <c r="D17" s="7">
        <f t="shared" si="0"/>
        <v>1308</v>
      </c>
      <c r="E17" s="7">
        <v>1073</v>
      </c>
      <c r="F17" s="7">
        <v>12</v>
      </c>
      <c r="G17" s="7">
        <f t="shared" si="1"/>
        <v>1085</v>
      </c>
      <c r="H17" s="8">
        <f t="shared" si="2"/>
        <v>-16.36788776305534</v>
      </c>
      <c r="I17" s="8">
        <f t="shared" si="3"/>
        <v>-52</v>
      </c>
      <c r="J17" s="9">
        <f t="shared" si="4"/>
        <v>-17.04892966360856</v>
      </c>
    </row>
    <row r="18" spans="1:10" ht="15">
      <c r="A18" s="10" t="s">
        <v>16</v>
      </c>
      <c r="B18" s="3">
        <v>1399</v>
      </c>
      <c r="C18" s="3">
        <v>4</v>
      </c>
      <c r="D18" s="3">
        <f t="shared" si="0"/>
        <v>1403</v>
      </c>
      <c r="E18" s="3">
        <v>1402</v>
      </c>
      <c r="F18" s="3">
        <v>0</v>
      </c>
      <c r="G18" s="3">
        <f t="shared" si="1"/>
        <v>1402</v>
      </c>
      <c r="H18" s="4">
        <f t="shared" si="2"/>
        <v>0.21443888491779842</v>
      </c>
      <c r="I18" s="4">
        <f t="shared" si="3"/>
        <v>-100</v>
      </c>
      <c r="J18" s="43">
        <f t="shared" si="4"/>
        <v>-0.07127583749109052</v>
      </c>
    </row>
    <row r="19" spans="1:10" ht="15">
      <c r="A19" s="6" t="s">
        <v>17</v>
      </c>
      <c r="B19" s="7">
        <v>774</v>
      </c>
      <c r="C19" s="7">
        <v>55</v>
      </c>
      <c r="D19" s="7">
        <f t="shared" si="0"/>
        <v>829</v>
      </c>
      <c r="E19" s="7">
        <v>748</v>
      </c>
      <c r="F19" s="7">
        <v>38</v>
      </c>
      <c r="G19" s="7">
        <f t="shared" si="1"/>
        <v>786</v>
      </c>
      <c r="H19" s="8">
        <f t="shared" si="2"/>
        <v>-3.359173126614987</v>
      </c>
      <c r="I19" s="8">
        <f t="shared" si="3"/>
        <v>-30.909090909090907</v>
      </c>
      <c r="J19" s="9">
        <f t="shared" si="4"/>
        <v>-5.1869722557297955</v>
      </c>
    </row>
    <row r="20" spans="1:10" ht="15">
      <c r="A20" s="10" t="s">
        <v>56</v>
      </c>
      <c r="B20" s="3">
        <v>0</v>
      </c>
      <c r="C20" s="3">
        <v>0</v>
      </c>
      <c r="D20" s="3"/>
      <c r="E20" s="3">
        <v>0</v>
      </c>
      <c r="F20" s="3">
        <v>0</v>
      </c>
      <c r="G20" s="3"/>
      <c r="H20" s="4">
        <f t="shared" si="2"/>
        <v>0</v>
      </c>
      <c r="I20" s="4">
        <f t="shared" si="3"/>
        <v>0</v>
      </c>
      <c r="J20" s="5">
        <f t="shared" si="4"/>
        <v>0</v>
      </c>
    </row>
    <row r="21" spans="1:10" ht="15">
      <c r="A21" s="6" t="s">
        <v>18</v>
      </c>
      <c r="B21" s="7">
        <v>2548</v>
      </c>
      <c r="C21" s="7">
        <v>70</v>
      </c>
      <c r="D21" s="7">
        <f t="shared" si="0"/>
        <v>2618</v>
      </c>
      <c r="E21" s="7">
        <v>1861</v>
      </c>
      <c r="F21" s="7">
        <v>31</v>
      </c>
      <c r="G21" s="7">
        <f t="shared" si="1"/>
        <v>1892</v>
      </c>
      <c r="H21" s="8">
        <f t="shared" si="2"/>
        <v>-26.96232339089482</v>
      </c>
      <c r="I21" s="8">
        <f t="shared" si="3"/>
        <v>-55.714285714285715</v>
      </c>
      <c r="J21" s="9">
        <f t="shared" si="4"/>
        <v>-27.73109243697479</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2792</v>
      </c>
      <c r="C23" s="7">
        <v>24</v>
      </c>
      <c r="D23" s="7">
        <f t="shared" si="0"/>
        <v>2816</v>
      </c>
      <c r="E23" s="7">
        <v>2162</v>
      </c>
      <c r="F23" s="7">
        <v>10</v>
      </c>
      <c r="G23" s="7">
        <f t="shared" si="1"/>
        <v>2172</v>
      </c>
      <c r="H23" s="8">
        <f t="shared" si="2"/>
        <v>-22.564469914040114</v>
      </c>
      <c r="I23" s="8">
        <f t="shared" si="3"/>
        <v>-58.333333333333336</v>
      </c>
      <c r="J23" s="9">
        <f t="shared" si="4"/>
        <v>-22.869318181818183</v>
      </c>
    </row>
    <row r="24" spans="1:10" ht="15">
      <c r="A24" s="10" t="s">
        <v>21</v>
      </c>
      <c r="B24" s="3">
        <v>1000</v>
      </c>
      <c r="C24" s="3">
        <v>9</v>
      </c>
      <c r="D24" s="3">
        <f t="shared" si="0"/>
        <v>1009</v>
      </c>
      <c r="E24" s="3">
        <v>926</v>
      </c>
      <c r="F24" s="3">
        <v>8</v>
      </c>
      <c r="G24" s="3">
        <f t="shared" si="1"/>
        <v>934</v>
      </c>
      <c r="H24" s="4">
        <f t="shared" si="2"/>
        <v>-7.3999999999999995</v>
      </c>
      <c r="I24" s="4">
        <f t="shared" si="3"/>
        <v>-11.11111111111111</v>
      </c>
      <c r="J24" s="5">
        <f t="shared" si="4"/>
        <v>-7.433102081268583</v>
      </c>
    </row>
    <row r="25" spans="1:10" ht="15">
      <c r="A25" s="6" t="s">
        <v>22</v>
      </c>
      <c r="B25" s="7">
        <v>1061</v>
      </c>
      <c r="C25" s="7">
        <v>104</v>
      </c>
      <c r="D25" s="7">
        <f t="shared" si="0"/>
        <v>1165</v>
      </c>
      <c r="E25" s="7">
        <v>1242</v>
      </c>
      <c r="F25" s="7">
        <v>98</v>
      </c>
      <c r="G25" s="7">
        <f t="shared" si="1"/>
        <v>1340</v>
      </c>
      <c r="H25" s="8">
        <f t="shared" si="2"/>
        <v>17.05937794533459</v>
      </c>
      <c r="I25" s="8">
        <f t="shared" si="3"/>
        <v>-5.769230769230769</v>
      </c>
      <c r="J25" s="9">
        <f t="shared" si="4"/>
        <v>15.021459227467812</v>
      </c>
    </row>
    <row r="26" spans="1:10" ht="15">
      <c r="A26" s="10" t="s">
        <v>23</v>
      </c>
      <c r="B26" s="3">
        <v>1144</v>
      </c>
      <c r="C26" s="3">
        <v>63</v>
      </c>
      <c r="D26" s="3">
        <f t="shared" si="0"/>
        <v>1207</v>
      </c>
      <c r="E26" s="3">
        <v>651</v>
      </c>
      <c r="F26" s="3">
        <v>25</v>
      </c>
      <c r="G26" s="3">
        <f t="shared" si="1"/>
        <v>676</v>
      </c>
      <c r="H26" s="4">
        <f t="shared" si="2"/>
        <v>-43.09440559440559</v>
      </c>
      <c r="I26" s="4">
        <f t="shared" si="3"/>
        <v>-60.317460317460316</v>
      </c>
      <c r="J26" s="5">
        <f t="shared" si="4"/>
        <v>-43.993371996686</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2628</v>
      </c>
      <c r="C28" s="3">
        <v>403</v>
      </c>
      <c r="D28" s="3">
        <f t="shared" si="0"/>
        <v>3031</v>
      </c>
      <c r="E28" s="3">
        <v>2435</v>
      </c>
      <c r="F28" s="3">
        <v>472</v>
      </c>
      <c r="G28" s="3">
        <f t="shared" si="1"/>
        <v>2907</v>
      </c>
      <c r="H28" s="4">
        <f t="shared" si="2"/>
        <v>-7.343987823439877</v>
      </c>
      <c r="I28" s="4">
        <f t="shared" si="3"/>
        <v>17.121588089330025</v>
      </c>
      <c r="J28" s="5">
        <f t="shared" si="4"/>
        <v>-4.091059056417024</v>
      </c>
    </row>
    <row r="29" spans="1:10" ht="15">
      <c r="A29" s="6" t="s">
        <v>26</v>
      </c>
      <c r="B29" s="7">
        <v>8650</v>
      </c>
      <c r="C29" s="7">
        <v>241</v>
      </c>
      <c r="D29" s="7">
        <f t="shared" si="0"/>
        <v>8891</v>
      </c>
      <c r="E29" s="7">
        <v>6907</v>
      </c>
      <c r="F29" s="7">
        <v>419</v>
      </c>
      <c r="G29" s="7">
        <f t="shared" si="1"/>
        <v>7326</v>
      </c>
      <c r="H29" s="8">
        <f t="shared" si="2"/>
        <v>-20.15028901734104</v>
      </c>
      <c r="I29" s="8">
        <f t="shared" si="3"/>
        <v>73.85892116182573</v>
      </c>
      <c r="J29" s="9">
        <f t="shared" si="4"/>
        <v>-17.602069508491734</v>
      </c>
    </row>
    <row r="30" spans="1:10" ht="15">
      <c r="A30" s="10" t="s">
        <v>27</v>
      </c>
      <c r="B30" s="3">
        <v>4290</v>
      </c>
      <c r="C30" s="3">
        <v>182</v>
      </c>
      <c r="D30" s="3">
        <f t="shared" si="0"/>
        <v>4472</v>
      </c>
      <c r="E30" s="3">
        <v>3666</v>
      </c>
      <c r="F30" s="3">
        <v>198</v>
      </c>
      <c r="G30" s="3">
        <f t="shared" si="1"/>
        <v>3864</v>
      </c>
      <c r="H30" s="4">
        <f t="shared" si="2"/>
        <v>-14.545454545454545</v>
      </c>
      <c r="I30" s="4">
        <f t="shared" si="3"/>
        <v>8.791208791208792</v>
      </c>
      <c r="J30" s="5">
        <f t="shared" si="4"/>
        <v>-13.595706618962433</v>
      </c>
    </row>
    <row r="31" spans="1:10" ht="15">
      <c r="A31" s="6" t="s">
        <v>28</v>
      </c>
      <c r="B31" s="7">
        <v>2174</v>
      </c>
      <c r="C31" s="7">
        <v>3</v>
      </c>
      <c r="D31" s="7">
        <f t="shared" si="0"/>
        <v>2177</v>
      </c>
      <c r="E31" s="7">
        <v>1803</v>
      </c>
      <c r="F31" s="7">
        <v>12</v>
      </c>
      <c r="G31" s="7">
        <f t="shared" si="1"/>
        <v>1815</v>
      </c>
      <c r="H31" s="8">
        <f t="shared" si="2"/>
        <v>-17.065317387304507</v>
      </c>
      <c r="I31" s="8">
        <f t="shared" si="3"/>
        <v>300</v>
      </c>
      <c r="J31" s="9">
        <f t="shared" si="4"/>
        <v>-16.628387689480935</v>
      </c>
    </row>
    <row r="32" spans="1:10" ht="15">
      <c r="A32" s="10" t="s">
        <v>57</v>
      </c>
      <c r="B32" s="3">
        <v>7</v>
      </c>
      <c r="C32" s="3">
        <v>512</v>
      </c>
      <c r="D32" s="3">
        <f t="shared" si="0"/>
        <v>519</v>
      </c>
      <c r="E32" s="3">
        <v>6</v>
      </c>
      <c r="F32" s="3">
        <v>448</v>
      </c>
      <c r="G32" s="3">
        <f t="shared" si="1"/>
        <v>454</v>
      </c>
      <c r="H32" s="4">
        <f t="shared" si="2"/>
        <v>-14.285714285714285</v>
      </c>
      <c r="I32" s="4">
        <f t="shared" si="3"/>
        <v>-12.5</v>
      </c>
      <c r="J32" s="5">
        <f t="shared" si="4"/>
        <v>-12.524084778420038</v>
      </c>
    </row>
    <row r="33" spans="1:10" ht="15">
      <c r="A33" s="6" t="s">
        <v>69</v>
      </c>
      <c r="B33" s="7">
        <v>817</v>
      </c>
      <c r="C33" s="7">
        <v>0</v>
      </c>
      <c r="D33" s="7">
        <f t="shared" si="0"/>
        <v>817</v>
      </c>
      <c r="E33" s="7">
        <v>798</v>
      </c>
      <c r="F33" s="7">
        <v>0</v>
      </c>
      <c r="G33" s="7">
        <f t="shared" si="1"/>
        <v>798</v>
      </c>
      <c r="H33" s="8">
        <f t="shared" si="2"/>
        <v>-2.3255813953488373</v>
      </c>
      <c r="I33" s="8">
        <f t="shared" si="3"/>
        <v>0</v>
      </c>
      <c r="J33" s="9">
        <f t="shared" si="4"/>
        <v>-2.3255813953488373</v>
      </c>
    </row>
    <row r="34" spans="1:10" ht="15">
      <c r="A34" s="10" t="s">
        <v>29</v>
      </c>
      <c r="B34" s="3">
        <v>4415</v>
      </c>
      <c r="C34" s="3">
        <v>1405</v>
      </c>
      <c r="D34" s="3">
        <f t="shared" si="0"/>
        <v>5820</v>
      </c>
      <c r="E34" s="3">
        <v>4126</v>
      </c>
      <c r="F34" s="3">
        <v>1456</v>
      </c>
      <c r="G34" s="3">
        <f t="shared" si="1"/>
        <v>5582</v>
      </c>
      <c r="H34" s="4">
        <f t="shared" si="2"/>
        <v>-6.545866364665912</v>
      </c>
      <c r="I34" s="4">
        <f t="shared" si="3"/>
        <v>3.6298932384341636</v>
      </c>
      <c r="J34" s="5">
        <f t="shared" si="4"/>
        <v>-4.0893470790378</v>
      </c>
    </row>
    <row r="35" spans="1:10" ht="15">
      <c r="A35" s="6" t="s">
        <v>68</v>
      </c>
      <c r="B35" s="7">
        <v>1237</v>
      </c>
      <c r="C35" s="7">
        <v>0</v>
      </c>
      <c r="D35" s="7">
        <f t="shared" si="0"/>
        <v>1237</v>
      </c>
      <c r="E35" s="7">
        <v>1127</v>
      </c>
      <c r="F35" s="7">
        <v>10</v>
      </c>
      <c r="G35" s="7">
        <f t="shared" si="1"/>
        <v>1137</v>
      </c>
      <c r="H35" s="8">
        <f t="shared" si="2"/>
        <v>-8.89248181083266</v>
      </c>
      <c r="I35" s="8">
        <f t="shared" si="3"/>
        <v>0</v>
      </c>
      <c r="J35" s="9">
        <f t="shared" si="4"/>
        <v>-8.084074373484237</v>
      </c>
    </row>
    <row r="36" spans="1:10" ht="15">
      <c r="A36" s="10" t="s">
        <v>30</v>
      </c>
      <c r="B36" s="3">
        <v>449</v>
      </c>
      <c r="C36" s="3">
        <v>346</v>
      </c>
      <c r="D36" s="3">
        <f t="shared" si="0"/>
        <v>795</v>
      </c>
      <c r="E36" s="3">
        <v>422</v>
      </c>
      <c r="F36" s="3">
        <v>309</v>
      </c>
      <c r="G36" s="3">
        <f t="shared" si="1"/>
        <v>731</v>
      </c>
      <c r="H36" s="4">
        <f t="shared" si="2"/>
        <v>-6.013363028953229</v>
      </c>
      <c r="I36" s="4">
        <f t="shared" si="3"/>
        <v>-10.69364161849711</v>
      </c>
      <c r="J36" s="5">
        <f t="shared" si="4"/>
        <v>-8.050314465408805</v>
      </c>
    </row>
    <row r="37" spans="1:10" ht="15">
      <c r="A37" s="6" t="s">
        <v>31</v>
      </c>
      <c r="B37" s="7">
        <v>1609</v>
      </c>
      <c r="C37" s="7">
        <v>11</v>
      </c>
      <c r="D37" s="7">
        <f t="shared" si="0"/>
        <v>1620</v>
      </c>
      <c r="E37" s="7">
        <v>1277</v>
      </c>
      <c r="F37" s="7">
        <v>2</v>
      </c>
      <c r="G37" s="7">
        <f t="shared" si="1"/>
        <v>1279</v>
      </c>
      <c r="H37" s="8">
        <f t="shared" si="2"/>
        <v>-20.633934120571784</v>
      </c>
      <c r="I37" s="8">
        <f t="shared" si="3"/>
        <v>-81.81818181818183</v>
      </c>
      <c r="J37" s="9">
        <f t="shared" si="4"/>
        <v>-21.049382716049383</v>
      </c>
    </row>
    <row r="38" spans="1:10" ht="15">
      <c r="A38" s="10" t="s">
        <v>32</v>
      </c>
      <c r="B38" s="3">
        <v>2472</v>
      </c>
      <c r="C38" s="3">
        <v>0</v>
      </c>
      <c r="D38" s="3">
        <f t="shared" si="0"/>
        <v>2472</v>
      </c>
      <c r="E38" s="3">
        <v>2131</v>
      </c>
      <c r="F38" s="3">
        <v>0</v>
      </c>
      <c r="G38" s="3">
        <f t="shared" si="1"/>
        <v>2131</v>
      </c>
      <c r="H38" s="4">
        <f t="shared" si="2"/>
        <v>-13.794498381877023</v>
      </c>
      <c r="I38" s="4">
        <f t="shared" si="3"/>
        <v>0</v>
      </c>
      <c r="J38" s="5">
        <f t="shared" si="4"/>
        <v>-13.794498381877023</v>
      </c>
    </row>
    <row r="39" spans="1:10" ht="15">
      <c r="A39" s="6" t="s">
        <v>33</v>
      </c>
      <c r="B39" s="7">
        <v>535</v>
      </c>
      <c r="C39" s="7">
        <v>13</v>
      </c>
      <c r="D39" s="7">
        <f t="shared" si="0"/>
        <v>548</v>
      </c>
      <c r="E39" s="7">
        <v>360</v>
      </c>
      <c r="F39" s="7">
        <v>15</v>
      </c>
      <c r="G39" s="7">
        <f t="shared" si="1"/>
        <v>375</v>
      </c>
      <c r="H39" s="8">
        <f t="shared" si="2"/>
        <v>-32.71028037383177</v>
      </c>
      <c r="I39" s="8">
        <f t="shared" si="3"/>
        <v>15.384615384615385</v>
      </c>
      <c r="J39" s="9">
        <f t="shared" si="4"/>
        <v>-31.569343065693428</v>
      </c>
    </row>
    <row r="40" spans="1:10" ht="15">
      <c r="A40" s="10" t="s">
        <v>34</v>
      </c>
      <c r="B40" s="3">
        <v>7708</v>
      </c>
      <c r="C40" s="3">
        <v>1579</v>
      </c>
      <c r="D40" s="3">
        <f t="shared" si="0"/>
        <v>9287</v>
      </c>
      <c r="E40" s="3">
        <v>7934</v>
      </c>
      <c r="F40" s="3">
        <v>1650</v>
      </c>
      <c r="G40" s="3">
        <f t="shared" si="1"/>
        <v>9584</v>
      </c>
      <c r="H40" s="4">
        <f t="shared" si="2"/>
        <v>2.9320186818889464</v>
      </c>
      <c r="I40" s="4">
        <f t="shared" si="3"/>
        <v>4.496516782773908</v>
      </c>
      <c r="J40" s="5">
        <f t="shared" si="4"/>
        <v>3.1980187358673415</v>
      </c>
    </row>
    <row r="41" spans="1:10" ht="15">
      <c r="A41" s="6" t="s">
        <v>35</v>
      </c>
      <c r="B41" s="7">
        <v>208</v>
      </c>
      <c r="C41" s="7">
        <v>20</v>
      </c>
      <c r="D41" s="7">
        <f t="shared" si="0"/>
        <v>228</v>
      </c>
      <c r="E41" s="7">
        <v>212</v>
      </c>
      <c r="F41" s="7">
        <v>22</v>
      </c>
      <c r="G41" s="7">
        <f t="shared" si="1"/>
        <v>234</v>
      </c>
      <c r="H41" s="8">
        <f t="shared" si="2"/>
        <v>1.9230769230769231</v>
      </c>
      <c r="I41" s="8">
        <f t="shared" si="3"/>
        <v>10</v>
      </c>
      <c r="J41" s="9">
        <f t="shared" si="4"/>
        <v>2.631578947368421</v>
      </c>
    </row>
    <row r="42" spans="1:10" ht="15">
      <c r="A42" s="10" t="s">
        <v>36</v>
      </c>
      <c r="B42" s="3">
        <v>4754</v>
      </c>
      <c r="C42" s="3">
        <v>636</v>
      </c>
      <c r="D42" s="3">
        <f t="shared" si="0"/>
        <v>5390</v>
      </c>
      <c r="E42" s="3">
        <v>4035</v>
      </c>
      <c r="F42" s="3">
        <v>757</v>
      </c>
      <c r="G42" s="3">
        <f t="shared" si="1"/>
        <v>4792</v>
      </c>
      <c r="H42" s="4">
        <f t="shared" si="2"/>
        <v>-15.124106015986538</v>
      </c>
      <c r="I42" s="4">
        <f t="shared" si="3"/>
        <v>19.025157232704405</v>
      </c>
      <c r="J42" s="5">
        <f t="shared" si="4"/>
        <v>-11.094619666048237</v>
      </c>
    </row>
    <row r="43" spans="1:10" ht="15">
      <c r="A43" s="6" t="s">
        <v>37</v>
      </c>
      <c r="B43" s="7">
        <v>3833</v>
      </c>
      <c r="C43" s="7">
        <v>79</v>
      </c>
      <c r="D43" s="7">
        <f t="shared" si="0"/>
        <v>3912</v>
      </c>
      <c r="E43" s="7">
        <v>3017</v>
      </c>
      <c r="F43" s="7">
        <v>43</v>
      </c>
      <c r="G43" s="7">
        <f t="shared" si="1"/>
        <v>3060</v>
      </c>
      <c r="H43" s="8">
        <f t="shared" si="2"/>
        <v>-21.288807722410645</v>
      </c>
      <c r="I43" s="8">
        <f t="shared" si="3"/>
        <v>-45.56962025316456</v>
      </c>
      <c r="J43" s="9">
        <f t="shared" si="4"/>
        <v>-21.779141104294478</v>
      </c>
    </row>
    <row r="44" spans="1:10" ht="15">
      <c r="A44" s="10" t="s">
        <v>38</v>
      </c>
      <c r="B44" s="3">
        <v>3048</v>
      </c>
      <c r="C44" s="3">
        <v>25</v>
      </c>
      <c r="D44" s="3">
        <f t="shared" si="0"/>
        <v>3073</v>
      </c>
      <c r="E44" s="3">
        <v>2310</v>
      </c>
      <c r="F44" s="3">
        <v>28</v>
      </c>
      <c r="G44" s="3">
        <f t="shared" si="1"/>
        <v>2338</v>
      </c>
      <c r="H44" s="4">
        <f t="shared" si="2"/>
        <v>-24.21259842519685</v>
      </c>
      <c r="I44" s="4">
        <f t="shared" si="3"/>
        <v>12</v>
      </c>
      <c r="J44" s="5">
        <f t="shared" si="4"/>
        <v>-23.917995444191344</v>
      </c>
    </row>
    <row r="45" spans="1:10" ht="15">
      <c r="A45" s="6" t="s">
        <v>71</v>
      </c>
      <c r="B45" s="7">
        <v>1890</v>
      </c>
      <c r="C45" s="7">
        <v>13</v>
      </c>
      <c r="D45" s="7">
        <f t="shared" si="0"/>
        <v>1903</v>
      </c>
      <c r="E45" s="7">
        <v>1643</v>
      </c>
      <c r="F45" s="7">
        <v>10</v>
      </c>
      <c r="G45" s="7">
        <f t="shared" si="1"/>
        <v>1653</v>
      </c>
      <c r="H45" s="8">
        <f t="shared" si="2"/>
        <v>-13.068783068783068</v>
      </c>
      <c r="I45" s="8">
        <f t="shared" si="3"/>
        <v>-23.076923076923077</v>
      </c>
      <c r="J45" s="9">
        <f t="shared" si="4"/>
        <v>-13.137151865475566</v>
      </c>
    </row>
    <row r="46" spans="1:10" ht="15">
      <c r="A46" s="10" t="s">
        <v>39</v>
      </c>
      <c r="B46" s="3">
        <v>1684</v>
      </c>
      <c r="C46" s="3">
        <v>17</v>
      </c>
      <c r="D46" s="3">
        <f t="shared" si="0"/>
        <v>1701</v>
      </c>
      <c r="E46" s="3">
        <v>1929</v>
      </c>
      <c r="F46" s="3">
        <v>23</v>
      </c>
      <c r="G46" s="3">
        <f t="shared" si="1"/>
        <v>1952</v>
      </c>
      <c r="H46" s="4">
        <f t="shared" si="2"/>
        <v>14.548693586698338</v>
      </c>
      <c r="I46" s="4">
        <f t="shared" si="3"/>
        <v>35.294117647058826</v>
      </c>
      <c r="J46" s="5">
        <f t="shared" si="4"/>
        <v>14.75602586713698</v>
      </c>
    </row>
    <row r="47" spans="1:10" ht="15">
      <c r="A47" s="6" t="s">
        <v>40</v>
      </c>
      <c r="B47" s="7">
        <v>4574</v>
      </c>
      <c r="C47" s="7">
        <v>103</v>
      </c>
      <c r="D47" s="7">
        <f t="shared" si="0"/>
        <v>4677</v>
      </c>
      <c r="E47" s="7">
        <v>4332</v>
      </c>
      <c r="F47" s="7">
        <v>158</v>
      </c>
      <c r="G47" s="7">
        <f t="shared" si="1"/>
        <v>4490</v>
      </c>
      <c r="H47" s="8">
        <f t="shared" si="2"/>
        <v>-5.2907739396589415</v>
      </c>
      <c r="I47" s="8">
        <f t="shared" si="3"/>
        <v>53.398058252427184</v>
      </c>
      <c r="J47" s="9">
        <f t="shared" si="4"/>
        <v>-3.9982895018174043</v>
      </c>
    </row>
    <row r="48" spans="1:10" ht="15">
      <c r="A48" s="10" t="s">
        <v>41</v>
      </c>
      <c r="B48" s="3">
        <v>7277</v>
      </c>
      <c r="C48" s="3">
        <v>576</v>
      </c>
      <c r="D48" s="3">
        <f t="shared" si="0"/>
        <v>7853</v>
      </c>
      <c r="E48" s="3">
        <v>5646</v>
      </c>
      <c r="F48" s="3">
        <v>642</v>
      </c>
      <c r="G48" s="3">
        <f t="shared" si="1"/>
        <v>6288</v>
      </c>
      <c r="H48" s="4">
        <f t="shared" si="2"/>
        <v>-22.413082314140443</v>
      </c>
      <c r="I48" s="4">
        <f t="shared" si="3"/>
        <v>11.458333333333332</v>
      </c>
      <c r="J48" s="5">
        <f t="shared" si="4"/>
        <v>-19.92868967273653</v>
      </c>
    </row>
    <row r="49" spans="1:10" ht="15">
      <c r="A49" s="6" t="s">
        <v>42</v>
      </c>
      <c r="B49" s="7">
        <v>0</v>
      </c>
      <c r="C49" s="7">
        <v>0</v>
      </c>
      <c r="D49" s="7">
        <f t="shared" si="0"/>
        <v>0</v>
      </c>
      <c r="E49" s="7">
        <v>152</v>
      </c>
      <c r="F49" s="7">
        <v>0</v>
      </c>
      <c r="G49" s="7">
        <f t="shared" si="1"/>
        <v>152</v>
      </c>
      <c r="H49" s="8">
        <f t="shared" si="2"/>
        <v>0</v>
      </c>
      <c r="I49" s="8">
        <f t="shared" si="3"/>
        <v>0</v>
      </c>
      <c r="J49" s="9">
        <f t="shared" si="4"/>
        <v>0</v>
      </c>
    </row>
    <row r="50" spans="1:10" ht="15">
      <c r="A50" s="10" t="s">
        <v>43</v>
      </c>
      <c r="B50" s="3">
        <v>928</v>
      </c>
      <c r="C50" s="3">
        <v>4</v>
      </c>
      <c r="D50" s="3">
        <f t="shared" si="0"/>
        <v>932</v>
      </c>
      <c r="E50" s="3">
        <v>697</v>
      </c>
      <c r="F50" s="3">
        <v>0</v>
      </c>
      <c r="G50" s="3">
        <f t="shared" si="1"/>
        <v>697</v>
      </c>
      <c r="H50" s="4">
        <f t="shared" si="2"/>
        <v>-24.892241379310345</v>
      </c>
      <c r="I50" s="4">
        <f t="shared" si="3"/>
        <v>-100</v>
      </c>
      <c r="J50" s="5">
        <f t="shared" si="4"/>
        <v>-25.21459227467811</v>
      </c>
    </row>
    <row r="51" spans="1:10" ht="15">
      <c r="A51" s="6" t="s">
        <v>44</v>
      </c>
      <c r="B51" s="7">
        <v>2464</v>
      </c>
      <c r="C51" s="7">
        <v>46</v>
      </c>
      <c r="D51" s="7">
        <f t="shared" si="0"/>
        <v>2510</v>
      </c>
      <c r="E51" s="7">
        <v>2194</v>
      </c>
      <c r="F51" s="7">
        <v>31</v>
      </c>
      <c r="G51" s="7">
        <f t="shared" si="1"/>
        <v>2225</v>
      </c>
      <c r="H51" s="8">
        <f t="shared" si="2"/>
        <v>-10.957792207792208</v>
      </c>
      <c r="I51" s="8">
        <f t="shared" si="3"/>
        <v>-32.608695652173914</v>
      </c>
      <c r="J51" s="9">
        <f t="shared" si="4"/>
        <v>-11.354581673306772</v>
      </c>
    </row>
    <row r="52" spans="1:10" ht="15">
      <c r="A52" s="10" t="s">
        <v>45</v>
      </c>
      <c r="B52" s="3">
        <v>3783</v>
      </c>
      <c r="C52" s="3">
        <v>115</v>
      </c>
      <c r="D52" s="3">
        <f t="shared" si="0"/>
        <v>3898</v>
      </c>
      <c r="E52" s="3">
        <v>3112</v>
      </c>
      <c r="F52" s="3">
        <v>88</v>
      </c>
      <c r="G52" s="3">
        <f t="shared" si="1"/>
        <v>3200</v>
      </c>
      <c r="H52" s="4">
        <f t="shared" si="2"/>
        <v>-17.73724557229712</v>
      </c>
      <c r="I52" s="4">
        <f t="shared" si="3"/>
        <v>-23.47826086956522</v>
      </c>
      <c r="J52" s="5">
        <f t="shared" si="4"/>
        <v>-17.906618778860956</v>
      </c>
    </row>
    <row r="53" spans="1:10" ht="15">
      <c r="A53" s="6" t="s">
        <v>46</v>
      </c>
      <c r="B53" s="7">
        <v>1767</v>
      </c>
      <c r="C53" s="7">
        <v>0</v>
      </c>
      <c r="D53" s="7">
        <f t="shared" si="0"/>
        <v>1767</v>
      </c>
      <c r="E53" s="7">
        <v>1594</v>
      </c>
      <c r="F53" s="7">
        <v>0</v>
      </c>
      <c r="G53" s="7">
        <f t="shared" si="1"/>
        <v>1594</v>
      </c>
      <c r="H53" s="8">
        <f t="shared" si="2"/>
        <v>-9.790605546123372</v>
      </c>
      <c r="I53" s="8">
        <f t="shared" si="3"/>
        <v>0</v>
      </c>
      <c r="J53" s="9">
        <f t="shared" si="4"/>
        <v>-9.790605546123372</v>
      </c>
    </row>
    <row r="54" spans="1:10" ht="15">
      <c r="A54" s="10" t="s">
        <v>73</v>
      </c>
      <c r="B54" s="3">
        <v>487</v>
      </c>
      <c r="C54" s="3">
        <v>51</v>
      </c>
      <c r="D54" s="3">
        <f t="shared" si="0"/>
        <v>538</v>
      </c>
      <c r="E54" s="3">
        <v>313</v>
      </c>
      <c r="F54" s="3">
        <v>23</v>
      </c>
      <c r="G54" s="3">
        <f t="shared" si="1"/>
        <v>336</v>
      </c>
      <c r="H54" s="4">
        <f t="shared" si="2"/>
        <v>-35.728952772073924</v>
      </c>
      <c r="I54" s="4">
        <f t="shared" si="3"/>
        <v>-54.90196078431373</v>
      </c>
      <c r="J54" s="5">
        <f t="shared" si="4"/>
        <v>-37.54646840148699</v>
      </c>
    </row>
    <row r="55" spans="1:10" ht="15">
      <c r="A55" s="6" t="s">
        <v>47</v>
      </c>
      <c r="B55" s="7">
        <v>0</v>
      </c>
      <c r="C55" s="7">
        <v>0</v>
      </c>
      <c r="D55" s="7">
        <f t="shared" si="0"/>
        <v>0</v>
      </c>
      <c r="E55" s="7">
        <v>0</v>
      </c>
      <c r="F55" s="7">
        <v>0</v>
      </c>
      <c r="G55" s="7">
        <f t="shared" si="1"/>
        <v>0</v>
      </c>
      <c r="H55" s="8">
        <f t="shared" si="2"/>
        <v>0</v>
      </c>
      <c r="I55" s="8">
        <f t="shared" si="3"/>
        <v>0</v>
      </c>
      <c r="J55" s="9">
        <f t="shared" si="4"/>
        <v>0</v>
      </c>
    </row>
    <row r="56" spans="1:10" ht="15">
      <c r="A56" s="10" t="s">
        <v>48</v>
      </c>
      <c r="B56" s="3">
        <v>187</v>
      </c>
      <c r="C56" s="3">
        <v>1</v>
      </c>
      <c r="D56" s="3">
        <f t="shared" si="0"/>
        <v>188</v>
      </c>
      <c r="E56" s="3">
        <v>176</v>
      </c>
      <c r="F56" s="3">
        <v>6</v>
      </c>
      <c r="G56" s="3">
        <f>+E56+F56</f>
        <v>182</v>
      </c>
      <c r="H56" s="4">
        <f t="shared" si="2"/>
        <v>-5.88235294117647</v>
      </c>
      <c r="I56" s="4">
        <f t="shared" si="3"/>
        <v>500</v>
      </c>
      <c r="J56" s="5">
        <f t="shared" si="4"/>
        <v>-3.1914893617021276</v>
      </c>
    </row>
    <row r="57" spans="1:10" ht="15">
      <c r="A57" s="6" t="s">
        <v>49</v>
      </c>
      <c r="B57" s="7">
        <v>6429</v>
      </c>
      <c r="C57" s="7">
        <v>24</v>
      </c>
      <c r="D57" s="7">
        <f t="shared" si="0"/>
        <v>6453</v>
      </c>
      <c r="E57" s="7">
        <v>5634</v>
      </c>
      <c r="F57" s="7">
        <v>29</v>
      </c>
      <c r="G57" s="7">
        <f t="shared" si="1"/>
        <v>5663</v>
      </c>
      <c r="H57" s="8">
        <f t="shared" si="2"/>
        <v>-12.365842277181521</v>
      </c>
      <c r="I57" s="8">
        <f t="shared" si="3"/>
        <v>20.833333333333336</v>
      </c>
      <c r="J57" s="9">
        <f t="shared" si="4"/>
        <v>-12.242367890903456</v>
      </c>
    </row>
    <row r="58" spans="1:10" ht="15">
      <c r="A58" s="10" t="s">
        <v>58</v>
      </c>
      <c r="B58" s="3">
        <v>429</v>
      </c>
      <c r="C58" s="3">
        <v>148</v>
      </c>
      <c r="D58" s="3">
        <f t="shared" si="0"/>
        <v>577</v>
      </c>
      <c r="E58" s="3">
        <v>404</v>
      </c>
      <c r="F58" s="3">
        <v>136</v>
      </c>
      <c r="G58" s="3">
        <f t="shared" si="1"/>
        <v>540</v>
      </c>
      <c r="H58" s="4">
        <f t="shared" si="2"/>
        <v>-5.827505827505827</v>
      </c>
      <c r="I58" s="4">
        <f t="shared" si="3"/>
        <v>-8.108108108108109</v>
      </c>
      <c r="J58" s="5">
        <f t="shared" si="4"/>
        <v>-6.412478336221837</v>
      </c>
    </row>
    <row r="59" spans="1:10" ht="15">
      <c r="A59" s="6" t="s">
        <v>59</v>
      </c>
      <c r="B59" s="7">
        <v>0</v>
      </c>
      <c r="C59" s="7">
        <v>126</v>
      </c>
      <c r="D59" s="7">
        <f t="shared" si="0"/>
        <v>126</v>
      </c>
      <c r="E59" s="7">
        <v>135</v>
      </c>
      <c r="F59" s="7">
        <v>35</v>
      </c>
      <c r="G59" s="7">
        <f t="shared" si="1"/>
        <v>170</v>
      </c>
      <c r="H59" s="8">
        <f t="shared" si="2"/>
        <v>0</v>
      </c>
      <c r="I59" s="8">
        <f t="shared" si="3"/>
        <v>-72.22222222222221</v>
      </c>
      <c r="J59" s="9">
        <f t="shared" si="4"/>
        <v>34.92063492063492</v>
      </c>
    </row>
    <row r="60" spans="1:10" ht="15">
      <c r="A60" s="11" t="s">
        <v>50</v>
      </c>
      <c r="B60" s="22">
        <f>+B61-SUM(B6+B10+B20+B32+B58+B59)</f>
        <v>392914</v>
      </c>
      <c r="C60" s="22">
        <f>+C61-SUM(C6+C10+C20+C32+C58+C59)</f>
        <v>359608</v>
      </c>
      <c r="D60" s="22">
        <f>+D61-SUM(D6+D10+D20+D32+D58+D59)</f>
        <v>752522</v>
      </c>
      <c r="E60" s="22">
        <f>+E61-SUM(E6+E10+E20+E32+E58+E59+E5)</f>
        <v>291307</v>
      </c>
      <c r="F60" s="22">
        <f>+F61-SUM(F6+F10+F20+F32+F58+F59+F5)</f>
        <v>260498</v>
      </c>
      <c r="G60" s="22">
        <f>+G61-SUM(G6+G10+G20+G32+G58+G59+G5)</f>
        <v>551805</v>
      </c>
      <c r="H60" s="23">
        <f>+_xlfn.IFERROR(((E60-B60)/B60)*100,0)</f>
        <v>-25.859857373369238</v>
      </c>
      <c r="I60" s="23">
        <f>+_xlfn.IFERROR(((F60-C60)/C60)*100,0)</f>
        <v>-27.560565949589556</v>
      </c>
      <c r="J60" s="23">
        <f>+_xlfn.IFERROR(((G60-D60)/D60)*100,0)</f>
        <v>-26.67257568549491</v>
      </c>
    </row>
    <row r="61" spans="1:10" ht="15">
      <c r="A61" s="14" t="s">
        <v>51</v>
      </c>
      <c r="B61" s="24">
        <f>SUM(B4:B59)</f>
        <v>491062</v>
      </c>
      <c r="C61" s="24">
        <f>SUM(C4:C59)</f>
        <v>417486</v>
      </c>
      <c r="D61" s="24">
        <f>SUM(D4:D59)</f>
        <v>908548</v>
      </c>
      <c r="E61" s="24">
        <f>SUM(E4:E59)</f>
        <v>428824</v>
      </c>
      <c r="F61" s="24">
        <f>SUM(F4:F59)</f>
        <v>463327</v>
      </c>
      <c r="G61" s="24">
        <f>SUM(G4:G59)</f>
        <v>892151</v>
      </c>
      <c r="H61" s="25">
        <f>+_xlfn.IFERROR(((E61-B61)/B61)*100,0)</f>
        <v>-12.674163343936204</v>
      </c>
      <c r="I61" s="25">
        <f>+_xlfn.IFERROR(((F61-C61)/C61)*100,0)</f>
        <v>10.980248439468628</v>
      </c>
      <c r="J61" s="25">
        <f>+_xlfn.IFERROR(((G61-D61)/D61)*100,0)</f>
        <v>-1.8047477953834028</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51" t="s">
        <v>74</v>
      </c>
      <c r="B65" s="51"/>
      <c r="C65" s="51"/>
      <c r="D65" s="51"/>
      <c r="E65" s="51"/>
      <c r="F65" s="51"/>
      <c r="G65" s="51"/>
      <c r="H65" s="51"/>
      <c r="I65" s="51"/>
      <c r="J65" s="51"/>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D5 G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68"/>
  <sheetViews>
    <sheetView zoomScale="80" zoomScaleNormal="80" zoomScalePageLayoutView="0" workbookViewId="0" topLeftCell="A1">
      <selection activeCell="C56" sqref="C56"/>
    </sheetView>
  </sheetViews>
  <sheetFormatPr defaultColWidth="9.140625" defaultRowHeight="15"/>
  <cols>
    <col min="1" max="1" width="34.00390625" style="0" bestFit="1" customWidth="1"/>
    <col min="2" max="10" width="14.28125" style="0" customWidth="1"/>
  </cols>
  <sheetData>
    <row r="1" spans="1:10" ht="18" customHeight="1">
      <c r="A1" s="52" t="s">
        <v>66</v>
      </c>
      <c r="B1" s="53"/>
      <c r="C1" s="53"/>
      <c r="D1" s="53"/>
      <c r="E1" s="53"/>
      <c r="F1" s="53"/>
      <c r="G1" s="53"/>
      <c r="H1" s="53"/>
      <c r="I1" s="53"/>
      <c r="J1" s="54"/>
    </row>
    <row r="2" spans="1:10" ht="30" customHeight="1">
      <c r="A2" s="66" t="s">
        <v>1</v>
      </c>
      <c r="B2" s="57" t="s">
        <v>75</v>
      </c>
      <c r="C2" s="57"/>
      <c r="D2" s="57"/>
      <c r="E2" s="57" t="s">
        <v>76</v>
      </c>
      <c r="F2" s="57"/>
      <c r="G2" s="57"/>
      <c r="H2" s="58" t="s">
        <v>72</v>
      </c>
      <c r="I2" s="58"/>
      <c r="J2" s="59"/>
    </row>
    <row r="3" spans="1:10" ht="15">
      <c r="A3" s="67"/>
      <c r="B3" s="1" t="s">
        <v>2</v>
      </c>
      <c r="C3" s="1" t="s">
        <v>3</v>
      </c>
      <c r="D3" s="1" t="s">
        <v>4</v>
      </c>
      <c r="E3" s="1" t="s">
        <v>2</v>
      </c>
      <c r="F3" s="1" t="s">
        <v>3</v>
      </c>
      <c r="G3" s="1" t="s">
        <v>4</v>
      </c>
      <c r="H3" s="1" t="s">
        <v>2</v>
      </c>
      <c r="I3" s="1" t="s">
        <v>3</v>
      </c>
      <c r="J3" s="2" t="s">
        <v>4</v>
      </c>
    </row>
    <row r="4" spans="1:10" ht="15">
      <c r="A4" s="10" t="s">
        <v>5</v>
      </c>
      <c r="B4" s="3">
        <v>135241.526</v>
      </c>
      <c r="C4" s="3">
        <v>1455450.9109999998</v>
      </c>
      <c r="D4" s="3">
        <f>SUM(B4:C4)</f>
        <v>1590692.437</v>
      </c>
      <c r="E4" s="3">
        <v>39973.869</v>
      </c>
      <c r="F4" s="3">
        <v>823244.563</v>
      </c>
      <c r="G4" s="3">
        <f>SUM(E4:F4)</f>
        <v>863218.4319999999</v>
      </c>
      <c r="H4" s="4"/>
      <c r="I4" s="4"/>
      <c r="J4" s="5"/>
    </row>
    <row r="5" spans="1:10" ht="15">
      <c r="A5" s="6" t="s">
        <v>70</v>
      </c>
      <c r="B5" s="7">
        <v>0</v>
      </c>
      <c r="C5" s="7">
        <v>0</v>
      </c>
      <c r="D5" s="7">
        <f>+B5+C5</f>
        <v>0</v>
      </c>
      <c r="E5" s="7">
        <v>48675.435</v>
      </c>
      <c r="F5" s="7">
        <v>253981.057</v>
      </c>
      <c r="G5" s="7">
        <f>+E5+F5</f>
        <v>302656.49199999997</v>
      </c>
      <c r="H5" s="8"/>
      <c r="I5" s="8"/>
      <c r="J5" s="9"/>
    </row>
    <row r="6" spans="1:10" ht="15">
      <c r="A6" s="10" t="s">
        <v>54</v>
      </c>
      <c r="B6" s="3">
        <v>102497.92599999999</v>
      </c>
      <c r="C6" s="3">
        <v>147840.71600000001</v>
      </c>
      <c r="D6" s="3">
        <f aca="true" t="shared" si="0" ref="D6:D59">SUM(B6:C6)</f>
        <v>250338.642</v>
      </c>
      <c r="E6" s="3">
        <v>99684.247</v>
      </c>
      <c r="F6" s="3">
        <v>142690.14899999998</v>
      </c>
      <c r="G6" s="3">
        <f aca="true" t="shared" si="1" ref="G6:G59">SUM(E6:F6)</f>
        <v>242374.39599999998</v>
      </c>
      <c r="H6" s="4">
        <f aca="true" t="shared" si="2" ref="H6:H59">+_xlfn.IFERROR(((E6-B6)/B6)*100,0)</f>
        <v>-2.7451082278484242</v>
      </c>
      <c r="I6" s="4">
        <f aca="true" t="shared" si="3" ref="I6:I60">+_xlfn.IFERROR(((F6-C6)/C6)*100,0)</f>
        <v>-3.483862321121361</v>
      </c>
      <c r="J6" s="5">
        <f aca="true" t="shared" si="4" ref="J6:J60">+_xlfn.IFERROR(((G6-D6)/D6)*100,0)</f>
        <v>-3.181388992275517</v>
      </c>
    </row>
    <row r="7" spans="1:10" ht="15">
      <c r="A7" s="6" t="s">
        <v>6</v>
      </c>
      <c r="B7" s="7">
        <v>68844.143</v>
      </c>
      <c r="C7" s="7">
        <v>25432.836999999996</v>
      </c>
      <c r="D7" s="7">
        <f t="shared" si="0"/>
        <v>94276.98</v>
      </c>
      <c r="E7" s="7">
        <v>55655</v>
      </c>
      <c r="F7" s="7">
        <v>26761</v>
      </c>
      <c r="G7" s="7">
        <f t="shared" si="1"/>
        <v>82416</v>
      </c>
      <c r="H7" s="8">
        <f t="shared" si="2"/>
        <v>-19.15797397608682</v>
      </c>
      <c r="I7" s="8">
        <f t="shared" si="3"/>
        <v>5.222236905776592</v>
      </c>
      <c r="J7" s="9">
        <f t="shared" si="4"/>
        <v>-12.580992730144725</v>
      </c>
    </row>
    <row r="8" spans="1:10" ht="15">
      <c r="A8" s="10" t="s">
        <v>7</v>
      </c>
      <c r="B8" s="3">
        <v>53518.509</v>
      </c>
      <c r="C8" s="3">
        <v>34260.964</v>
      </c>
      <c r="D8" s="3">
        <f t="shared" si="0"/>
        <v>87779.473</v>
      </c>
      <c r="E8" s="3">
        <v>61548.313</v>
      </c>
      <c r="F8" s="3">
        <v>40140.998</v>
      </c>
      <c r="G8" s="3">
        <f t="shared" si="1"/>
        <v>101689.311</v>
      </c>
      <c r="H8" s="4">
        <f t="shared" si="2"/>
        <v>15.00378868925516</v>
      </c>
      <c r="I8" s="4">
        <f t="shared" si="3"/>
        <v>17.16248848105967</v>
      </c>
      <c r="J8" s="5">
        <f t="shared" si="4"/>
        <v>15.846344851033686</v>
      </c>
    </row>
    <row r="9" spans="1:10" ht="15">
      <c r="A9" s="6" t="s">
        <v>8</v>
      </c>
      <c r="B9" s="7">
        <v>44380.493</v>
      </c>
      <c r="C9" s="7">
        <v>203046.43399999995</v>
      </c>
      <c r="D9" s="7">
        <f t="shared" si="0"/>
        <v>247426.92699999997</v>
      </c>
      <c r="E9" s="7">
        <v>44093.798</v>
      </c>
      <c r="F9" s="7">
        <v>243280.3</v>
      </c>
      <c r="G9" s="7">
        <f t="shared" si="1"/>
        <v>287374.098</v>
      </c>
      <c r="H9" s="8">
        <f t="shared" si="2"/>
        <v>-0.6459932745677244</v>
      </c>
      <c r="I9" s="8">
        <f t="shared" si="3"/>
        <v>19.81510593778763</v>
      </c>
      <c r="J9" s="9">
        <f t="shared" si="4"/>
        <v>16.145037843839866</v>
      </c>
    </row>
    <row r="10" spans="1:10" ht="15">
      <c r="A10" s="10" t="s">
        <v>55</v>
      </c>
      <c r="B10" s="3">
        <v>3570.797</v>
      </c>
      <c r="C10" s="3">
        <v>5115.818000000001</v>
      </c>
      <c r="D10" s="3">
        <f t="shared" si="0"/>
        <v>8686.615000000002</v>
      </c>
      <c r="E10" s="3">
        <v>2916.199</v>
      </c>
      <c r="F10" s="3">
        <v>5113.4130000000005</v>
      </c>
      <c r="G10" s="3">
        <f t="shared" si="1"/>
        <v>8029.612000000001</v>
      </c>
      <c r="H10" s="4">
        <f t="shared" si="2"/>
        <v>-18.331985828373888</v>
      </c>
      <c r="I10" s="4">
        <f t="shared" si="3"/>
        <v>-0.04701105473260883</v>
      </c>
      <c r="J10" s="5">
        <f t="shared" si="4"/>
        <v>-7.563394947283844</v>
      </c>
    </row>
    <row r="11" spans="1:10" ht="15">
      <c r="A11" s="6" t="s">
        <v>9</v>
      </c>
      <c r="B11" s="7">
        <v>9623.008999999998</v>
      </c>
      <c r="C11" s="7">
        <v>26842.771000000004</v>
      </c>
      <c r="D11" s="7">
        <f t="shared" si="0"/>
        <v>36465.78</v>
      </c>
      <c r="E11" s="7">
        <v>9730.182</v>
      </c>
      <c r="F11" s="7">
        <v>27956.871</v>
      </c>
      <c r="G11" s="7">
        <f t="shared" si="1"/>
        <v>37687.053</v>
      </c>
      <c r="H11" s="8">
        <f t="shared" si="2"/>
        <v>1.1137160944149853</v>
      </c>
      <c r="I11" s="8">
        <f t="shared" si="3"/>
        <v>4.150465687763736</v>
      </c>
      <c r="J11" s="42">
        <f t="shared" si="4"/>
        <v>3.349093314334702</v>
      </c>
    </row>
    <row r="12" spans="1:10" ht="15">
      <c r="A12" s="10" t="s">
        <v>10</v>
      </c>
      <c r="B12" s="3">
        <v>15755.539</v>
      </c>
      <c r="C12" s="3">
        <v>14119.171999999999</v>
      </c>
      <c r="D12" s="3">
        <f t="shared" si="0"/>
        <v>29874.711</v>
      </c>
      <c r="E12" s="3">
        <v>15009.455</v>
      </c>
      <c r="F12" s="3">
        <v>17548.104</v>
      </c>
      <c r="G12" s="3">
        <f t="shared" si="1"/>
        <v>32557.559</v>
      </c>
      <c r="H12" s="4">
        <f t="shared" si="2"/>
        <v>-4.735375920811092</v>
      </c>
      <c r="I12" s="4">
        <f t="shared" si="3"/>
        <v>24.285645078904068</v>
      </c>
      <c r="J12" s="5">
        <f t="shared" si="4"/>
        <v>8.980331223957286</v>
      </c>
    </row>
    <row r="13" spans="1:10" ht="15">
      <c r="A13" s="6" t="s">
        <v>11</v>
      </c>
      <c r="B13" s="7">
        <v>25671.587</v>
      </c>
      <c r="C13" s="7">
        <v>7299.357</v>
      </c>
      <c r="D13" s="7">
        <f t="shared" si="0"/>
        <v>32970.944</v>
      </c>
      <c r="E13" s="7">
        <v>22763.502</v>
      </c>
      <c r="F13" s="7">
        <v>8039.751</v>
      </c>
      <c r="G13" s="7">
        <f t="shared" si="1"/>
        <v>30803.253</v>
      </c>
      <c r="H13" s="8">
        <f t="shared" si="2"/>
        <v>-11.328029700695945</v>
      </c>
      <c r="I13" s="8">
        <f t="shared" si="3"/>
        <v>10.143277003714166</v>
      </c>
      <c r="J13" s="9">
        <f t="shared" si="4"/>
        <v>-6.574549397190454</v>
      </c>
    </row>
    <row r="14" spans="1:10" ht="15">
      <c r="A14" s="10" t="s">
        <v>12</v>
      </c>
      <c r="B14" s="3">
        <v>21326.638999999996</v>
      </c>
      <c r="C14" s="3">
        <v>4229.110000000001</v>
      </c>
      <c r="D14" s="3">
        <f t="shared" si="0"/>
        <v>25555.748999999996</v>
      </c>
      <c r="E14" s="3">
        <v>19908.143</v>
      </c>
      <c r="F14" s="3">
        <v>6107.914000000001</v>
      </c>
      <c r="G14" s="3">
        <f t="shared" si="1"/>
        <v>26016.057</v>
      </c>
      <c r="H14" s="4">
        <f t="shared" si="2"/>
        <v>-6.651287153123358</v>
      </c>
      <c r="I14" s="4">
        <f t="shared" si="3"/>
        <v>44.4255174256522</v>
      </c>
      <c r="J14" s="5">
        <f t="shared" si="4"/>
        <v>1.8011915831541647</v>
      </c>
    </row>
    <row r="15" spans="1:10" ht="15">
      <c r="A15" s="6" t="s">
        <v>13</v>
      </c>
      <c r="B15" s="7">
        <v>6971.183000000001</v>
      </c>
      <c r="C15" s="7">
        <v>129.982</v>
      </c>
      <c r="D15" s="7">
        <f t="shared" si="0"/>
        <v>7101.165000000001</v>
      </c>
      <c r="E15" s="7">
        <v>5361.881</v>
      </c>
      <c r="F15" s="7">
        <v>160.255</v>
      </c>
      <c r="G15" s="7">
        <f t="shared" si="1"/>
        <v>5522.136</v>
      </c>
      <c r="H15" s="8">
        <f t="shared" si="2"/>
        <v>-23.08506318081164</v>
      </c>
      <c r="I15" s="8">
        <f t="shared" si="3"/>
        <v>23.290147866627684</v>
      </c>
      <c r="J15" s="9">
        <f t="shared" si="4"/>
        <v>-22.23619645508871</v>
      </c>
    </row>
    <row r="16" spans="1:10" ht="15">
      <c r="A16" s="10" t="s">
        <v>14</v>
      </c>
      <c r="B16" s="3">
        <v>12901.786</v>
      </c>
      <c r="C16" s="3">
        <v>3523.0660000000003</v>
      </c>
      <c r="D16" s="3">
        <f t="shared" si="0"/>
        <v>16424.852</v>
      </c>
      <c r="E16" s="3">
        <v>12132.327</v>
      </c>
      <c r="F16" s="3">
        <v>4339.529</v>
      </c>
      <c r="G16" s="3">
        <f t="shared" si="1"/>
        <v>16471.856</v>
      </c>
      <c r="H16" s="4">
        <f t="shared" si="2"/>
        <v>-5.963972739898187</v>
      </c>
      <c r="I16" s="4">
        <f t="shared" si="3"/>
        <v>23.174785825755183</v>
      </c>
      <c r="J16" s="5">
        <f t="shared" si="4"/>
        <v>0.286176094615652</v>
      </c>
    </row>
    <row r="17" spans="1:10" ht="15">
      <c r="A17" s="6" t="s">
        <v>15</v>
      </c>
      <c r="B17" s="7">
        <v>1478.4260000000002</v>
      </c>
      <c r="C17" s="7">
        <v>55.790000000000006</v>
      </c>
      <c r="D17" s="7">
        <f t="shared" si="0"/>
        <v>1534.2160000000001</v>
      </c>
      <c r="E17" s="7">
        <v>1363.095</v>
      </c>
      <c r="F17" s="7">
        <v>27.71</v>
      </c>
      <c r="G17" s="7">
        <f t="shared" si="1"/>
        <v>1390.805</v>
      </c>
      <c r="H17" s="8">
        <f t="shared" si="2"/>
        <v>-7.800931531236607</v>
      </c>
      <c r="I17" s="8">
        <f t="shared" si="3"/>
        <v>-50.33160064527693</v>
      </c>
      <c r="J17" s="9">
        <f t="shared" si="4"/>
        <v>-9.34751038967134</v>
      </c>
    </row>
    <row r="18" spans="1:10" ht="15">
      <c r="A18" s="10" t="s">
        <v>16</v>
      </c>
      <c r="B18" s="3">
        <v>1973.508</v>
      </c>
      <c r="C18" s="3">
        <v>0</v>
      </c>
      <c r="D18" s="3">
        <f t="shared" si="0"/>
        <v>1973.508</v>
      </c>
      <c r="E18" s="3">
        <v>1913.93</v>
      </c>
      <c r="F18" s="3">
        <v>0</v>
      </c>
      <c r="G18" s="3">
        <f t="shared" si="1"/>
        <v>1913.93</v>
      </c>
      <c r="H18" s="4">
        <f t="shared" si="2"/>
        <v>-3.018888193004537</v>
      </c>
      <c r="I18" s="4">
        <f t="shared" si="3"/>
        <v>0</v>
      </c>
      <c r="J18" s="5">
        <f t="shared" si="4"/>
        <v>-3.018888193004537</v>
      </c>
    </row>
    <row r="19" spans="1:10" ht="15">
      <c r="A19" s="6" t="s">
        <v>17</v>
      </c>
      <c r="B19" s="7">
        <v>867.38</v>
      </c>
      <c r="C19" s="7">
        <v>166.68599999999998</v>
      </c>
      <c r="D19" s="7">
        <f t="shared" si="0"/>
        <v>1034.066</v>
      </c>
      <c r="E19" s="7">
        <v>877.624</v>
      </c>
      <c r="F19" s="7">
        <v>104.003</v>
      </c>
      <c r="G19" s="7">
        <f t="shared" si="1"/>
        <v>981.6270000000001</v>
      </c>
      <c r="H19" s="8">
        <f t="shared" si="2"/>
        <v>1.1810279231709317</v>
      </c>
      <c r="I19" s="8">
        <f t="shared" si="3"/>
        <v>-37.60543776921877</v>
      </c>
      <c r="J19" s="9">
        <f t="shared" si="4"/>
        <v>-5.0711463291511345</v>
      </c>
    </row>
    <row r="20" spans="1:10" ht="15">
      <c r="A20" s="10" t="s">
        <v>56</v>
      </c>
      <c r="B20" s="3">
        <v>0</v>
      </c>
      <c r="C20" s="3">
        <v>0</v>
      </c>
      <c r="D20" s="3"/>
      <c r="E20" s="3">
        <v>0</v>
      </c>
      <c r="F20" s="3">
        <v>0</v>
      </c>
      <c r="G20" s="3"/>
      <c r="H20" s="4">
        <f t="shared" si="2"/>
        <v>0</v>
      </c>
      <c r="I20" s="4">
        <f t="shared" si="3"/>
        <v>0</v>
      </c>
      <c r="J20" s="5">
        <f t="shared" si="4"/>
        <v>0</v>
      </c>
    </row>
    <row r="21" spans="1:10" ht="15">
      <c r="A21" s="6" t="s">
        <v>18</v>
      </c>
      <c r="B21" s="7">
        <v>2534.773</v>
      </c>
      <c r="C21" s="7">
        <v>218.989</v>
      </c>
      <c r="D21" s="7">
        <f t="shared" si="0"/>
        <v>2753.762</v>
      </c>
      <c r="E21" s="7">
        <v>1832.546</v>
      </c>
      <c r="F21" s="7">
        <v>83.758</v>
      </c>
      <c r="G21" s="7">
        <f t="shared" si="1"/>
        <v>1916.304</v>
      </c>
      <c r="H21" s="8">
        <f t="shared" si="2"/>
        <v>-27.703743096521862</v>
      </c>
      <c r="I21" s="8">
        <f t="shared" si="3"/>
        <v>-61.75241678805784</v>
      </c>
      <c r="J21" s="9">
        <f t="shared" si="4"/>
        <v>-30.411415365598042</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3946.732</v>
      </c>
      <c r="C23" s="7">
        <v>59.099999999999994</v>
      </c>
      <c r="D23" s="7">
        <f t="shared" si="0"/>
        <v>4005.832</v>
      </c>
      <c r="E23" s="7">
        <v>3345.65</v>
      </c>
      <c r="F23" s="7">
        <v>31.124000000000002</v>
      </c>
      <c r="G23" s="7">
        <f t="shared" si="1"/>
        <v>3376.774</v>
      </c>
      <c r="H23" s="8">
        <f t="shared" si="2"/>
        <v>-15.229866127216136</v>
      </c>
      <c r="I23" s="8">
        <f t="shared" si="3"/>
        <v>-47.33671742808798</v>
      </c>
      <c r="J23" s="9">
        <f t="shared" si="4"/>
        <v>-15.70355421795023</v>
      </c>
    </row>
    <row r="24" spans="1:10" ht="15">
      <c r="A24" s="10" t="s">
        <v>21</v>
      </c>
      <c r="B24" s="3">
        <v>1320.7559999999999</v>
      </c>
      <c r="C24" s="3">
        <v>18.946</v>
      </c>
      <c r="D24" s="3">
        <f t="shared" si="0"/>
        <v>1339.7019999999998</v>
      </c>
      <c r="E24" s="3">
        <v>1193.758</v>
      </c>
      <c r="F24" s="3">
        <v>30</v>
      </c>
      <c r="G24" s="3">
        <f t="shared" si="1"/>
        <v>1223.758</v>
      </c>
      <c r="H24" s="4">
        <f t="shared" si="2"/>
        <v>-9.615553516319428</v>
      </c>
      <c r="I24" s="4">
        <f t="shared" si="3"/>
        <v>58.344769344452644</v>
      </c>
      <c r="J24" s="5">
        <f t="shared" si="4"/>
        <v>-8.654461962436404</v>
      </c>
    </row>
    <row r="25" spans="1:10" ht="15">
      <c r="A25" s="6" t="s">
        <v>22</v>
      </c>
      <c r="B25" s="7">
        <v>1372.817</v>
      </c>
      <c r="C25" s="7">
        <v>463.815</v>
      </c>
      <c r="D25" s="7">
        <f t="shared" si="0"/>
        <v>1836.632</v>
      </c>
      <c r="E25" s="7">
        <v>1533.445</v>
      </c>
      <c r="F25" s="7">
        <v>295.35699999999997</v>
      </c>
      <c r="G25" s="7">
        <f t="shared" si="1"/>
        <v>1828.802</v>
      </c>
      <c r="H25" s="8">
        <f t="shared" si="2"/>
        <v>11.70061268180682</v>
      </c>
      <c r="I25" s="8">
        <f t="shared" si="3"/>
        <v>-36.32008451645592</v>
      </c>
      <c r="J25" s="9">
        <f t="shared" si="4"/>
        <v>-0.4263238362393857</v>
      </c>
    </row>
    <row r="26" spans="1:10" ht="15">
      <c r="A26" s="10" t="s">
        <v>23</v>
      </c>
      <c r="B26" s="3">
        <v>1011.176</v>
      </c>
      <c r="C26" s="3">
        <v>110.464</v>
      </c>
      <c r="D26" s="3">
        <f t="shared" si="0"/>
        <v>1121.64</v>
      </c>
      <c r="E26" s="3">
        <v>636.087</v>
      </c>
      <c r="F26" s="3">
        <v>34.989</v>
      </c>
      <c r="G26" s="3">
        <f t="shared" si="1"/>
        <v>671.076</v>
      </c>
      <c r="H26" s="4">
        <f t="shared" si="2"/>
        <v>-37.09433372627515</v>
      </c>
      <c r="I26" s="4">
        <f t="shared" si="3"/>
        <v>-68.32542728852839</v>
      </c>
      <c r="J26" s="5">
        <f t="shared" si="4"/>
        <v>-40.17010805606077</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2810.29</v>
      </c>
      <c r="C28" s="3">
        <v>1150.3420000000003</v>
      </c>
      <c r="D28" s="3">
        <f t="shared" si="0"/>
        <v>3960.6320000000005</v>
      </c>
      <c r="E28" s="3">
        <v>2749.874</v>
      </c>
      <c r="F28" s="3">
        <v>1568.83</v>
      </c>
      <c r="G28" s="3">
        <f t="shared" si="1"/>
        <v>4318.704</v>
      </c>
      <c r="H28" s="4">
        <f t="shared" si="2"/>
        <v>-2.149813720292218</v>
      </c>
      <c r="I28" s="4">
        <f t="shared" si="3"/>
        <v>36.37944193987523</v>
      </c>
      <c r="J28" s="5">
        <f t="shared" si="4"/>
        <v>9.040779350366284</v>
      </c>
    </row>
    <row r="29" spans="1:10" ht="15">
      <c r="A29" s="6" t="s">
        <v>26</v>
      </c>
      <c r="B29" s="7">
        <v>9909.608</v>
      </c>
      <c r="C29" s="7">
        <v>730.6020000000001</v>
      </c>
      <c r="D29" s="7">
        <f t="shared" si="0"/>
        <v>10640.210000000001</v>
      </c>
      <c r="E29" s="7">
        <v>8389.132</v>
      </c>
      <c r="F29" s="7">
        <v>964.481</v>
      </c>
      <c r="G29" s="7">
        <f t="shared" si="1"/>
        <v>9353.613</v>
      </c>
      <c r="H29" s="8">
        <f t="shared" si="2"/>
        <v>-15.343452536164905</v>
      </c>
      <c r="I29" s="8">
        <f t="shared" si="3"/>
        <v>32.01182038921326</v>
      </c>
      <c r="J29" s="9">
        <f t="shared" si="4"/>
        <v>-12.091838412963668</v>
      </c>
    </row>
    <row r="30" spans="1:10" ht="15">
      <c r="A30" s="10" t="s">
        <v>27</v>
      </c>
      <c r="B30" s="3">
        <v>5711.631</v>
      </c>
      <c r="C30" s="3">
        <v>584.038</v>
      </c>
      <c r="D30" s="3">
        <f t="shared" si="0"/>
        <v>6295.669</v>
      </c>
      <c r="E30" s="3">
        <v>5205.848</v>
      </c>
      <c r="F30" s="3">
        <v>680.153</v>
      </c>
      <c r="G30" s="3">
        <f t="shared" si="1"/>
        <v>5886.001</v>
      </c>
      <c r="H30" s="4">
        <f t="shared" si="2"/>
        <v>-8.855316458643781</v>
      </c>
      <c r="I30" s="4">
        <f t="shared" si="3"/>
        <v>16.456977114502823</v>
      </c>
      <c r="J30" s="5">
        <f t="shared" si="4"/>
        <v>-6.507140067243047</v>
      </c>
    </row>
    <row r="31" spans="1:10" ht="15">
      <c r="A31" s="6" t="s">
        <v>28</v>
      </c>
      <c r="B31" s="7">
        <v>2682.1560000000004</v>
      </c>
      <c r="C31" s="7">
        <v>3.4059999999999997</v>
      </c>
      <c r="D31" s="7">
        <f t="shared" si="0"/>
        <v>2685.5620000000004</v>
      </c>
      <c r="E31" s="7">
        <v>2263.247</v>
      </c>
      <c r="F31" s="7">
        <v>16.57</v>
      </c>
      <c r="G31" s="7">
        <f t="shared" si="1"/>
        <v>2279.817</v>
      </c>
      <c r="H31" s="8">
        <f t="shared" si="2"/>
        <v>-15.618368208262327</v>
      </c>
      <c r="I31" s="8">
        <f t="shared" si="3"/>
        <v>386.4944216089255</v>
      </c>
      <c r="J31" s="9">
        <f t="shared" si="4"/>
        <v>-15.10838327322178</v>
      </c>
    </row>
    <row r="32" spans="1:10" ht="15">
      <c r="A32" s="10" t="s">
        <v>57</v>
      </c>
      <c r="B32" s="3">
        <v>8.317</v>
      </c>
      <c r="C32" s="3">
        <v>1585.8339999999998</v>
      </c>
      <c r="D32" s="3">
        <f t="shared" si="0"/>
        <v>1594.1509999999998</v>
      </c>
      <c r="E32" s="3">
        <v>9</v>
      </c>
      <c r="F32" s="3">
        <v>2044.886</v>
      </c>
      <c r="G32" s="3">
        <f t="shared" si="1"/>
        <v>2053.886</v>
      </c>
      <c r="H32" s="4">
        <f t="shared" si="2"/>
        <v>8.212095707586869</v>
      </c>
      <c r="I32" s="4">
        <f t="shared" si="3"/>
        <v>28.947039854108326</v>
      </c>
      <c r="J32" s="5">
        <f t="shared" si="4"/>
        <v>28.83886156330236</v>
      </c>
    </row>
    <row r="33" spans="1:10" ht="15">
      <c r="A33" s="6" t="s">
        <v>69</v>
      </c>
      <c r="B33" s="7">
        <v>1195.356</v>
      </c>
      <c r="C33" s="7">
        <v>0</v>
      </c>
      <c r="D33" s="7">
        <f t="shared" si="0"/>
        <v>1195.356</v>
      </c>
      <c r="E33" s="7">
        <v>1167.748</v>
      </c>
      <c r="F33" s="7">
        <v>0</v>
      </c>
      <c r="G33" s="7">
        <f t="shared" si="1"/>
        <v>1167.748</v>
      </c>
      <c r="H33" s="8">
        <f t="shared" si="2"/>
        <v>-2.3096048373873512</v>
      </c>
      <c r="I33" s="8">
        <f t="shared" si="3"/>
        <v>0</v>
      </c>
      <c r="J33" s="9">
        <f t="shared" si="4"/>
        <v>-2.3096048373873512</v>
      </c>
    </row>
    <row r="34" spans="1:10" ht="15">
      <c r="A34" s="10" t="s">
        <v>29</v>
      </c>
      <c r="B34" s="3">
        <v>6173.587999999999</v>
      </c>
      <c r="C34" s="3">
        <v>3063.7619999999997</v>
      </c>
      <c r="D34" s="3">
        <f t="shared" si="0"/>
        <v>9237.349999999999</v>
      </c>
      <c r="E34" s="3">
        <v>5760.474</v>
      </c>
      <c r="F34" s="3">
        <v>2998.627</v>
      </c>
      <c r="G34" s="3">
        <f t="shared" si="1"/>
        <v>8759.101</v>
      </c>
      <c r="H34" s="4">
        <f t="shared" si="2"/>
        <v>-6.691635399058031</v>
      </c>
      <c r="I34" s="4">
        <f t="shared" si="3"/>
        <v>-2.1259810651088356</v>
      </c>
      <c r="J34" s="5">
        <f t="shared" si="4"/>
        <v>-5.177339821485578</v>
      </c>
    </row>
    <row r="35" spans="1:10" ht="15">
      <c r="A35" s="6" t="s">
        <v>68</v>
      </c>
      <c r="B35" s="7">
        <v>2123.6620000000003</v>
      </c>
      <c r="C35" s="7">
        <v>0</v>
      </c>
      <c r="D35" s="7">
        <f t="shared" si="0"/>
        <v>2123.6620000000003</v>
      </c>
      <c r="E35" s="7">
        <v>1892.656</v>
      </c>
      <c r="F35" s="7">
        <v>7</v>
      </c>
      <c r="G35" s="7">
        <f t="shared" si="1"/>
        <v>1899.656</v>
      </c>
      <c r="H35" s="8">
        <f t="shared" si="2"/>
        <v>-10.877719712458964</v>
      </c>
      <c r="I35" s="8">
        <f t="shared" si="3"/>
        <v>0</v>
      </c>
      <c r="J35" s="9">
        <f t="shared" si="4"/>
        <v>-10.54810040392493</v>
      </c>
    </row>
    <row r="36" spans="1:10" ht="15">
      <c r="A36" s="10" t="s">
        <v>30</v>
      </c>
      <c r="B36" s="3">
        <v>460.446</v>
      </c>
      <c r="C36" s="3">
        <v>1081.343</v>
      </c>
      <c r="D36" s="3">
        <f t="shared" si="0"/>
        <v>1541.7890000000002</v>
      </c>
      <c r="E36" s="3">
        <v>421.445</v>
      </c>
      <c r="F36" s="3">
        <v>1069.802</v>
      </c>
      <c r="G36" s="3">
        <f t="shared" si="1"/>
        <v>1491.2469999999998</v>
      </c>
      <c r="H36" s="4">
        <f t="shared" si="2"/>
        <v>-8.470265785781619</v>
      </c>
      <c r="I36" s="4">
        <f t="shared" si="3"/>
        <v>-1.06728392378738</v>
      </c>
      <c r="J36" s="43">
        <f t="shared" si="4"/>
        <v>-3.27813987517101</v>
      </c>
    </row>
    <row r="37" spans="1:10" ht="15">
      <c r="A37" s="6" t="s">
        <v>31</v>
      </c>
      <c r="B37" s="7">
        <v>1802.1599999999999</v>
      </c>
      <c r="C37" s="7">
        <v>26.214</v>
      </c>
      <c r="D37" s="7">
        <f t="shared" si="0"/>
        <v>1828.3739999999998</v>
      </c>
      <c r="E37" s="7">
        <v>1543.144</v>
      </c>
      <c r="F37" s="7">
        <v>2.612</v>
      </c>
      <c r="G37" s="7">
        <f t="shared" si="1"/>
        <v>1545.756</v>
      </c>
      <c r="H37" s="8">
        <f t="shared" si="2"/>
        <v>-14.372530740888703</v>
      </c>
      <c r="I37" s="8">
        <f t="shared" si="3"/>
        <v>-90.03585870145723</v>
      </c>
      <c r="J37" s="9">
        <f t="shared" si="4"/>
        <v>-15.457340784762842</v>
      </c>
    </row>
    <row r="38" spans="1:10" ht="15">
      <c r="A38" s="10" t="s">
        <v>32</v>
      </c>
      <c r="B38" s="3">
        <v>3633.054</v>
      </c>
      <c r="C38" s="3">
        <v>0</v>
      </c>
      <c r="D38" s="3">
        <f t="shared" si="0"/>
        <v>3633.054</v>
      </c>
      <c r="E38" s="3">
        <v>3285.4</v>
      </c>
      <c r="F38" s="3">
        <v>0</v>
      </c>
      <c r="G38" s="3">
        <f t="shared" si="1"/>
        <v>3285.4</v>
      </c>
      <c r="H38" s="4">
        <f t="shared" si="2"/>
        <v>-9.56919440228524</v>
      </c>
      <c r="I38" s="4">
        <f t="shared" si="3"/>
        <v>0</v>
      </c>
      <c r="J38" s="5">
        <f t="shared" si="4"/>
        <v>-9.56919440228524</v>
      </c>
    </row>
    <row r="39" spans="1:10" ht="15">
      <c r="A39" s="6" t="s">
        <v>33</v>
      </c>
      <c r="B39" s="7">
        <v>435.65400000000005</v>
      </c>
      <c r="C39" s="7">
        <v>42.354000000000006</v>
      </c>
      <c r="D39" s="7">
        <f t="shared" si="0"/>
        <v>478.00800000000004</v>
      </c>
      <c r="E39" s="7">
        <v>313.756</v>
      </c>
      <c r="F39" s="7">
        <v>31</v>
      </c>
      <c r="G39" s="7">
        <f t="shared" si="1"/>
        <v>344.756</v>
      </c>
      <c r="H39" s="8">
        <f t="shared" si="2"/>
        <v>-27.98046155894358</v>
      </c>
      <c r="I39" s="8">
        <f t="shared" si="3"/>
        <v>-26.807385370921295</v>
      </c>
      <c r="J39" s="9">
        <f t="shared" si="4"/>
        <v>-27.87652089504779</v>
      </c>
    </row>
    <row r="40" spans="1:10" ht="15">
      <c r="A40" s="10" t="s">
        <v>34</v>
      </c>
      <c r="B40" s="3">
        <v>11288.427</v>
      </c>
      <c r="C40" s="3">
        <v>4832.482</v>
      </c>
      <c r="D40" s="3">
        <f t="shared" si="0"/>
        <v>16120.909</v>
      </c>
      <c r="E40" s="3">
        <v>12598.001</v>
      </c>
      <c r="F40" s="3">
        <v>5035.8330000000005</v>
      </c>
      <c r="G40" s="3">
        <f t="shared" si="1"/>
        <v>17633.834000000003</v>
      </c>
      <c r="H40" s="4">
        <f t="shared" si="2"/>
        <v>11.601031746938705</v>
      </c>
      <c r="I40" s="4">
        <f t="shared" si="3"/>
        <v>4.208003257953171</v>
      </c>
      <c r="J40" s="5">
        <f t="shared" si="4"/>
        <v>9.384861610471239</v>
      </c>
    </row>
    <row r="41" spans="1:10" ht="15">
      <c r="A41" s="6" t="s">
        <v>35</v>
      </c>
      <c r="B41" s="7">
        <v>294.166</v>
      </c>
      <c r="C41" s="7">
        <v>67.30000000000001</v>
      </c>
      <c r="D41" s="7">
        <f t="shared" si="0"/>
        <v>361.466</v>
      </c>
      <c r="E41" s="7">
        <v>316.698</v>
      </c>
      <c r="F41" s="7">
        <v>78.09</v>
      </c>
      <c r="G41" s="7">
        <f t="shared" si="1"/>
        <v>394.788</v>
      </c>
      <c r="H41" s="8">
        <f t="shared" si="2"/>
        <v>7.659620758347321</v>
      </c>
      <c r="I41" s="8">
        <f t="shared" si="3"/>
        <v>16.03268945022287</v>
      </c>
      <c r="J41" s="9">
        <f t="shared" si="4"/>
        <v>9.21857104125976</v>
      </c>
    </row>
    <row r="42" spans="1:10" ht="15">
      <c r="A42" s="10" t="s">
        <v>36</v>
      </c>
      <c r="B42" s="3">
        <v>5606.31</v>
      </c>
      <c r="C42" s="3">
        <v>2016.4669999999996</v>
      </c>
      <c r="D42" s="3">
        <f t="shared" si="0"/>
        <v>7622.777</v>
      </c>
      <c r="E42" s="3">
        <v>4877.339</v>
      </c>
      <c r="F42" s="3">
        <v>1983.741</v>
      </c>
      <c r="G42" s="3">
        <f t="shared" si="1"/>
        <v>6861.08</v>
      </c>
      <c r="H42" s="4">
        <f t="shared" si="2"/>
        <v>-13.002688042580598</v>
      </c>
      <c r="I42" s="4">
        <f t="shared" si="3"/>
        <v>-1.6229375437336522</v>
      </c>
      <c r="J42" s="5">
        <f t="shared" si="4"/>
        <v>-9.992382041347925</v>
      </c>
    </row>
    <row r="43" spans="1:10" ht="15">
      <c r="A43" s="6" t="s">
        <v>37</v>
      </c>
      <c r="B43" s="7">
        <v>4864.978</v>
      </c>
      <c r="C43" s="7">
        <v>190.49</v>
      </c>
      <c r="D43" s="7">
        <f t="shared" si="0"/>
        <v>5055.468</v>
      </c>
      <c r="E43" s="7">
        <v>4342.4400000000005</v>
      </c>
      <c r="F43" s="7">
        <v>154.109</v>
      </c>
      <c r="G43" s="7">
        <f t="shared" si="1"/>
        <v>4496.549000000001</v>
      </c>
      <c r="H43" s="8">
        <f t="shared" si="2"/>
        <v>-10.740809105406017</v>
      </c>
      <c r="I43" s="8">
        <f t="shared" si="3"/>
        <v>-19.098640348574726</v>
      </c>
      <c r="J43" s="9">
        <f t="shared" si="4"/>
        <v>-11.055732130042143</v>
      </c>
    </row>
    <row r="44" spans="1:10" ht="15">
      <c r="A44" s="10" t="s">
        <v>38</v>
      </c>
      <c r="B44" s="3">
        <v>4393.181</v>
      </c>
      <c r="C44" s="3">
        <v>63.899</v>
      </c>
      <c r="D44" s="3">
        <f t="shared" si="0"/>
        <v>4457.08</v>
      </c>
      <c r="E44" s="3">
        <v>3393.849</v>
      </c>
      <c r="F44" s="3">
        <v>53.42</v>
      </c>
      <c r="G44" s="3">
        <f t="shared" si="1"/>
        <v>3447.2690000000002</v>
      </c>
      <c r="H44" s="4">
        <f t="shared" si="2"/>
        <v>-22.747344122630036</v>
      </c>
      <c r="I44" s="4">
        <f t="shared" si="3"/>
        <v>-16.399317673203022</v>
      </c>
      <c r="J44" s="5">
        <f t="shared" si="4"/>
        <v>-22.65633553806527</v>
      </c>
    </row>
    <row r="45" spans="1:10" ht="15">
      <c r="A45" s="6" t="s">
        <v>71</v>
      </c>
      <c r="B45" s="7">
        <v>2713.95</v>
      </c>
      <c r="C45" s="7">
        <v>36.222</v>
      </c>
      <c r="D45" s="7">
        <f t="shared" si="0"/>
        <v>2750.172</v>
      </c>
      <c r="E45" s="7">
        <v>2362.316</v>
      </c>
      <c r="F45" s="7">
        <v>21.683999999999997</v>
      </c>
      <c r="G45" s="7">
        <f t="shared" si="1"/>
        <v>2384</v>
      </c>
      <c r="H45" s="8">
        <f t="shared" si="2"/>
        <v>-12.956539361447339</v>
      </c>
      <c r="I45" s="8">
        <f t="shared" si="3"/>
        <v>-40.13582905416598</v>
      </c>
      <c r="J45" s="9">
        <f t="shared" si="4"/>
        <v>-13.314512692297065</v>
      </c>
    </row>
    <row r="46" spans="1:10" ht="15">
      <c r="A46" s="10" t="s">
        <v>39</v>
      </c>
      <c r="B46" s="3">
        <v>2496.4359999999997</v>
      </c>
      <c r="C46" s="3">
        <v>35.064</v>
      </c>
      <c r="D46" s="3">
        <f t="shared" si="0"/>
        <v>2531.4999999999995</v>
      </c>
      <c r="E46" s="3">
        <v>3302.397</v>
      </c>
      <c r="F46" s="3">
        <v>60.527</v>
      </c>
      <c r="G46" s="3">
        <f t="shared" si="1"/>
        <v>3362.924</v>
      </c>
      <c r="H46" s="4">
        <f t="shared" si="2"/>
        <v>32.28446473292327</v>
      </c>
      <c r="I46" s="4">
        <f t="shared" si="3"/>
        <v>72.61864020077573</v>
      </c>
      <c r="J46" s="5">
        <f t="shared" si="4"/>
        <v>32.843136480347646</v>
      </c>
    </row>
    <row r="47" spans="1:10" ht="15">
      <c r="A47" s="6" t="s">
        <v>40</v>
      </c>
      <c r="B47" s="7">
        <v>5460.174</v>
      </c>
      <c r="C47" s="7">
        <v>319.274</v>
      </c>
      <c r="D47" s="7">
        <f t="shared" si="0"/>
        <v>5779.448</v>
      </c>
      <c r="E47" s="7">
        <v>5277.824</v>
      </c>
      <c r="F47" s="7">
        <v>403.331</v>
      </c>
      <c r="G47" s="7">
        <f t="shared" si="1"/>
        <v>5681.155</v>
      </c>
      <c r="H47" s="8">
        <f t="shared" si="2"/>
        <v>-3.339637161746134</v>
      </c>
      <c r="I47" s="8">
        <f t="shared" si="3"/>
        <v>26.32754311343862</v>
      </c>
      <c r="J47" s="9">
        <f t="shared" si="4"/>
        <v>-1.7007333572341263</v>
      </c>
    </row>
    <row r="48" spans="1:10" ht="15">
      <c r="A48" s="10" t="s">
        <v>41</v>
      </c>
      <c r="B48" s="3">
        <v>8516.503</v>
      </c>
      <c r="C48" s="3">
        <v>1753.5169999999998</v>
      </c>
      <c r="D48" s="3">
        <f t="shared" si="0"/>
        <v>10270.02</v>
      </c>
      <c r="E48" s="3">
        <v>7298.326</v>
      </c>
      <c r="F48" s="3">
        <v>2231.499</v>
      </c>
      <c r="G48" s="3">
        <f t="shared" si="1"/>
        <v>9529.825</v>
      </c>
      <c r="H48" s="4">
        <f t="shared" si="2"/>
        <v>-14.303723018708506</v>
      </c>
      <c r="I48" s="4">
        <f t="shared" si="3"/>
        <v>27.258475395448123</v>
      </c>
      <c r="J48" s="5">
        <f t="shared" si="4"/>
        <v>-7.207337473539484</v>
      </c>
    </row>
    <row r="49" spans="1:10" ht="15">
      <c r="A49" s="6" t="s">
        <v>42</v>
      </c>
      <c r="B49" s="7">
        <v>0</v>
      </c>
      <c r="C49" s="7">
        <v>0</v>
      </c>
      <c r="D49" s="7">
        <f t="shared" si="0"/>
        <v>0</v>
      </c>
      <c r="E49" s="7">
        <v>194.835</v>
      </c>
      <c r="F49" s="7">
        <v>0</v>
      </c>
      <c r="G49" s="7">
        <f t="shared" si="1"/>
        <v>194.835</v>
      </c>
      <c r="H49" s="8">
        <f t="shared" si="2"/>
        <v>0</v>
      </c>
      <c r="I49" s="8">
        <f t="shared" si="3"/>
        <v>0</v>
      </c>
      <c r="J49" s="9">
        <f t="shared" si="4"/>
        <v>0</v>
      </c>
    </row>
    <row r="50" spans="1:10" ht="15">
      <c r="A50" s="10" t="s">
        <v>43</v>
      </c>
      <c r="B50" s="3">
        <v>949.272</v>
      </c>
      <c r="C50" s="3">
        <v>4.796</v>
      </c>
      <c r="D50" s="3">
        <f t="shared" si="0"/>
        <v>954.0680000000001</v>
      </c>
      <c r="E50" s="3">
        <v>795.4300000000001</v>
      </c>
      <c r="F50" s="3">
        <v>6</v>
      </c>
      <c r="G50" s="3">
        <f t="shared" si="1"/>
        <v>801.4300000000001</v>
      </c>
      <c r="H50" s="4">
        <f t="shared" si="2"/>
        <v>-16.206313891065992</v>
      </c>
      <c r="I50" s="4">
        <f t="shared" si="3"/>
        <v>25.10425354462051</v>
      </c>
      <c r="J50" s="5">
        <f t="shared" si="4"/>
        <v>-15.998649991405225</v>
      </c>
    </row>
    <row r="51" spans="1:10" ht="15">
      <c r="A51" s="6" t="s">
        <v>44</v>
      </c>
      <c r="B51" s="7">
        <v>3129.0020000000004</v>
      </c>
      <c r="C51" s="7">
        <v>109.042</v>
      </c>
      <c r="D51" s="7">
        <f t="shared" si="0"/>
        <v>3238.0440000000003</v>
      </c>
      <c r="E51" s="7">
        <v>2601.425</v>
      </c>
      <c r="F51" s="7">
        <v>66.37</v>
      </c>
      <c r="G51" s="7">
        <f t="shared" si="1"/>
        <v>2667.795</v>
      </c>
      <c r="H51" s="8">
        <f t="shared" si="2"/>
        <v>-16.86087129378633</v>
      </c>
      <c r="I51" s="8">
        <f t="shared" si="3"/>
        <v>-39.13354487261789</v>
      </c>
      <c r="J51" s="9">
        <f t="shared" si="4"/>
        <v>-17.610909549098167</v>
      </c>
    </row>
    <row r="52" spans="1:10" ht="15">
      <c r="A52" s="10" t="s">
        <v>45</v>
      </c>
      <c r="B52" s="3">
        <v>4034.1430000000005</v>
      </c>
      <c r="C52" s="3">
        <v>430.236</v>
      </c>
      <c r="D52" s="3">
        <f t="shared" si="0"/>
        <v>4464.379000000001</v>
      </c>
      <c r="E52" s="3">
        <v>3519.647</v>
      </c>
      <c r="F52" s="3">
        <v>328.263</v>
      </c>
      <c r="G52" s="3">
        <f t="shared" si="1"/>
        <v>3847.91</v>
      </c>
      <c r="H52" s="4">
        <f t="shared" si="2"/>
        <v>-12.753538979654428</v>
      </c>
      <c r="I52" s="4">
        <f t="shared" si="3"/>
        <v>-23.70164281928988</v>
      </c>
      <c r="J52" s="5">
        <f t="shared" si="4"/>
        <v>-13.808617055138035</v>
      </c>
    </row>
    <row r="53" spans="1:10" ht="15">
      <c r="A53" s="6" t="s">
        <v>46</v>
      </c>
      <c r="B53" s="7">
        <v>2813.6549999999997</v>
      </c>
      <c r="C53" s="7">
        <v>0</v>
      </c>
      <c r="D53" s="7">
        <f t="shared" si="0"/>
        <v>2813.6549999999997</v>
      </c>
      <c r="E53" s="7">
        <v>2292.314</v>
      </c>
      <c r="F53" s="7">
        <v>0</v>
      </c>
      <c r="G53" s="7">
        <f t="shared" si="1"/>
        <v>2292.314</v>
      </c>
      <c r="H53" s="8">
        <f t="shared" si="2"/>
        <v>-18.52895966278737</v>
      </c>
      <c r="I53" s="8">
        <f t="shared" si="3"/>
        <v>0</v>
      </c>
      <c r="J53" s="9">
        <f t="shared" si="4"/>
        <v>-18.52895966278737</v>
      </c>
    </row>
    <row r="54" spans="1:10" ht="15">
      <c r="A54" s="10" t="s">
        <v>73</v>
      </c>
      <c r="B54" s="3">
        <v>438.13000000000005</v>
      </c>
      <c r="C54" s="3">
        <v>511.90399999999994</v>
      </c>
      <c r="D54" s="3">
        <f t="shared" si="0"/>
        <v>950.034</v>
      </c>
      <c r="E54" s="3">
        <v>312.415</v>
      </c>
      <c r="F54" s="3">
        <v>380.766</v>
      </c>
      <c r="G54" s="3">
        <f t="shared" si="1"/>
        <v>693.181</v>
      </c>
      <c r="H54" s="4">
        <f t="shared" si="2"/>
        <v>-28.693538447492756</v>
      </c>
      <c r="I54" s="4">
        <f t="shared" si="3"/>
        <v>-25.617693942614228</v>
      </c>
      <c r="J54" s="5">
        <f t="shared" si="4"/>
        <v>-27.036190283716156</v>
      </c>
    </row>
    <row r="55" spans="1:10" ht="15">
      <c r="A55" s="6" t="s">
        <v>47</v>
      </c>
      <c r="B55" s="7">
        <v>0</v>
      </c>
      <c r="C55" s="7">
        <v>0</v>
      </c>
      <c r="D55" s="7">
        <f t="shared" si="0"/>
        <v>0</v>
      </c>
      <c r="E55" s="7">
        <v>0</v>
      </c>
      <c r="F55" s="7">
        <v>0</v>
      </c>
      <c r="G55" s="7">
        <f t="shared" si="1"/>
        <v>0</v>
      </c>
      <c r="H55" s="8">
        <f t="shared" si="2"/>
        <v>0</v>
      </c>
      <c r="I55" s="8">
        <f t="shared" si="3"/>
        <v>0</v>
      </c>
      <c r="J55" s="9">
        <f t="shared" si="4"/>
        <v>0</v>
      </c>
    </row>
    <row r="56" spans="1:10" ht="15">
      <c r="A56" s="10" t="s">
        <v>48</v>
      </c>
      <c r="B56" s="3">
        <v>138.01999999999998</v>
      </c>
      <c r="C56" s="3">
        <v>3.716</v>
      </c>
      <c r="D56" s="3">
        <f t="shared" si="0"/>
        <v>141.736</v>
      </c>
      <c r="E56" s="3">
        <v>131.083</v>
      </c>
      <c r="F56" s="3">
        <v>11</v>
      </c>
      <c r="G56" s="3">
        <f>+E56+F56</f>
        <v>142.083</v>
      </c>
      <c r="H56" s="4">
        <f t="shared" si="2"/>
        <v>-5.026083176351242</v>
      </c>
      <c r="I56" s="4">
        <f t="shared" si="3"/>
        <v>196.01722282023678</v>
      </c>
      <c r="J56" s="43">
        <f t="shared" si="4"/>
        <v>0.24482135801772906</v>
      </c>
    </row>
    <row r="57" spans="1:10" ht="15">
      <c r="A57" s="6" t="s">
        <v>49</v>
      </c>
      <c r="B57" s="7">
        <v>8721.583999999999</v>
      </c>
      <c r="C57" s="7">
        <v>69.66300000000001</v>
      </c>
      <c r="D57" s="7">
        <f t="shared" si="0"/>
        <v>8791.247</v>
      </c>
      <c r="E57" s="7">
        <v>8151.354</v>
      </c>
      <c r="F57" s="7">
        <v>42.301</v>
      </c>
      <c r="G57" s="7">
        <f t="shared" si="1"/>
        <v>8193.655</v>
      </c>
      <c r="H57" s="8">
        <f t="shared" si="2"/>
        <v>-6.538147198949167</v>
      </c>
      <c r="I57" s="8">
        <f t="shared" si="3"/>
        <v>-39.27766533166818</v>
      </c>
      <c r="J57" s="9">
        <f t="shared" si="4"/>
        <v>-6.797579456020275</v>
      </c>
    </row>
    <row r="58" spans="1:10" ht="15">
      <c r="A58" s="10" t="s">
        <v>58</v>
      </c>
      <c r="B58" s="3">
        <v>422.90400000000005</v>
      </c>
      <c r="C58" s="3">
        <v>470.999</v>
      </c>
      <c r="D58" s="3">
        <f t="shared" si="0"/>
        <v>893.903</v>
      </c>
      <c r="E58" s="3">
        <v>348.099</v>
      </c>
      <c r="F58" s="3">
        <v>409.28999999999996</v>
      </c>
      <c r="G58" s="3">
        <f t="shared" si="1"/>
        <v>757.3889999999999</v>
      </c>
      <c r="H58" s="4">
        <f t="shared" si="2"/>
        <v>-17.688411554395337</v>
      </c>
      <c r="I58" s="4">
        <f t="shared" si="3"/>
        <v>-13.101726330629166</v>
      </c>
      <c r="J58" s="5">
        <f t="shared" si="4"/>
        <v>-15.271679365658256</v>
      </c>
    </row>
    <row r="59" spans="1:10" ht="15">
      <c r="A59" s="6" t="s">
        <v>59</v>
      </c>
      <c r="B59" s="7">
        <v>0</v>
      </c>
      <c r="C59" s="7">
        <v>323.442</v>
      </c>
      <c r="D59" s="7">
        <f t="shared" si="0"/>
        <v>323.442</v>
      </c>
      <c r="E59" s="7">
        <v>110.259</v>
      </c>
      <c r="F59" s="7">
        <v>72.545</v>
      </c>
      <c r="G59" s="7">
        <f t="shared" si="1"/>
        <v>182.804</v>
      </c>
      <c r="H59" s="8">
        <f t="shared" si="2"/>
        <v>0</v>
      </c>
      <c r="I59" s="8">
        <f t="shared" si="3"/>
        <v>-77.57094007580957</v>
      </c>
      <c r="J59" s="9">
        <f t="shared" si="4"/>
        <v>-43.48167523079872</v>
      </c>
    </row>
    <row r="60" spans="1:10" ht="15">
      <c r="A60" s="11" t="s">
        <v>50</v>
      </c>
      <c r="B60" s="22">
        <f>+B61-SUM(B6+B10+B32+B20+B58+B59)</f>
        <v>511535.51800000016</v>
      </c>
      <c r="C60" s="22">
        <f>+C61-SUM(C6+C10+C32+C20+C58+C59)</f>
        <v>1792554.5270000002</v>
      </c>
      <c r="D60" s="22">
        <f>+D61-SUM(D6+D10+D32+D20+D58+D59)</f>
        <v>2304090.045</v>
      </c>
      <c r="E60" s="22">
        <f>+E61-SUM(E6+E10+E32+E20+E58+E59+E5)</f>
        <v>393633.02200000006</v>
      </c>
      <c r="F60" s="22">
        <f>+F61-SUM(F6+F10+F32+F20+F58+F59+F5)</f>
        <v>1216382.2349999999</v>
      </c>
      <c r="G60" s="22">
        <f>+G61-SUM(G6+G10+G32+G20+G58+G59+G5)</f>
        <v>1610015.2569999988</v>
      </c>
      <c r="H60" s="23">
        <f>+_xlfn.IFERROR(((E60-B60)/B60)*100,0)</f>
        <v>-23.048740869641833</v>
      </c>
      <c r="I60" s="23">
        <f t="shared" si="3"/>
        <v>-32.14252528006922</v>
      </c>
      <c r="J60" s="23">
        <f t="shared" si="4"/>
        <v>-30.123596493382752</v>
      </c>
    </row>
    <row r="61" spans="1:10" ht="15">
      <c r="A61" s="14" t="s">
        <v>51</v>
      </c>
      <c r="B61" s="24">
        <f>SUM(B4:B59)</f>
        <v>618035.4620000002</v>
      </c>
      <c r="C61" s="24">
        <f>SUM(C4:C59)</f>
        <v>1947891.3360000004</v>
      </c>
      <c r="D61" s="24">
        <f>SUM(D4:D59)</f>
        <v>2565926.798</v>
      </c>
      <c r="E61" s="24">
        <f>SUM(E4:E59)</f>
        <v>545376.261</v>
      </c>
      <c r="F61" s="24">
        <f>SUM(F4:F59)</f>
        <v>1620693.575</v>
      </c>
      <c r="G61" s="24">
        <f>SUM(G4:G59)</f>
        <v>2166069.8359999987</v>
      </c>
      <c r="H61" s="25">
        <f>+_xlfn.IFERROR(((E61-B61)/B61)*100,0)</f>
        <v>-11.756477656617072</v>
      </c>
      <c r="I61" s="25">
        <f>+_xlfn.IFERROR(((F61-C61)/C61)*100,0)</f>
        <v>-16.79753664657197</v>
      </c>
      <c r="J61" s="25">
        <f>+_xlfn.IFERROR(((G61-D61)/D61)*100,0)</f>
        <v>-15.583334735490814</v>
      </c>
    </row>
    <row r="62" spans="1:10" ht="15">
      <c r="A62" s="26"/>
      <c r="B62" s="27"/>
      <c r="C62" s="27"/>
      <c r="D62" s="27"/>
      <c r="E62" s="27"/>
      <c r="F62" s="27"/>
      <c r="G62" s="27"/>
      <c r="H62" s="27"/>
      <c r="I62" s="27"/>
      <c r="J62" s="28"/>
    </row>
    <row r="63" spans="1:10" ht="15">
      <c r="A63" s="26" t="s">
        <v>67</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51" t="s">
        <v>74</v>
      </c>
      <c r="B65" s="51"/>
      <c r="C65" s="51"/>
      <c r="D65" s="51"/>
      <c r="E65" s="51"/>
      <c r="F65" s="51"/>
      <c r="G65" s="51"/>
      <c r="H65" s="51"/>
      <c r="I65" s="51"/>
      <c r="J65" s="51"/>
    </row>
    <row r="67" spans="2:7" ht="15">
      <c r="B67" s="38"/>
      <c r="C67" s="38"/>
      <c r="D67" s="38"/>
      <c r="E67" s="38"/>
      <c r="F67" s="38"/>
      <c r="G67" s="38"/>
    </row>
    <row r="68" spans="2:7" ht="15">
      <c r="B68" s="38"/>
      <c r="C68" s="38"/>
      <c r="D68" s="38"/>
      <c r="E68" s="38"/>
      <c r="F68" s="38"/>
      <c r="G68"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G56 D5 G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2019-09-04T11:21:36Z</cp:lastPrinted>
  <dcterms:created xsi:type="dcterms:W3CDTF">2017-03-06T11:35:15Z</dcterms:created>
  <dcterms:modified xsi:type="dcterms:W3CDTF">2019-09-09T08:02:37Z</dcterms:modified>
  <cp:category/>
  <cp:version/>
  <cp:contentType/>
  <cp:contentStatus/>
</cp:coreProperties>
</file>