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YOLCU" sheetId="1" r:id="rId1"/>
    <sheet name="TİCARİ UÇAK" sheetId="2" r:id="rId2"/>
    <sheet name="TÜM UÇAK" sheetId="3" r:id="rId3"/>
    <sheet name="YÜK " sheetId="4" r:id="rId4"/>
  </sheets>
  <definedNames>
    <definedName name="_xlnm.Print_Area" localSheetId="2">'TÜM UÇAK'!$A$1:$J$65</definedName>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<sst xmlns="http://schemas.openxmlformats.org/spreadsheetml/2006/main" count="295" uniqueCount="76">
  <si>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</si>
  <si>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</si>
  <si>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 2017/2016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</si>
  <si>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</si>
  <si>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</si>
  <si>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</si>
  <si>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</si>
  <si>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</si>
  <si>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</si>
  <si>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</si>
  <si>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</si>
  <si>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</si>
  <si>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</si>
  <si>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</si>
  <si>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</si>
  <si>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</si>
  <si>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</si>
  <si>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</si>
  <si>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</si>
  <si>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</si>
  <si>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</si>
  <si>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</si>
  <si>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</si>
  <si>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</si>
  <si>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</si>
  <si>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</si>
  <si>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</si>
  <si>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</si>
  <si>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</si>
  <si>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</si>
  <si>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</si>
  <si>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</si>
  <si>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</si>
  <si>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</si>
  <si>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</si>
  <si>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</si>
  <si>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</si>
  <si>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</si>
  <si>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</si>
  <si>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</si>
  <si>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</si>
  <si>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</si>
  <si>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</si>
  <si>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</si>
  <si>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</si>
  <si>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</si>
  <si>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</si>
  <si>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</si>
  <si>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</si>
  <si>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</si>
  <si>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</si>
  <si>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</si>
  <si>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</si>
  <si>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</si>
  <si>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</si>
  <si>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</si>
  <si>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</si>
  <si>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</si>
  <si>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</si>
  <si>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</si>
  <si>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</si>
  <si>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</si>
  <si>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</si>
  <si>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</si>
  <si>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</si>
  <si>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</si>
  <si>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</si>
  <si>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</si>
  <si>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</si>
  <si>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</si>
  <si>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</si>
  <si>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</si>
  <si>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</si>
  <si>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</si>
  <si>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2016 YILI TEMMUZ SONU</t>
  </si>
  <si>
    <t>2017 YILI TEMMUZ SONU
(Kesin Olmayan)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</si>
</sst>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000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right/>
      <top style="thin"/>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0">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165" fontId="7" fillId="34" borderId="12" xfId="41" applyNumberFormat="1" applyFont="1" applyFill="1" applyBorder="1" applyAlignment="1">
      <alignment horizontal="left" vertical="center"/>
    </xf>
    <xf numFmtId="165" fontId="7" fillId="16"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2"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3"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9" fillId="34" borderId="18" xfId="41" applyNumberFormat="1" applyFont="1" applyFill="1" applyBorder="1" applyAlignment="1">
      <alignment horizontal="right" vertical="center"/>
    </xf>
    <xf numFmtId="4" fontId="9" fillId="34"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9" xfId="41"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8" fontId="8" fillId="16" borderId="0" xfId="41" applyNumberFormat="1" applyFont="1" applyFill="1" applyBorder="1" applyAlignment="1">
      <alignment horizontal="right" vertical="center"/>
    </xf>
    <xf numFmtId="166" fontId="9" fillId="34" borderId="18" xfId="41" applyNumberFormat="1" applyFont="1" applyFill="1" applyBorder="1" applyAlignment="1">
      <alignment horizontal="right" vertical="center"/>
    </xf>
    <xf numFmtId="3" fontId="8" fillId="34" borderId="20" xfId="41" applyNumberFormat="1" applyFont="1" applyFill="1" applyBorder="1" applyAlignment="1">
      <alignment horizontal="right" vertical="center"/>
    </xf>
    <xf numFmtId="4" fontId="8" fillId="34" borderId="0" xfId="41" applyNumberFormat="1" applyFont="1" applyFill="1" applyBorder="1" applyAlignment="1">
      <alignment horizontal="right" vertical="center"/>
    </xf>
    <xf numFmtId="165" fontId="10" fillId="16" borderId="12"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3"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9" xfId="0" applyBorder="1" applyAlignment="1">
      <alignment horizontal="left" wrapText="1"/>
    </xf>
    <xf numFmtId="165" fontId="44" fillId="16" borderId="21"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2"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3"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4"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80" zoomScaleNormal="80" zoomScalePageLayoutView="0" workbookViewId="0" topLeftCell="A1">
      <selection activeCell="G54" sqref="G54"/>
    </sheetView>
  </sheetViews>
  <sheetFormatPr defaultColWidth="9.140625" defaultRowHeight="15"/>
  <cols>
    <col min="1" max="1" width="27.28125" style="0" customWidth="1"/>
    <col min="2" max="10" width="14.28125" style="0" customWidth="1"/>
  </cols>
  <sheetData>
    <row r="1" spans="1:10" ht="25.5" customHeight="1">
      <c r="A1" s="58" t="s">
        <v>65</v>
      </c>
      <c r="B1" s="59"/>
      <c r="C1" s="59"/>
      <c r="D1" s="59"/>
      <c r="E1" s="59"/>
      <c r="F1" s="59"/>
      <c r="G1" s="59"/>
      <c r="H1" s="59"/>
      <c r="I1" s="59"/>
      <c r="J1" s="60"/>
    </row>
    <row r="2" spans="1:10" ht="35.25"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11103865</v>
      </c>
      <c r="C4" s="4">
        <v>23543044</v>
      </c>
      <c r="D4" s="4">
        <f>SUM(B4:C4)</f>
        <v>34646909</v>
      </c>
      <c r="E4" s="4">
        <v>10919923</v>
      </c>
      <c r="F4" s="4">
        <v>23818886</v>
      </c>
      <c r="G4" s="4">
        <f>SUM(E4:F4)</f>
        <v>34738809</v>
      </c>
      <c r="H4" s="5">
        <f>+((E4-B4)/B4)*100</f>
        <v>-1.65655832451133</v>
      </c>
      <c r="I4" s="5">
        <f aca="true" t="shared" si="0" ref="I4:J18">+((F4-C4)/C4)*100</f>
        <v>1.1716496813241313</v>
      </c>
      <c r="J4" s="48">
        <f t="shared" si="0"/>
        <v>0.2652473269693409</v>
      </c>
    </row>
    <row r="5" spans="1:10" ht="15">
      <c r="A5" s="7" t="s">
        <v>58</v>
      </c>
      <c r="B5" s="8">
        <v>11501152</v>
      </c>
      <c r="C5" s="8">
        <v>5355256</v>
      </c>
      <c r="D5" s="8">
        <f aca="true" t="shared" si="1" ref="D5:D58">SUM(B5:C5)</f>
        <v>16856408</v>
      </c>
      <c r="E5" s="8">
        <v>11780269</v>
      </c>
      <c r="F5" s="8">
        <v>5673022</v>
      </c>
      <c r="G5" s="8">
        <f aca="true" t="shared" si="2" ref="G5:G58">SUM(E5:F5)</f>
        <v>17453291</v>
      </c>
      <c r="H5" s="9">
        <f>+((E5-B5)/B5)*100</f>
        <v>2.426861239639299</v>
      </c>
      <c r="I5" s="9">
        <f t="shared" si="0"/>
        <v>5.933721935982145</v>
      </c>
      <c r="J5" s="10">
        <f t="shared" si="0"/>
        <v>3.540985718902865</v>
      </c>
    </row>
    <row r="6" spans="1:10" ht="15">
      <c r="A6" s="11" t="s">
        <v>7</v>
      </c>
      <c r="B6" s="4">
        <v>6464695</v>
      </c>
      <c r="C6" s="4">
        <v>819999</v>
      </c>
      <c r="D6" s="4">
        <f t="shared" si="1"/>
        <v>7284694</v>
      </c>
      <c r="E6" s="4">
        <v>7253390</v>
      </c>
      <c r="F6" s="4">
        <v>1060311</v>
      </c>
      <c r="G6" s="4">
        <f t="shared" si="2"/>
        <v>8313701</v>
      </c>
      <c r="H6" s="5">
        <f>+((E6-B6)/B6)*100</f>
        <v>12.20003418568084</v>
      </c>
      <c r="I6" s="5">
        <f t="shared" si="0"/>
        <v>29.306377202899025</v>
      </c>
      <c r="J6" s="6">
        <f t="shared" si="0"/>
        <v>14.12560362864933</v>
      </c>
    </row>
    <row r="7" spans="1:10" ht="15">
      <c r="A7" s="7" t="s">
        <v>8</v>
      </c>
      <c r="B7" s="8">
        <v>5724515</v>
      </c>
      <c r="C7" s="8">
        <v>1114596</v>
      </c>
      <c r="D7" s="8">
        <f t="shared" si="1"/>
        <v>6839111</v>
      </c>
      <c r="E7" s="8">
        <v>5874317</v>
      </c>
      <c r="F7" s="8">
        <v>1179688</v>
      </c>
      <c r="G7" s="8">
        <f t="shared" si="2"/>
        <v>7054005</v>
      </c>
      <c r="H7" s="9">
        <f>+((E7-B7)/B7)*100</f>
        <v>2.616850510479927</v>
      </c>
      <c r="I7" s="9">
        <f t="shared" si="0"/>
        <v>5.839963538358293</v>
      </c>
      <c r="J7" s="10">
        <f t="shared" si="0"/>
        <v>3.1421335316826995</v>
      </c>
    </row>
    <row r="8" spans="1:10" ht="15">
      <c r="A8" s="11" t="s">
        <v>9</v>
      </c>
      <c r="B8" s="4">
        <v>4009248</v>
      </c>
      <c r="C8" s="4">
        <v>5731354</v>
      </c>
      <c r="D8" s="4">
        <f t="shared" si="1"/>
        <v>9740602</v>
      </c>
      <c r="E8" s="4">
        <v>4125112</v>
      </c>
      <c r="F8" s="4">
        <v>9335717</v>
      </c>
      <c r="G8" s="4">
        <f t="shared" si="2"/>
        <v>13460829</v>
      </c>
      <c r="H8" s="5">
        <f>+((E8-B8)/B8)*100</f>
        <v>2.8899185084085595</v>
      </c>
      <c r="I8" s="5">
        <f t="shared" si="0"/>
        <v>62.8885076720091</v>
      </c>
      <c r="J8" s="6">
        <f t="shared" si="0"/>
        <v>38.192988482642036</v>
      </c>
    </row>
    <row r="9" spans="1:10" ht="15">
      <c r="A9" s="7" t="s">
        <v>59</v>
      </c>
      <c r="B9" s="8">
        <v>227739</v>
      </c>
      <c r="C9" s="8">
        <v>179103</v>
      </c>
      <c r="D9" s="8">
        <f t="shared" si="1"/>
        <v>406842</v>
      </c>
      <c r="E9" s="8">
        <v>271798</v>
      </c>
      <c r="F9" s="8">
        <v>169873</v>
      </c>
      <c r="G9" s="8">
        <f t="shared" si="2"/>
        <v>441671</v>
      </c>
      <c r="H9" s="9">
        <f>+((E9-B9)/B9)*100</f>
        <v>19.34626919412134</v>
      </c>
      <c r="I9" s="9">
        <f t="shared" si="0"/>
        <v>-5.153459182704924</v>
      </c>
      <c r="J9" s="10">
        <f t="shared" si="0"/>
        <v>8.560817221427483</v>
      </c>
    </row>
    <row r="10" spans="1:10" ht="15">
      <c r="A10" s="11" t="s">
        <v>10</v>
      </c>
      <c r="B10" s="4">
        <v>671832</v>
      </c>
      <c r="C10" s="4">
        <v>915775</v>
      </c>
      <c r="D10" s="4">
        <f t="shared" si="1"/>
        <v>1587607</v>
      </c>
      <c r="E10" s="4">
        <v>764191</v>
      </c>
      <c r="F10" s="4">
        <v>1172122</v>
      </c>
      <c r="G10" s="4">
        <f t="shared" si="2"/>
        <v>1936313</v>
      </c>
      <c r="H10" s="5">
        <f>+((E10-B10)/B10)*100</f>
        <v>13.747335643434669</v>
      </c>
      <c r="I10" s="5">
        <f t="shared" si="0"/>
        <v>27.992356201031914</v>
      </c>
      <c r="J10" s="6">
        <f t="shared" si="0"/>
        <v>21.964251858299942</v>
      </c>
    </row>
    <row r="11" spans="1:10" ht="15">
      <c r="A11" s="7" t="s">
        <v>11</v>
      </c>
      <c r="B11" s="8">
        <v>1222335</v>
      </c>
      <c r="C11" s="8">
        <v>482137</v>
      </c>
      <c r="D11" s="8">
        <f t="shared" si="1"/>
        <v>1704472</v>
      </c>
      <c r="E11" s="8">
        <v>1389700</v>
      </c>
      <c r="F11" s="8">
        <v>468503</v>
      </c>
      <c r="G11" s="8">
        <f t="shared" si="2"/>
        <v>1858203</v>
      </c>
      <c r="H11" s="9">
        <f>+((E11-B11)/B11)*100</f>
        <v>13.6922365799883</v>
      </c>
      <c r="I11" s="9">
        <f t="shared" si="0"/>
        <v>-2.827826945453263</v>
      </c>
      <c r="J11" s="10">
        <f t="shared" si="0"/>
        <v>9.019274003914408</v>
      </c>
    </row>
    <row r="12" spans="1:10" ht="15">
      <c r="A12" s="11" t="s">
        <v>12</v>
      </c>
      <c r="B12" s="4">
        <v>2803328</v>
      </c>
      <c r="C12" s="4">
        <v>399993</v>
      </c>
      <c r="D12" s="4">
        <f t="shared" si="1"/>
        <v>3203321</v>
      </c>
      <c r="E12" s="4">
        <v>2804150</v>
      </c>
      <c r="F12" s="4">
        <v>367439</v>
      </c>
      <c r="G12" s="4">
        <f t="shared" si="2"/>
        <v>3171589</v>
      </c>
      <c r="H12" s="42">
        <f>+((E12-B12)/B12)*100</f>
        <v>0.029322291219579015</v>
      </c>
      <c r="I12" s="5">
        <f t="shared" si="0"/>
        <v>-8.138642426242459</v>
      </c>
      <c r="J12" s="6">
        <f t="shared" si="0"/>
        <v>-0.9905969461068684</v>
      </c>
    </row>
    <row r="13" spans="1:10" ht="15">
      <c r="A13" s="7" t="s">
        <v>13</v>
      </c>
      <c r="B13" s="8">
        <v>1992388</v>
      </c>
      <c r="C13" s="8">
        <v>50616</v>
      </c>
      <c r="D13" s="8">
        <f t="shared" si="1"/>
        <v>2043004</v>
      </c>
      <c r="E13" s="8">
        <v>2151615</v>
      </c>
      <c r="F13" s="8">
        <v>88445</v>
      </c>
      <c r="G13" s="8">
        <f t="shared" si="2"/>
        <v>2240060</v>
      </c>
      <c r="H13" s="9">
        <f>+((E13-B13)/B13)*100</f>
        <v>7.99176666392289</v>
      </c>
      <c r="I13" s="9">
        <f t="shared" si="0"/>
        <v>74.73723723723724</v>
      </c>
      <c r="J13" s="10">
        <f t="shared" si="0"/>
        <v>9.645404512179125</v>
      </c>
    </row>
    <row r="14" spans="1:10" ht="15">
      <c r="A14" s="11" t="s">
        <v>14</v>
      </c>
      <c r="B14" s="4">
        <v>682118</v>
      </c>
      <c r="C14" s="4">
        <v>4161</v>
      </c>
      <c r="D14" s="4">
        <f t="shared" si="1"/>
        <v>686279</v>
      </c>
      <c r="E14" s="4">
        <v>742356</v>
      </c>
      <c r="F14" s="4">
        <v>4708</v>
      </c>
      <c r="G14" s="4">
        <f t="shared" si="2"/>
        <v>747064</v>
      </c>
      <c r="H14" s="5">
        <f>+((E14-B14)/B14)*100</f>
        <v>8.83102337132285</v>
      </c>
      <c r="I14" s="5">
        <f t="shared" si="0"/>
        <v>13.145878394616679</v>
      </c>
      <c r="J14" s="6">
        <f t="shared" si="0"/>
        <v>8.85718490584733</v>
      </c>
    </row>
    <row r="15" spans="1:10" ht="15">
      <c r="A15" s="7" t="s">
        <v>15</v>
      </c>
      <c r="B15" s="8">
        <v>1203444</v>
      </c>
      <c r="C15" s="8">
        <v>118714</v>
      </c>
      <c r="D15" s="8">
        <f t="shared" si="1"/>
        <v>1322158</v>
      </c>
      <c r="E15" s="8">
        <v>1541845</v>
      </c>
      <c r="F15" s="8">
        <v>171311</v>
      </c>
      <c r="G15" s="8">
        <f t="shared" si="2"/>
        <v>1713156</v>
      </c>
      <c r="H15" s="9">
        <f>+((E15-B15)/B15)*100</f>
        <v>28.11938071069364</v>
      </c>
      <c r="I15" s="9">
        <f t="shared" si="0"/>
        <v>44.305642131509344</v>
      </c>
      <c r="J15" s="10">
        <f t="shared" si="0"/>
        <v>29.572713699875507</v>
      </c>
    </row>
    <row r="16" spans="1:10" ht="15">
      <c r="A16" s="11" t="s">
        <v>16</v>
      </c>
      <c r="B16" s="4">
        <v>140992</v>
      </c>
      <c r="C16" s="4">
        <v>2343</v>
      </c>
      <c r="D16" s="4">
        <f t="shared" si="1"/>
        <v>143335</v>
      </c>
      <c r="E16" s="4">
        <v>136100</v>
      </c>
      <c r="F16" s="4">
        <v>1189</v>
      </c>
      <c r="G16" s="4">
        <f t="shared" si="2"/>
        <v>137289</v>
      </c>
      <c r="H16" s="5">
        <f>+((E16-B16)/B16)*100</f>
        <v>-3.469700408533818</v>
      </c>
      <c r="I16" s="5">
        <f t="shared" si="0"/>
        <v>-49.25309432351686</v>
      </c>
      <c r="J16" s="6">
        <f t="shared" si="0"/>
        <v>-4.218090487319915</v>
      </c>
    </row>
    <row r="17" spans="1:10" ht="15">
      <c r="A17" s="7" t="s">
        <v>17</v>
      </c>
      <c r="B17" s="8">
        <v>122476</v>
      </c>
      <c r="C17" s="8"/>
      <c r="D17" s="8">
        <f t="shared" si="1"/>
        <v>122476</v>
      </c>
      <c r="E17" s="8">
        <v>163559</v>
      </c>
      <c r="F17" s="8">
        <v>104</v>
      </c>
      <c r="G17" s="8">
        <f t="shared" si="2"/>
        <v>163663</v>
      </c>
      <c r="H17" s="9">
        <f>+((E17-B17)/B17)*100</f>
        <v>33.54371468695908</v>
      </c>
      <c r="I17" s="9"/>
      <c r="J17" s="10">
        <f t="shared" si="0"/>
        <v>33.628629282471664</v>
      </c>
    </row>
    <row r="18" spans="1:10" ht="15">
      <c r="A18" s="11" t="s">
        <v>18</v>
      </c>
      <c r="B18" s="4">
        <v>61862</v>
      </c>
      <c r="C18" s="4">
        <v>2295</v>
      </c>
      <c r="D18" s="4">
        <f t="shared" si="1"/>
        <v>64157</v>
      </c>
      <c r="E18" s="4">
        <v>114775</v>
      </c>
      <c r="F18" s="4">
        <v>5100</v>
      </c>
      <c r="G18" s="4">
        <f t="shared" si="2"/>
        <v>119875</v>
      </c>
      <c r="H18" s="5">
        <f>+((E18-B18)/B18)*100</f>
        <v>85.53393036112638</v>
      </c>
      <c r="I18" s="5">
        <f t="shared" si="0"/>
        <v>122.22222222222223</v>
      </c>
      <c r="J18" s="6">
        <f t="shared" si="0"/>
        <v>86.84633009648208</v>
      </c>
    </row>
    <row r="19" spans="1:10" ht="15">
      <c r="A19" s="7" t="s">
        <v>60</v>
      </c>
      <c r="B19" s="8"/>
      <c r="C19" s="8"/>
      <c r="D19" s="8"/>
      <c r="E19" s="8"/>
      <c r="F19" s="8"/>
      <c r="G19" s="8"/>
      <c r="H19" s="9"/>
      <c r="I19" s="9"/>
      <c r="J19" s="10"/>
    </row>
    <row r="20" spans="1:10" ht="15">
      <c r="A20" s="11" t="s">
        <v>19</v>
      </c>
      <c r="B20" s="4">
        <v>188627</v>
      </c>
      <c r="C20" s="4">
        <v>5877</v>
      </c>
      <c r="D20" s="4">
        <f t="shared" si="1"/>
        <v>194504</v>
      </c>
      <c r="E20" s="4">
        <v>208468</v>
      </c>
      <c r="F20" s="4">
        <v>4275</v>
      </c>
      <c r="G20" s="4">
        <f t="shared" si="2"/>
        <v>212743</v>
      </c>
      <c r="H20" s="5">
        <f>+((E20-B20)/B20)*100</f>
        <v>10.518642612139303</v>
      </c>
      <c r="I20" s="5">
        <f>+((F20-C20)/C20)*100</f>
        <v>-27.258805513016842</v>
      </c>
      <c r="J20" s="6">
        <f>+((G20-D20)/D20)*100</f>
        <v>9.377185045037633</v>
      </c>
    </row>
    <row r="21" spans="1:10" ht="15">
      <c r="A21" s="7" t="s">
        <v>20</v>
      </c>
      <c r="B21" s="8"/>
      <c r="C21" s="8"/>
      <c r="D21" s="8"/>
      <c r="E21" s="8"/>
      <c r="F21" s="8"/>
      <c r="G21" s="8"/>
      <c r="H21" s="9"/>
      <c r="I21" s="9"/>
      <c r="J21" s="10"/>
    </row>
    <row r="22" spans="1:10" ht="15">
      <c r="A22" s="11" t="s">
        <v>21</v>
      </c>
      <c r="B22" s="4">
        <v>253070</v>
      </c>
      <c r="C22" s="4">
        <v>1191</v>
      </c>
      <c r="D22" s="4">
        <f t="shared" si="1"/>
        <v>254261</v>
      </c>
      <c r="E22" s="4">
        <v>269588</v>
      </c>
      <c r="F22" s="4">
        <v>1634</v>
      </c>
      <c r="G22" s="4">
        <f t="shared" si="2"/>
        <v>271222</v>
      </c>
      <c r="H22" s="5">
        <f aca="true" t="shared" si="3" ref="H22:J58">+((E22-B22)/B22)*100</f>
        <v>6.527047852372861</v>
      </c>
      <c r="I22" s="5">
        <f t="shared" si="3"/>
        <v>37.19563392107473</v>
      </c>
      <c r="J22" s="6">
        <f aca="true" t="shared" si="4" ref="J22:J31">+((G22-D22)/D22)*100</f>
        <v>6.670704512292487</v>
      </c>
    </row>
    <row r="23" spans="1:10" ht="15">
      <c r="A23" s="7" t="s">
        <v>22</v>
      </c>
      <c r="B23" s="8">
        <v>91696</v>
      </c>
      <c r="C23" s="8">
        <v>312</v>
      </c>
      <c r="D23" s="8">
        <f t="shared" si="1"/>
        <v>92008</v>
      </c>
      <c r="E23" s="8">
        <v>94077</v>
      </c>
      <c r="F23" s="8">
        <v>541</v>
      </c>
      <c r="G23" s="8">
        <f t="shared" si="2"/>
        <v>94618</v>
      </c>
      <c r="H23" s="9">
        <f t="shared" si="3"/>
        <v>2.596623625894259</v>
      </c>
      <c r="I23" s="9">
        <f t="shared" si="3"/>
        <v>73.3974358974359</v>
      </c>
      <c r="J23" s="10">
        <f t="shared" si="4"/>
        <v>2.836709851317277</v>
      </c>
    </row>
    <row r="24" spans="1:10" ht="15">
      <c r="A24" s="11" t="s">
        <v>23</v>
      </c>
      <c r="B24" s="4">
        <v>154156</v>
      </c>
      <c r="C24" s="4">
        <v>14176</v>
      </c>
      <c r="D24" s="4">
        <f t="shared" si="1"/>
        <v>168332</v>
      </c>
      <c r="E24" s="4">
        <v>122657</v>
      </c>
      <c r="F24" s="4">
        <v>15589</v>
      </c>
      <c r="G24" s="4">
        <f t="shared" si="2"/>
        <v>138246</v>
      </c>
      <c r="H24" s="5">
        <f t="shared" si="3"/>
        <v>-20.43319754015413</v>
      </c>
      <c r="I24" s="5">
        <f t="shared" si="3"/>
        <v>9.967550790067719</v>
      </c>
      <c r="J24" s="6">
        <f t="shared" si="4"/>
        <v>-17.873012855547373</v>
      </c>
    </row>
    <row r="25" spans="1:10" ht="15">
      <c r="A25" s="7" t="s">
        <v>24</v>
      </c>
      <c r="B25" s="8">
        <v>102502</v>
      </c>
      <c r="C25" s="8">
        <v>1898</v>
      </c>
      <c r="D25" s="8">
        <f t="shared" si="1"/>
        <v>104400</v>
      </c>
      <c r="E25" s="8">
        <v>98628</v>
      </c>
      <c r="F25" s="8">
        <v>7255</v>
      </c>
      <c r="G25" s="8">
        <f t="shared" si="2"/>
        <v>105883</v>
      </c>
      <c r="H25" s="9">
        <f t="shared" si="3"/>
        <v>-3.7794384499814635</v>
      </c>
      <c r="I25" s="9">
        <f t="shared" si="3"/>
        <v>282.24446786090624</v>
      </c>
      <c r="J25" s="10">
        <f t="shared" si="4"/>
        <v>1.4204980842911878</v>
      </c>
    </row>
    <row r="26" spans="1:10" ht="15">
      <c r="A26" s="11" t="s">
        <v>25</v>
      </c>
      <c r="B26" s="4"/>
      <c r="C26" s="4"/>
      <c r="D26" s="4"/>
      <c r="E26" s="4"/>
      <c r="F26" s="4"/>
      <c r="G26" s="4"/>
      <c r="H26" s="5"/>
      <c r="I26" s="5"/>
      <c r="J26" s="6"/>
    </row>
    <row r="27" spans="1:10" ht="15">
      <c r="A27" s="7" t="s">
        <v>26</v>
      </c>
      <c r="B27" s="8">
        <v>306874</v>
      </c>
      <c r="C27" s="8">
        <v>3671</v>
      </c>
      <c r="D27" s="8">
        <f t="shared" si="1"/>
        <v>310545</v>
      </c>
      <c r="E27" s="8">
        <v>340534</v>
      </c>
      <c r="F27" s="8">
        <v>47068</v>
      </c>
      <c r="G27" s="8">
        <f t="shared" si="2"/>
        <v>387602</v>
      </c>
      <c r="H27" s="9">
        <f t="shared" si="3"/>
        <v>10.968671181005885</v>
      </c>
      <c r="I27" s="9">
        <f t="shared" si="3"/>
        <v>1182.1574502860256</v>
      </c>
      <c r="J27" s="10">
        <f t="shared" si="4"/>
        <v>24.813473087636254</v>
      </c>
    </row>
    <row r="28" spans="1:10" ht="15">
      <c r="A28" s="11" t="s">
        <v>27</v>
      </c>
      <c r="B28" s="4">
        <v>1119027</v>
      </c>
      <c r="C28" s="4">
        <v>19441</v>
      </c>
      <c r="D28" s="4">
        <f t="shared" si="1"/>
        <v>1138468</v>
      </c>
      <c r="E28" s="4">
        <v>1112291</v>
      </c>
      <c r="F28" s="4">
        <v>37013</v>
      </c>
      <c r="G28" s="4">
        <f t="shared" si="2"/>
        <v>1149304</v>
      </c>
      <c r="H28" s="5">
        <f t="shared" si="3"/>
        <v>-0.6019515168087991</v>
      </c>
      <c r="I28" s="5">
        <f t="shared" si="3"/>
        <v>90.38629700118307</v>
      </c>
      <c r="J28" s="6">
        <f t="shared" si="4"/>
        <v>0.9518054086720048</v>
      </c>
    </row>
    <row r="29" spans="1:10" ht="15">
      <c r="A29" s="7" t="s">
        <v>28</v>
      </c>
      <c r="B29" s="8">
        <v>574012</v>
      </c>
      <c r="C29" s="8">
        <v>12864</v>
      </c>
      <c r="D29" s="8">
        <f t="shared" si="1"/>
        <v>586876</v>
      </c>
      <c r="E29" s="8">
        <v>562452</v>
      </c>
      <c r="F29" s="8">
        <v>11810</v>
      </c>
      <c r="G29" s="8">
        <f t="shared" si="2"/>
        <v>574262</v>
      </c>
      <c r="H29" s="9">
        <f t="shared" si="3"/>
        <v>-2.0138951798917093</v>
      </c>
      <c r="I29" s="9">
        <f t="shared" si="3"/>
        <v>-8.193407960199005</v>
      </c>
      <c r="J29" s="10">
        <f t="shared" si="4"/>
        <v>-2.1493467103783424</v>
      </c>
    </row>
    <row r="30" spans="1:10" ht="15">
      <c r="A30" s="11" t="s">
        <v>29</v>
      </c>
      <c r="B30" s="4">
        <v>194498</v>
      </c>
      <c r="C30" s="4">
        <v>957</v>
      </c>
      <c r="D30" s="4">
        <f t="shared" si="1"/>
        <v>195455</v>
      </c>
      <c r="E30" s="4">
        <v>233385</v>
      </c>
      <c r="F30" s="4">
        <v>243</v>
      </c>
      <c r="G30" s="4">
        <f t="shared" si="2"/>
        <v>233628</v>
      </c>
      <c r="H30" s="5">
        <f t="shared" si="3"/>
        <v>19.9935217842857</v>
      </c>
      <c r="I30" s="5">
        <f t="shared" si="3"/>
        <v>-74.60815047021944</v>
      </c>
      <c r="J30" s="6">
        <f t="shared" si="4"/>
        <v>19.530326673658898</v>
      </c>
    </row>
    <row r="31" spans="1:10" ht="15">
      <c r="A31" s="7" t="s">
        <v>61</v>
      </c>
      <c r="B31" s="8">
        <v>1057</v>
      </c>
      <c r="C31" s="8">
        <v>29537</v>
      </c>
      <c r="D31" s="8">
        <f t="shared" si="1"/>
        <v>30594</v>
      </c>
      <c r="E31" s="8">
        <v>1688</v>
      </c>
      <c r="F31" s="8">
        <v>35494</v>
      </c>
      <c r="G31" s="8">
        <f t="shared" si="2"/>
        <v>37182</v>
      </c>
      <c r="H31" s="9">
        <f t="shared" si="3"/>
        <v>59.69725638599811</v>
      </c>
      <c r="I31" s="9">
        <f t="shared" si="3"/>
        <v>20.167924975454515</v>
      </c>
      <c r="J31" s="10">
        <f t="shared" si="4"/>
        <v>21.53363404589135</v>
      </c>
    </row>
    <row r="32" spans="1:10" ht="15">
      <c r="A32" s="11" t="s">
        <v>30</v>
      </c>
      <c r="B32" s="4"/>
      <c r="C32" s="4"/>
      <c r="D32" s="4"/>
      <c r="E32" s="4">
        <v>74649</v>
      </c>
      <c r="F32" s="4"/>
      <c r="G32" s="4">
        <f t="shared" si="2"/>
        <v>74649</v>
      </c>
      <c r="H32" s="5"/>
      <c r="I32" s="5"/>
      <c r="J32" s="6"/>
    </row>
    <row r="33" spans="1:10" ht="15">
      <c r="A33" s="7" t="s">
        <v>31</v>
      </c>
      <c r="B33" s="8">
        <v>522588</v>
      </c>
      <c r="C33" s="8">
        <v>148255</v>
      </c>
      <c r="D33" s="8">
        <f t="shared" si="1"/>
        <v>670843</v>
      </c>
      <c r="E33" s="8">
        <v>561028</v>
      </c>
      <c r="F33" s="8">
        <v>158965</v>
      </c>
      <c r="G33" s="8">
        <f t="shared" si="2"/>
        <v>719993</v>
      </c>
      <c r="H33" s="9">
        <f t="shared" si="3"/>
        <v>7.355698944483992</v>
      </c>
      <c r="I33" s="9">
        <f t="shared" si="3"/>
        <v>7.22403966139422</v>
      </c>
      <c r="J33" s="10">
        <f t="shared" si="3"/>
        <v>7.326602498647225</v>
      </c>
    </row>
    <row r="34" spans="1:10" ht="15">
      <c r="A34" s="11" t="s">
        <v>73</v>
      </c>
      <c r="B34" s="4">
        <v>127026</v>
      </c>
      <c r="C34" s="4"/>
      <c r="D34" s="4">
        <f t="shared" si="1"/>
        <v>127026</v>
      </c>
      <c r="E34" s="4">
        <v>121254</v>
      </c>
      <c r="F34" s="4"/>
      <c r="G34" s="4">
        <f t="shared" si="2"/>
        <v>121254</v>
      </c>
      <c r="H34" s="5">
        <f t="shared" si="3"/>
        <v>-4.543951631949365</v>
      </c>
      <c r="I34" s="5"/>
      <c r="J34" s="6">
        <f t="shared" si="3"/>
        <v>-4.543951631949365</v>
      </c>
    </row>
    <row r="35" spans="1:10" ht="15">
      <c r="A35" s="7" t="s">
        <v>32</v>
      </c>
      <c r="B35" s="8">
        <v>43169</v>
      </c>
      <c r="C35" s="8">
        <v>96487</v>
      </c>
      <c r="D35" s="8">
        <f t="shared" si="1"/>
        <v>139656</v>
      </c>
      <c r="E35" s="8">
        <v>48381</v>
      </c>
      <c r="F35" s="8">
        <v>54443</v>
      </c>
      <c r="G35" s="8">
        <f t="shared" si="2"/>
        <v>102824</v>
      </c>
      <c r="H35" s="9">
        <f t="shared" si="3"/>
        <v>12.073478653663509</v>
      </c>
      <c r="I35" s="9">
        <f t="shared" si="3"/>
        <v>-43.57478209499725</v>
      </c>
      <c r="J35" s="10">
        <f t="shared" si="3"/>
        <v>-26.373374577533365</v>
      </c>
    </row>
    <row r="36" spans="1:10" ht="15">
      <c r="A36" s="11" t="s">
        <v>33</v>
      </c>
      <c r="B36" s="4">
        <v>150938</v>
      </c>
      <c r="C36" s="4"/>
      <c r="D36" s="4">
        <f t="shared" si="1"/>
        <v>150938</v>
      </c>
      <c r="E36" s="4">
        <v>163936</v>
      </c>
      <c r="F36" s="4">
        <v>705</v>
      </c>
      <c r="G36" s="4">
        <f t="shared" si="2"/>
        <v>164641</v>
      </c>
      <c r="H36" s="5">
        <f t="shared" si="3"/>
        <v>8.611482860512263</v>
      </c>
      <c r="I36" s="5"/>
      <c r="J36" s="6">
        <f t="shared" si="3"/>
        <v>9.078562058593596</v>
      </c>
    </row>
    <row r="37" spans="1:10" ht="15">
      <c r="A37" s="7" t="s">
        <v>34</v>
      </c>
      <c r="B37" s="8">
        <v>303233</v>
      </c>
      <c r="C37" s="8"/>
      <c r="D37" s="8">
        <f t="shared" si="1"/>
        <v>303233</v>
      </c>
      <c r="E37" s="8">
        <v>326864</v>
      </c>
      <c r="F37" s="8"/>
      <c r="G37" s="8">
        <f t="shared" si="2"/>
        <v>326864</v>
      </c>
      <c r="H37" s="9">
        <f t="shared" si="3"/>
        <v>7.793017250760966</v>
      </c>
      <c r="I37" s="9"/>
      <c r="J37" s="10">
        <f t="shared" si="3"/>
        <v>7.793017250760966</v>
      </c>
    </row>
    <row r="38" spans="1:10" ht="15">
      <c r="A38" s="11" t="s">
        <v>35</v>
      </c>
      <c r="B38" s="4">
        <v>62402</v>
      </c>
      <c r="C38" s="4">
        <v>252</v>
      </c>
      <c r="D38" s="4">
        <f t="shared" si="1"/>
        <v>62654</v>
      </c>
      <c r="E38" s="4">
        <v>45591</v>
      </c>
      <c r="F38" s="4">
        <v>991</v>
      </c>
      <c r="G38" s="4">
        <f t="shared" si="2"/>
        <v>46582</v>
      </c>
      <c r="H38" s="5">
        <f t="shared" si="3"/>
        <v>-26.939841671741288</v>
      </c>
      <c r="I38" s="5">
        <f t="shared" si="3"/>
        <v>293.25396825396825</v>
      </c>
      <c r="J38" s="6">
        <f t="shared" si="3"/>
        <v>-25.651993488045456</v>
      </c>
    </row>
    <row r="39" spans="1:10" ht="15">
      <c r="A39" s="7" t="s">
        <v>36</v>
      </c>
      <c r="B39" s="8">
        <v>1034589</v>
      </c>
      <c r="C39" s="8">
        <v>102591</v>
      </c>
      <c r="D39" s="8">
        <f t="shared" si="1"/>
        <v>1137180</v>
      </c>
      <c r="E39" s="8">
        <v>1069370</v>
      </c>
      <c r="F39" s="8">
        <v>125169</v>
      </c>
      <c r="G39" s="8">
        <f t="shared" si="2"/>
        <v>1194539</v>
      </c>
      <c r="H39" s="9">
        <f t="shared" si="3"/>
        <v>3.36181807461707</v>
      </c>
      <c r="I39" s="9">
        <f t="shared" si="3"/>
        <v>22.00777846009884</v>
      </c>
      <c r="J39" s="10">
        <f t="shared" si="3"/>
        <v>5.043968413092035</v>
      </c>
    </row>
    <row r="40" spans="1:10" ht="15">
      <c r="A40" s="11" t="s">
        <v>37</v>
      </c>
      <c r="B40" s="4">
        <v>34405</v>
      </c>
      <c r="C40" s="4">
        <v>715</v>
      </c>
      <c r="D40" s="4">
        <f t="shared" si="1"/>
        <v>35120</v>
      </c>
      <c r="E40" s="4">
        <v>25136</v>
      </c>
      <c r="F40" s="4">
        <v>493</v>
      </c>
      <c r="G40" s="4">
        <f t="shared" si="2"/>
        <v>25629</v>
      </c>
      <c r="H40" s="5">
        <f t="shared" si="3"/>
        <v>-26.94085162040401</v>
      </c>
      <c r="I40" s="5">
        <f t="shared" si="3"/>
        <v>-31.04895104895105</v>
      </c>
      <c r="J40" s="6">
        <f t="shared" si="3"/>
        <v>-27.0244874715262</v>
      </c>
    </row>
    <row r="41" spans="1:10" ht="15">
      <c r="A41" s="7" t="s">
        <v>38</v>
      </c>
      <c r="B41" s="8">
        <v>579362</v>
      </c>
      <c r="C41" s="8">
        <v>57768</v>
      </c>
      <c r="D41" s="8">
        <f t="shared" si="1"/>
        <v>637130</v>
      </c>
      <c r="E41" s="8">
        <v>627412</v>
      </c>
      <c r="F41" s="8">
        <v>58193</v>
      </c>
      <c r="G41" s="8">
        <f t="shared" si="2"/>
        <v>685605</v>
      </c>
      <c r="H41" s="9">
        <f t="shared" si="3"/>
        <v>8.293605724918098</v>
      </c>
      <c r="I41" s="9">
        <f t="shared" si="3"/>
        <v>0.7357014263952361</v>
      </c>
      <c r="J41" s="10">
        <f t="shared" si="3"/>
        <v>7.608337387974197</v>
      </c>
    </row>
    <row r="42" spans="1:10" ht="15">
      <c r="A42" s="11" t="s">
        <v>39</v>
      </c>
      <c r="B42" s="4">
        <v>442923</v>
      </c>
      <c r="C42" s="4">
        <v>2260</v>
      </c>
      <c r="D42" s="4">
        <f t="shared" si="1"/>
        <v>445183</v>
      </c>
      <c r="E42" s="4">
        <v>494303</v>
      </c>
      <c r="F42" s="4">
        <v>3086</v>
      </c>
      <c r="G42" s="4">
        <f t="shared" si="2"/>
        <v>497389</v>
      </c>
      <c r="H42" s="5">
        <f t="shared" si="3"/>
        <v>11.600210420321364</v>
      </c>
      <c r="I42" s="5">
        <f t="shared" si="3"/>
        <v>36.54867256637168</v>
      </c>
      <c r="J42" s="6">
        <f t="shared" si="3"/>
        <v>11.726862885599855</v>
      </c>
    </row>
    <row r="43" spans="1:10" ht="15">
      <c r="A43" s="7" t="s">
        <v>40</v>
      </c>
      <c r="B43" s="8">
        <v>370377</v>
      </c>
      <c r="C43" s="8">
        <v>1027</v>
      </c>
      <c r="D43" s="8">
        <f t="shared" si="1"/>
        <v>371404</v>
      </c>
      <c r="E43" s="8">
        <v>371679</v>
      </c>
      <c r="F43" s="8">
        <v>1350</v>
      </c>
      <c r="G43" s="8">
        <f t="shared" si="2"/>
        <v>373029</v>
      </c>
      <c r="H43" s="12">
        <f t="shared" si="3"/>
        <v>0.35153370754663493</v>
      </c>
      <c r="I43" s="9">
        <f t="shared" si="3"/>
        <v>31.450827653359298</v>
      </c>
      <c r="J43" s="22">
        <f t="shared" si="3"/>
        <v>0.43752894422246397</v>
      </c>
    </row>
    <row r="44" spans="1:10" ht="15">
      <c r="A44" s="11" t="s">
        <v>41</v>
      </c>
      <c r="B44" s="4">
        <v>216741</v>
      </c>
      <c r="C44" s="4"/>
      <c r="D44" s="4">
        <f t="shared" si="1"/>
        <v>216741</v>
      </c>
      <c r="E44" s="4">
        <v>230864</v>
      </c>
      <c r="F44" s="4"/>
      <c r="G44" s="4">
        <f t="shared" si="2"/>
        <v>230864</v>
      </c>
      <c r="H44" s="5">
        <f t="shared" si="3"/>
        <v>6.51607217831421</v>
      </c>
      <c r="I44" s="5"/>
      <c r="J44" s="6">
        <f t="shared" si="3"/>
        <v>6.51607217831421</v>
      </c>
    </row>
    <row r="45" spans="1:10" ht="15">
      <c r="A45" s="7" t="s">
        <v>42</v>
      </c>
      <c r="B45" s="8">
        <v>217232</v>
      </c>
      <c r="C45" s="8">
        <v>1446</v>
      </c>
      <c r="D45" s="8">
        <f t="shared" si="1"/>
        <v>218678</v>
      </c>
      <c r="E45" s="8">
        <v>87194</v>
      </c>
      <c r="F45" s="8">
        <v>425</v>
      </c>
      <c r="G45" s="8">
        <f t="shared" si="2"/>
        <v>87619</v>
      </c>
      <c r="H45" s="9">
        <f t="shared" si="3"/>
        <v>-59.86134639463799</v>
      </c>
      <c r="I45" s="9">
        <f t="shared" si="3"/>
        <v>-70.60857538035961</v>
      </c>
      <c r="J45" s="10">
        <f t="shared" si="3"/>
        <v>-59.9324120396199</v>
      </c>
    </row>
    <row r="46" spans="1:10" ht="15">
      <c r="A46" s="11" t="s">
        <v>43</v>
      </c>
      <c r="B46" s="4">
        <v>419075</v>
      </c>
      <c r="C46" s="4">
        <v>2711</v>
      </c>
      <c r="D46" s="4">
        <f t="shared" si="1"/>
        <v>421786</v>
      </c>
      <c r="E46" s="4">
        <v>564687</v>
      </c>
      <c r="F46" s="4">
        <v>32025</v>
      </c>
      <c r="G46" s="4">
        <f t="shared" si="2"/>
        <v>596712</v>
      </c>
      <c r="H46" s="5">
        <f t="shared" si="3"/>
        <v>34.74604784346477</v>
      </c>
      <c r="I46" s="5">
        <f t="shared" si="3"/>
        <v>1081.2984138694208</v>
      </c>
      <c r="J46" s="6">
        <f t="shared" si="3"/>
        <v>41.47268994229301</v>
      </c>
    </row>
    <row r="47" spans="1:10" ht="15">
      <c r="A47" s="7" t="s">
        <v>44</v>
      </c>
      <c r="B47" s="8">
        <v>994475</v>
      </c>
      <c r="C47" s="8">
        <v>39520</v>
      </c>
      <c r="D47" s="8">
        <f t="shared" si="1"/>
        <v>1033995</v>
      </c>
      <c r="E47" s="8">
        <v>853169</v>
      </c>
      <c r="F47" s="8">
        <v>36442</v>
      </c>
      <c r="G47" s="8">
        <f t="shared" si="2"/>
        <v>889611</v>
      </c>
      <c r="H47" s="9">
        <f t="shared" si="3"/>
        <v>-14.209105306820183</v>
      </c>
      <c r="I47" s="9">
        <f t="shared" si="3"/>
        <v>-7.788461538461538</v>
      </c>
      <c r="J47" s="10">
        <f t="shared" si="3"/>
        <v>-13.963703886382428</v>
      </c>
    </row>
    <row r="48" spans="1:10" ht="15">
      <c r="A48" s="11" t="s">
        <v>45</v>
      </c>
      <c r="B48" s="4">
        <v>55166</v>
      </c>
      <c r="C48" s="4"/>
      <c r="D48" s="4">
        <f t="shared" si="1"/>
        <v>55166</v>
      </c>
      <c r="E48" s="4">
        <v>18195</v>
      </c>
      <c r="F48" s="4">
        <v>4489</v>
      </c>
      <c r="G48" s="4">
        <f t="shared" si="2"/>
        <v>22684</v>
      </c>
      <c r="H48" s="5">
        <f t="shared" si="3"/>
        <v>-67.01772831091614</v>
      </c>
      <c r="I48" s="5"/>
      <c r="J48" s="6">
        <f t="shared" si="3"/>
        <v>-58.8804698546206</v>
      </c>
    </row>
    <row r="49" spans="1:10" ht="15">
      <c r="A49" s="7" t="s">
        <v>46</v>
      </c>
      <c r="B49" s="8">
        <v>51904</v>
      </c>
      <c r="C49" s="8">
        <v>318</v>
      </c>
      <c r="D49" s="8">
        <f t="shared" si="1"/>
        <v>52222</v>
      </c>
      <c r="E49" s="8">
        <v>58059</v>
      </c>
      <c r="F49" s="8">
        <v>306</v>
      </c>
      <c r="G49" s="8">
        <f t="shared" si="2"/>
        <v>58365</v>
      </c>
      <c r="H49" s="9">
        <f t="shared" si="3"/>
        <v>11.858430949445129</v>
      </c>
      <c r="I49" s="9">
        <f t="shared" si="3"/>
        <v>-3.7735849056603774</v>
      </c>
      <c r="J49" s="10">
        <f t="shared" si="3"/>
        <v>11.763241545708706</v>
      </c>
    </row>
    <row r="50" spans="1:10" ht="15">
      <c r="A50" s="11" t="s">
        <v>47</v>
      </c>
      <c r="B50" s="4">
        <v>320238</v>
      </c>
      <c r="C50" s="4">
        <v>3886</v>
      </c>
      <c r="D50" s="4">
        <f t="shared" si="1"/>
        <v>324124</v>
      </c>
      <c r="E50" s="4">
        <v>321335</v>
      </c>
      <c r="F50" s="4">
        <v>2602</v>
      </c>
      <c r="G50" s="4">
        <f t="shared" si="2"/>
        <v>323937</v>
      </c>
      <c r="H50" s="28">
        <f t="shared" si="3"/>
        <v>0.3425577226937465</v>
      </c>
      <c r="I50" s="5">
        <f t="shared" si="3"/>
        <v>-33.0416881111683</v>
      </c>
      <c r="J50" s="29">
        <f t="shared" si="3"/>
        <v>-0.05769396897483679</v>
      </c>
    </row>
    <row r="51" spans="1:10" ht="15">
      <c r="A51" s="7" t="s">
        <v>48</v>
      </c>
      <c r="B51" s="8">
        <v>430741</v>
      </c>
      <c r="C51" s="8">
        <v>14483</v>
      </c>
      <c r="D51" s="8">
        <f t="shared" si="1"/>
        <v>445224</v>
      </c>
      <c r="E51" s="8">
        <v>446213</v>
      </c>
      <c r="F51" s="8">
        <v>10641</v>
      </c>
      <c r="G51" s="8">
        <f t="shared" si="2"/>
        <v>456854</v>
      </c>
      <c r="H51" s="9">
        <f t="shared" si="3"/>
        <v>3.591949686702682</v>
      </c>
      <c r="I51" s="9">
        <f t="shared" si="3"/>
        <v>-26.527653110543397</v>
      </c>
      <c r="J51" s="10">
        <f t="shared" si="3"/>
        <v>2.6121682568774367</v>
      </c>
    </row>
    <row r="52" spans="1:10" ht="15">
      <c r="A52" s="11" t="s">
        <v>49</v>
      </c>
      <c r="B52" s="4">
        <v>111474</v>
      </c>
      <c r="C52" s="4"/>
      <c r="D52" s="4">
        <f t="shared" si="1"/>
        <v>111474</v>
      </c>
      <c r="E52" s="4">
        <v>175575</v>
      </c>
      <c r="F52" s="4"/>
      <c r="G52" s="4">
        <f t="shared" si="2"/>
        <v>175575</v>
      </c>
      <c r="H52" s="5">
        <f t="shared" si="3"/>
        <v>57.503094892082466</v>
      </c>
      <c r="I52" s="5"/>
      <c r="J52" s="6">
        <f t="shared" si="3"/>
        <v>57.503094892082466</v>
      </c>
    </row>
    <row r="53" spans="1:10" ht="15">
      <c r="A53" s="7" t="s">
        <v>50</v>
      </c>
      <c r="B53" s="8">
        <v>49004</v>
      </c>
      <c r="C53" s="8">
        <v>2565</v>
      </c>
      <c r="D53" s="8">
        <f t="shared" si="1"/>
        <v>51569</v>
      </c>
      <c r="E53" s="8">
        <v>48253</v>
      </c>
      <c r="F53" s="8">
        <v>836</v>
      </c>
      <c r="G53" s="8">
        <f t="shared" si="2"/>
        <v>49089</v>
      </c>
      <c r="H53" s="9">
        <f t="shared" si="3"/>
        <v>-1.5325279569014774</v>
      </c>
      <c r="I53" s="9">
        <f t="shared" si="3"/>
        <v>-67.4074074074074</v>
      </c>
      <c r="J53" s="10">
        <f t="shared" si="3"/>
        <v>-4.8090907328045915</v>
      </c>
    </row>
    <row r="54" spans="1:10" ht="15">
      <c r="A54" s="11" t="s">
        <v>51</v>
      </c>
      <c r="B54" s="4">
        <v>29982</v>
      </c>
      <c r="C54" s="4"/>
      <c r="D54" s="4">
        <f t="shared" si="1"/>
        <v>29982</v>
      </c>
      <c r="E54" s="4">
        <v>13084</v>
      </c>
      <c r="F54" s="4"/>
      <c r="G54" s="4">
        <f t="shared" si="2"/>
        <v>13084</v>
      </c>
      <c r="H54" s="5">
        <f t="shared" si="3"/>
        <v>-56.36048295644053</v>
      </c>
      <c r="I54" s="5"/>
      <c r="J54" s="6">
        <f t="shared" si="3"/>
        <v>-56.36048295644053</v>
      </c>
    </row>
    <row r="55" spans="1:10" ht="15">
      <c r="A55" s="7" t="s">
        <v>52</v>
      </c>
      <c r="B55" s="8">
        <v>10436</v>
      </c>
      <c r="C55" s="8"/>
      <c r="D55" s="8">
        <f t="shared" si="1"/>
        <v>10436</v>
      </c>
      <c r="E55" s="8"/>
      <c r="F55" s="8"/>
      <c r="G55" s="8"/>
      <c r="H55" s="9">
        <f t="shared" si="3"/>
        <v>-100</v>
      </c>
      <c r="I55" s="9"/>
      <c r="J55" s="10">
        <f t="shared" si="3"/>
        <v>-100</v>
      </c>
    </row>
    <row r="56" spans="1:10" ht="15">
      <c r="A56" s="11" t="s">
        <v>53</v>
      </c>
      <c r="B56" s="4">
        <v>859390</v>
      </c>
      <c r="C56" s="4">
        <v>2505</v>
      </c>
      <c r="D56" s="4">
        <f t="shared" si="1"/>
        <v>861895</v>
      </c>
      <c r="E56" s="4">
        <v>908359</v>
      </c>
      <c r="F56" s="4">
        <v>791</v>
      </c>
      <c r="G56" s="4">
        <f t="shared" si="2"/>
        <v>909150</v>
      </c>
      <c r="H56" s="5">
        <f t="shared" si="3"/>
        <v>5.69811145114558</v>
      </c>
      <c r="I56" s="5">
        <f t="shared" si="3"/>
        <v>-68.42315369261478</v>
      </c>
      <c r="J56" s="6">
        <f t="shared" si="3"/>
        <v>5.482686406116755</v>
      </c>
    </row>
    <row r="57" spans="1:10" ht="15">
      <c r="A57" s="7" t="s">
        <v>62</v>
      </c>
      <c r="B57" s="8">
        <v>39042</v>
      </c>
      <c r="C57" s="8">
        <v>10538</v>
      </c>
      <c r="D57" s="8">
        <f t="shared" si="1"/>
        <v>49580</v>
      </c>
      <c r="E57" s="8">
        <v>46366</v>
      </c>
      <c r="F57" s="8">
        <v>8840</v>
      </c>
      <c r="G57" s="8">
        <f t="shared" si="2"/>
        <v>55206</v>
      </c>
      <c r="H57" s="9">
        <f t="shared" si="3"/>
        <v>18.759284872701194</v>
      </c>
      <c r="I57" s="9">
        <f t="shared" si="3"/>
        <v>-16.113114442968303</v>
      </c>
      <c r="J57" s="10">
        <f t="shared" si="3"/>
        <v>11.347317466720453</v>
      </c>
    </row>
    <row r="58" spans="1:10" ht="15">
      <c r="A58" s="11" t="s">
        <v>63</v>
      </c>
      <c r="B58" s="4"/>
      <c r="C58" s="4">
        <v>8994</v>
      </c>
      <c r="D58" s="4">
        <f t="shared" si="1"/>
        <v>8994</v>
      </c>
      <c r="E58" s="4"/>
      <c r="F58" s="4">
        <v>11794</v>
      </c>
      <c r="G58" s="4">
        <f t="shared" si="2"/>
        <v>11794</v>
      </c>
      <c r="H58" s="5"/>
      <c r="I58" s="5">
        <f t="shared" si="3"/>
        <v>31.131865688236605</v>
      </c>
      <c r="J58" s="6">
        <f t="shared" si="3"/>
        <v>31.131865688236605</v>
      </c>
    </row>
    <row r="59" spans="1:10" ht="15">
      <c r="A59" s="13" t="s">
        <v>54</v>
      </c>
      <c r="B59" s="14">
        <f>B60-SUM(B5+B9+B19+B31+B57+B58)</f>
        <v>46624430</v>
      </c>
      <c r="C59" s="14">
        <f>C60-SUM(C5+C9+C19+C31+C57+C58)</f>
        <v>33722203</v>
      </c>
      <c r="D59" s="14">
        <f>D60-SUM(D5+D9+D19+D31+D57+D58)</f>
        <v>80346633</v>
      </c>
      <c r="E59" s="14">
        <f>E60-SUM(E5+E9+E19+E31+E57+E58)</f>
        <v>48677703</v>
      </c>
      <c r="F59" s="14">
        <f>F60-SUM(F5+F9+F19+F31+F57+F58)</f>
        <v>38290903</v>
      </c>
      <c r="G59" s="14">
        <f>G60-SUM(G5+G9+G19+G31+G57+G58)</f>
        <v>86968606</v>
      </c>
      <c r="H59" s="15">
        <f>+((E59-B59)/B59)*100</f>
        <v>4.403856518996586</v>
      </c>
      <c r="I59" s="15">
        <f aca="true" t="shared" si="5" ref="I59:J62">+((F59-C59)/C59)*100</f>
        <v>13.548047261325127</v>
      </c>
      <c r="J59" s="15">
        <f t="shared" si="5"/>
        <v>8.241755444811234</v>
      </c>
    </row>
    <row r="60" spans="1:10" ht="15">
      <c r="A60" s="16" t="s">
        <v>55</v>
      </c>
      <c r="B60" s="17">
        <f>SUM(B4:B58)</f>
        <v>58393420</v>
      </c>
      <c r="C60" s="17">
        <f>SUM(C4:C58)</f>
        <v>39305631</v>
      </c>
      <c r="D60" s="17">
        <f>SUM(D4:D58)</f>
        <v>97699051</v>
      </c>
      <c r="E60" s="17">
        <f>SUM(E4:E58)</f>
        <v>60777824</v>
      </c>
      <c r="F60" s="17">
        <f>SUM(F4:F58)</f>
        <v>44189926</v>
      </c>
      <c r="G60" s="17">
        <f>SUM(G4:G58)</f>
        <v>104967750</v>
      </c>
      <c r="H60" s="18">
        <f>+((E60-B60)/B60)*100</f>
        <v>4.083343637005676</v>
      </c>
      <c r="I60" s="18">
        <f t="shared" si="5"/>
        <v>12.426451059900298</v>
      </c>
      <c r="J60" s="18">
        <f t="shared" si="5"/>
        <v>7.4398870056578135</v>
      </c>
    </row>
    <row r="61" spans="1:10" ht="15">
      <c r="A61" s="13" t="s">
        <v>66</v>
      </c>
      <c r="B61" s="14"/>
      <c r="C61" s="14"/>
      <c r="D61" s="14">
        <v>124200</v>
      </c>
      <c r="E61" s="14"/>
      <c r="F61" s="14"/>
      <c r="G61" s="14">
        <v>129933</v>
      </c>
      <c r="H61" s="15"/>
      <c r="I61" s="15"/>
      <c r="J61" s="15">
        <f t="shared" si="5"/>
        <v>4.615942028985507</v>
      </c>
    </row>
    <row r="62" spans="1:10" ht="15">
      <c r="A62" s="13" t="s">
        <v>67</v>
      </c>
      <c r="B62" s="14"/>
      <c r="C62" s="14"/>
      <c r="D62" s="40">
        <v>47124</v>
      </c>
      <c r="E62" s="14"/>
      <c r="F62" s="14"/>
      <c r="G62" s="14">
        <v>28604</v>
      </c>
      <c r="H62" s="15"/>
      <c r="I62" s="15"/>
      <c r="J62" s="15">
        <f t="shared" si="5"/>
        <v>-39.300568712333416</v>
      </c>
    </row>
    <row r="63" spans="1:10" ht="15.75" thickBot="1">
      <c r="A63" s="20" t="s">
        <v>68</v>
      </c>
      <c r="B63" s="21"/>
      <c r="C63" s="21"/>
      <c r="D63" s="21">
        <v>171324</v>
      </c>
      <c r="E63" s="21"/>
      <c r="F63" s="21"/>
      <c r="G63" s="21">
        <v>158537</v>
      </c>
      <c r="H63" s="66">
        <f>+((G63-D63)/D63)*100</f>
        <v>-7.463636151385679</v>
      </c>
      <c r="I63" s="66"/>
      <c r="J63" s="67"/>
    </row>
    <row r="64" spans="1:10" ht="15.75" thickBot="1">
      <c r="A64" s="23" t="s">
        <v>69</v>
      </c>
      <c r="B64" s="43"/>
      <c r="C64" s="43"/>
      <c r="D64" s="43">
        <f>+D60+D63</f>
        <v>97870375</v>
      </c>
      <c r="E64" s="24"/>
      <c r="F64" s="24"/>
      <c r="G64" s="24">
        <f>+G60+G63</f>
        <v>105126287</v>
      </c>
      <c r="H64" s="68">
        <f>+((G64-D64)/D64)*100</f>
        <v>7.413798097738973</v>
      </c>
      <c r="I64" s="68"/>
      <c r="J64" s="69"/>
    </row>
    <row r="65" spans="1:10" ht="49.5" customHeight="1">
      <c r="A65" s="57" t="s">
        <v>64</v>
      </c>
      <c r="B65" s="57"/>
      <c r="C65" s="57"/>
      <c r="D65" s="57"/>
      <c r="E65" s="57"/>
      <c r="F65" s="57"/>
      <c r="G65" s="57"/>
      <c r="H65" s="57"/>
      <c r="I65" s="57"/>
      <c r="J65" s="57"/>
    </row>
  </sheetData>
  <sheetProtection/>
  <mergeCells count="8">
    <mergeCell ref="H64:J64"/>
    <mergeCell ref="A65:J65"/>
    <mergeCell ref="A1:J1"/>
    <mergeCell ref="A2:A3"/>
    <mergeCell ref="B2:D2"/>
    <mergeCell ref="E2:G2"/>
    <mergeCell ref="H2:J2"/>
    <mergeCell ref="H63:J6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zoomScale="80" zoomScaleNormal="80" zoomScalePageLayoutView="0" workbookViewId="0" topLeftCell="A1">
      <selection activeCell="J15" sqref="J15"/>
    </sheetView>
  </sheetViews>
  <sheetFormatPr defaultColWidth="9.140625" defaultRowHeight="15"/>
  <cols>
    <col min="1" max="1" width="27.421875" style="0" customWidth="1"/>
    <col min="2" max="10" width="14.28125" style="0" customWidth="1"/>
  </cols>
  <sheetData>
    <row r="1" spans="1:10" ht="24.75" customHeight="1">
      <c r="A1" s="58" t="s">
        <v>70</v>
      </c>
      <c r="B1" s="59"/>
      <c r="C1" s="59"/>
      <c r="D1" s="59"/>
      <c r="E1" s="59"/>
      <c r="F1" s="59"/>
      <c r="G1" s="59"/>
      <c r="H1" s="59"/>
      <c r="I1" s="59"/>
      <c r="J1" s="60"/>
    </row>
    <row r="2" spans="1:10" ht="27"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25" t="s">
        <v>6</v>
      </c>
      <c r="B4" s="4">
        <v>74709</v>
      </c>
      <c r="C4" s="4">
        <v>186114</v>
      </c>
      <c r="D4" s="4">
        <f>SUM(B4:C4)</f>
        <v>260823</v>
      </c>
      <c r="E4" s="4">
        <v>75951</v>
      </c>
      <c r="F4" s="4">
        <v>177887</v>
      </c>
      <c r="G4" s="4">
        <f>SUM(E4:F4)</f>
        <v>253838</v>
      </c>
      <c r="H4" s="5">
        <f>+((E4-B4)/B4)*100</f>
        <v>1.6624503071919046</v>
      </c>
      <c r="I4" s="5">
        <f aca="true" t="shared" si="0" ref="I4:J18">+((F4-C4)/C4)*100</f>
        <v>-4.4204089966364695</v>
      </c>
      <c r="J4" s="41">
        <f t="shared" si="0"/>
        <v>-2.6780613672873943</v>
      </c>
    </row>
    <row r="5" spans="1:10" ht="15">
      <c r="A5" s="26" t="s">
        <v>58</v>
      </c>
      <c r="B5" s="8">
        <v>80749</v>
      </c>
      <c r="C5" s="8">
        <v>46514</v>
      </c>
      <c r="D5" s="8">
        <f aca="true" t="shared" si="1" ref="D5:D58">SUM(B5:C5)</f>
        <v>127263</v>
      </c>
      <c r="E5" s="8">
        <v>76660</v>
      </c>
      <c r="F5" s="8">
        <v>43439</v>
      </c>
      <c r="G5" s="8">
        <f aca="true" t="shared" si="2" ref="G5:G58">SUM(E5:F5)</f>
        <v>120099</v>
      </c>
      <c r="H5" s="9">
        <f>+((E5-B5)/B5)*100</f>
        <v>-5.063839799873683</v>
      </c>
      <c r="I5" s="9">
        <f t="shared" si="0"/>
        <v>-6.610912843444984</v>
      </c>
      <c r="J5" s="10">
        <f t="shared" si="0"/>
        <v>-5.629287381249853</v>
      </c>
    </row>
    <row r="6" spans="1:10" ht="15">
      <c r="A6" s="27" t="s">
        <v>7</v>
      </c>
      <c r="B6" s="4">
        <v>46403</v>
      </c>
      <c r="C6" s="4">
        <v>7241</v>
      </c>
      <c r="D6" s="4">
        <f t="shared" si="1"/>
        <v>53644</v>
      </c>
      <c r="E6" s="4">
        <v>49314</v>
      </c>
      <c r="F6" s="4">
        <v>8453</v>
      </c>
      <c r="G6" s="4">
        <f t="shared" si="2"/>
        <v>57767</v>
      </c>
      <c r="H6" s="5">
        <f>+((E6-B6)/B6)*100</f>
        <v>6.273301295174881</v>
      </c>
      <c r="I6" s="5">
        <f t="shared" si="0"/>
        <v>16.738019610551028</v>
      </c>
      <c r="J6" s="6">
        <f t="shared" si="0"/>
        <v>7.685854895235254</v>
      </c>
    </row>
    <row r="7" spans="1:10" ht="15">
      <c r="A7" s="26" t="s">
        <v>8</v>
      </c>
      <c r="B7" s="8">
        <v>36194</v>
      </c>
      <c r="C7" s="8">
        <v>8541</v>
      </c>
      <c r="D7" s="8">
        <f t="shared" si="1"/>
        <v>44735</v>
      </c>
      <c r="E7" s="8">
        <v>37575</v>
      </c>
      <c r="F7" s="8">
        <v>8598</v>
      </c>
      <c r="G7" s="8">
        <f t="shared" si="2"/>
        <v>46173</v>
      </c>
      <c r="H7" s="9">
        <f>+((E7-B7)/B7)*100</f>
        <v>3.8155495385975575</v>
      </c>
      <c r="I7" s="9">
        <f t="shared" si="0"/>
        <v>0.6673691605198454</v>
      </c>
      <c r="J7" s="10">
        <f t="shared" si="0"/>
        <v>3.2144853023359787</v>
      </c>
    </row>
    <row r="8" spans="1:10" ht="15">
      <c r="A8" s="27" t="s">
        <v>9</v>
      </c>
      <c r="B8" s="4">
        <v>26639</v>
      </c>
      <c r="C8" s="4">
        <v>36046</v>
      </c>
      <c r="D8" s="4">
        <f t="shared" si="1"/>
        <v>62685</v>
      </c>
      <c r="E8" s="4">
        <v>27605</v>
      </c>
      <c r="F8" s="4">
        <v>54011</v>
      </c>
      <c r="G8" s="4">
        <f t="shared" si="2"/>
        <v>81616</v>
      </c>
      <c r="H8" s="5">
        <f>+((E8-B8)/B8)*100</f>
        <v>3.6262622470813466</v>
      </c>
      <c r="I8" s="5">
        <f t="shared" si="0"/>
        <v>49.83909449037341</v>
      </c>
      <c r="J8" s="6">
        <f t="shared" si="0"/>
        <v>30.200207386137034</v>
      </c>
    </row>
    <row r="9" spans="1:10" ht="15">
      <c r="A9" s="26" t="s">
        <v>59</v>
      </c>
      <c r="B9" s="8">
        <v>1705</v>
      </c>
      <c r="C9" s="8">
        <v>1363</v>
      </c>
      <c r="D9" s="8">
        <f t="shared" si="1"/>
        <v>3068</v>
      </c>
      <c r="E9" s="8">
        <v>1925</v>
      </c>
      <c r="F9" s="8">
        <v>1085</v>
      </c>
      <c r="G9" s="8">
        <f t="shared" si="2"/>
        <v>3010</v>
      </c>
      <c r="H9" s="9">
        <f>+((E9-B9)/B9)*100</f>
        <v>12.903225806451612</v>
      </c>
      <c r="I9" s="9">
        <f t="shared" si="0"/>
        <v>-20.396184886280263</v>
      </c>
      <c r="J9" s="10">
        <f t="shared" si="0"/>
        <v>-1.8904823989569755</v>
      </c>
    </row>
    <row r="10" spans="1:10" ht="15">
      <c r="A10" s="27" t="s">
        <v>10</v>
      </c>
      <c r="B10" s="4">
        <v>5049</v>
      </c>
      <c r="C10" s="4">
        <v>5759</v>
      </c>
      <c r="D10" s="4">
        <f t="shared" si="1"/>
        <v>10808</v>
      </c>
      <c r="E10" s="4">
        <v>5424</v>
      </c>
      <c r="F10" s="4">
        <v>6662</v>
      </c>
      <c r="G10" s="4">
        <f t="shared" si="2"/>
        <v>12086</v>
      </c>
      <c r="H10" s="5">
        <f>+((E10-B10)/B10)*100</f>
        <v>7.427213309566251</v>
      </c>
      <c r="I10" s="5">
        <f t="shared" si="0"/>
        <v>15.679805521791979</v>
      </c>
      <c r="J10" s="6">
        <f t="shared" si="0"/>
        <v>11.82457438934123</v>
      </c>
    </row>
    <row r="11" spans="1:10" ht="15">
      <c r="A11" s="26" t="s">
        <v>11</v>
      </c>
      <c r="B11" s="8">
        <v>8728</v>
      </c>
      <c r="C11" s="8">
        <v>3468</v>
      </c>
      <c r="D11" s="8">
        <f t="shared" si="1"/>
        <v>12196</v>
      </c>
      <c r="E11" s="8">
        <v>9212</v>
      </c>
      <c r="F11" s="8">
        <v>3135</v>
      </c>
      <c r="G11" s="8">
        <f t="shared" si="2"/>
        <v>12347</v>
      </c>
      <c r="H11" s="9">
        <f>+((E11-B11)/B11)*100</f>
        <v>5.545371219065078</v>
      </c>
      <c r="I11" s="9">
        <f t="shared" si="0"/>
        <v>-9.602076124567475</v>
      </c>
      <c r="J11" s="10">
        <f t="shared" si="0"/>
        <v>1.2381108560183667</v>
      </c>
    </row>
    <row r="12" spans="1:10" ht="15">
      <c r="A12" s="27" t="s">
        <v>12</v>
      </c>
      <c r="B12" s="4">
        <v>19529</v>
      </c>
      <c r="C12" s="4">
        <v>4137</v>
      </c>
      <c r="D12" s="4">
        <f t="shared" si="1"/>
        <v>23666</v>
      </c>
      <c r="E12" s="4">
        <v>18779</v>
      </c>
      <c r="F12" s="4">
        <v>3172</v>
      </c>
      <c r="G12" s="4">
        <f t="shared" si="2"/>
        <v>21951</v>
      </c>
      <c r="H12" s="5">
        <f>+((E12-B12)/B12)*100</f>
        <v>-3.840442418966665</v>
      </c>
      <c r="I12" s="5">
        <f t="shared" si="0"/>
        <v>-23.32608170171622</v>
      </c>
      <c r="J12" s="6">
        <f t="shared" si="0"/>
        <v>-7.246683005155075</v>
      </c>
    </row>
    <row r="13" spans="1:10" ht="15">
      <c r="A13" s="26" t="s">
        <v>13</v>
      </c>
      <c r="B13" s="8">
        <v>12794</v>
      </c>
      <c r="C13" s="8">
        <v>459</v>
      </c>
      <c r="D13" s="8">
        <f t="shared" si="1"/>
        <v>13253</v>
      </c>
      <c r="E13" s="8">
        <v>14043</v>
      </c>
      <c r="F13" s="8">
        <v>721</v>
      </c>
      <c r="G13" s="8">
        <f t="shared" si="2"/>
        <v>14764</v>
      </c>
      <c r="H13" s="9">
        <f>+((E13-B13)/B13)*100</f>
        <v>9.762388619665469</v>
      </c>
      <c r="I13" s="9">
        <f t="shared" si="0"/>
        <v>57.08061002178649</v>
      </c>
      <c r="J13" s="10">
        <f t="shared" si="0"/>
        <v>11.401192182901983</v>
      </c>
    </row>
    <row r="14" spans="1:10" ht="15">
      <c r="A14" s="27" t="s">
        <v>14</v>
      </c>
      <c r="B14" s="4">
        <v>4325</v>
      </c>
      <c r="C14" s="4">
        <v>50</v>
      </c>
      <c r="D14" s="4">
        <f t="shared" si="1"/>
        <v>4375</v>
      </c>
      <c r="E14" s="4">
        <v>4577</v>
      </c>
      <c r="F14" s="4">
        <v>44</v>
      </c>
      <c r="G14" s="4">
        <f t="shared" si="2"/>
        <v>4621</v>
      </c>
      <c r="H14" s="5">
        <f>+((E14-B14)/B14)*100</f>
        <v>5.826589595375722</v>
      </c>
      <c r="I14" s="5">
        <f t="shared" si="0"/>
        <v>-12</v>
      </c>
      <c r="J14" s="6">
        <f t="shared" si="0"/>
        <v>5.622857142857143</v>
      </c>
    </row>
    <row r="15" spans="1:10" ht="15">
      <c r="A15" s="26" t="s">
        <v>15</v>
      </c>
      <c r="B15" s="8">
        <v>8043</v>
      </c>
      <c r="C15" s="8">
        <v>908</v>
      </c>
      <c r="D15" s="8">
        <f t="shared" si="1"/>
        <v>8951</v>
      </c>
      <c r="E15" s="8">
        <v>8625</v>
      </c>
      <c r="F15" s="8">
        <v>999</v>
      </c>
      <c r="G15" s="8">
        <f t="shared" si="2"/>
        <v>9624</v>
      </c>
      <c r="H15" s="9">
        <f>+((E15-B15)/B15)*100</f>
        <v>7.236105930622902</v>
      </c>
      <c r="I15" s="9">
        <f t="shared" si="0"/>
        <v>10.022026431718063</v>
      </c>
      <c r="J15" s="10">
        <f t="shared" si="0"/>
        <v>7.518712992961681</v>
      </c>
    </row>
    <row r="16" spans="1:10" ht="15">
      <c r="A16" s="27" t="s">
        <v>16</v>
      </c>
      <c r="B16" s="4">
        <v>960</v>
      </c>
      <c r="C16" s="4">
        <v>19</v>
      </c>
      <c r="D16" s="4">
        <f t="shared" si="1"/>
        <v>979</v>
      </c>
      <c r="E16" s="4">
        <v>969</v>
      </c>
      <c r="F16" s="4">
        <v>9</v>
      </c>
      <c r="G16" s="4">
        <f t="shared" si="2"/>
        <v>978</v>
      </c>
      <c r="H16" s="5">
        <f>+((E16-B16)/B16)*100</f>
        <v>0.9375</v>
      </c>
      <c r="I16" s="5">
        <f t="shared" si="0"/>
        <v>-52.63157894736842</v>
      </c>
      <c r="J16" s="29">
        <f t="shared" si="0"/>
        <v>-0.10214504596527069</v>
      </c>
    </row>
    <row r="17" spans="1:10" ht="15">
      <c r="A17" s="26" t="s">
        <v>17</v>
      </c>
      <c r="B17" s="8">
        <v>823</v>
      </c>
      <c r="C17" s="8"/>
      <c r="D17" s="8">
        <f t="shared" si="1"/>
        <v>823</v>
      </c>
      <c r="E17" s="8">
        <v>1072</v>
      </c>
      <c r="F17" s="8"/>
      <c r="G17" s="8">
        <f t="shared" si="2"/>
        <v>1072</v>
      </c>
      <c r="H17" s="9">
        <f>+((E17-B17)/B17)*100</f>
        <v>30.25516403402187</v>
      </c>
      <c r="I17" s="9"/>
      <c r="J17" s="10">
        <f t="shared" si="0"/>
        <v>30.25516403402187</v>
      </c>
    </row>
    <row r="18" spans="1:10" ht="15">
      <c r="A18" s="27" t="s">
        <v>18</v>
      </c>
      <c r="B18" s="4">
        <v>444</v>
      </c>
      <c r="C18" s="4">
        <v>23</v>
      </c>
      <c r="D18" s="4">
        <f t="shared" si="1"/>
        <v>467</v>
      </c>
      <c r="E18" s="4">
        <v>808</v>
      </c>
      <c r="F18" s="4">
        <v>39</v>
      </c>
      <c r="G18" s="4">
        <f t="shared" si="2"/>
        <v>847</v>
      </c>
      <c r="H18" s="5">
        <f>+((E18-B18)/B18)*100</f>
        <v>81.98198198198197</v>
      </c>
      <c r="I18" s="5">
        <f t="shared" si="0"/>
        <v>69.56521739130434</v>
      </c>
      <c r="J18" s="6">
        <f t="shared" si="0"/>
        <v>81.37044967880087</v>
      </c>
    </row>
    <row r="19" spans="1:10" ht="15">
      <c r="A19" s="26" t="s">
        <v>60</v>
      </c>
      <c r="B19" s="8"/>
      <c r="C19" s="8"/>
      <c r="D19" s="8"/>
      <c r="E19" s="8"/>
      <c r="F19" s="8"/>
      <c r="G19" s="8"/>
      <c r="H19" s="9"/>
      <c r="I19" s="9"/>
      <c r="J19" s="10"/>
    </row>
    <row r="20" spans="1:10" ht="15">
      <c r="A20" s="27" t="s">
        <v>19</v>
      </c>
      <c r="B20" s="4">
        <v>1746</v>
      </c>
      <c r="C20" s="4">
        <v>63</v>
      </c>
      <c r="D20" s="4">
        <f t="shared" si="1"/>
        <v>1809</v>
      </c>
      <c r="E20" s="4">
        <v>1612</v>
      </c>
      <c r="F20" s="4">
        <v>57</v>
      </c>
      <c r="G20" s="4">
        <f t="shared" si="2"/>
        <v>1669</v>
      </c>
      <c r="H20" s="5">
        <f>+((E20-B20)/B20)*100</f>
        <v>-7.674684994272623</v>
      </c>
      <c r="I20" s="5">
        <f>+((F20-C20)/C20)*100</f>
        <v>-9.523809523809524</v>
      </c>
      <c r="J20" s="6">
        <f>+((G20-D20)/D20)*100</f>
        <v>-7.739082365948037</v>
      </c>
    </row>
    <row r="21" spans="1:10" ht="15">
      <c r="A21" s="26" t="s">
        <v>20</v>
      </c>
      <c r="B21" s="8"/>
      <c r="C21" s="8"/>
      <c r="D21" s="8"/>
      <c r="E21" s="8"/>
      <c r="F21" s="8"/>
      <c r="G21" s="8"/>
      <c r="H21" s="9"/>
      <c r="I21" s="9"/>
      <c r="J21" s="10"/>
    </row>
    <row r="22" spans="1:10" ht="15">
      <c r="A22" s="27" t="s">
        <v>21</v>
      </c>
      <c r="B22" s="4">
        <v>1659</v>
      </c>
      <c r="C22" s="4">
        <v>11</v>
      </c>
      <c r="D22" s="4">
        <f t="shared" si="1"/>
        <v>1670</v>
      </c>
      <c r="E22" s="4">
        <v>1699</v>
      </c>
      <c r="F22" s="4">
        <v>16</v>
      </c>
      <c r="G22" s="4">
        <f t="shared" si="2"/>
        <v>1715</v>
      </c>
      <c r="H22" s="5">
        <f aca="true" t="shared" si="3" ref="H22:H57">+((E22-B22)/B22)*100</f>
        <v>2.4110910186859553</v>
      </c>
      <c r="I22" s="5">
        <f aca="true" t="shared" si="4" ref="I22:I58">+((F22-C22)/C22)*100</f>
        <v>45.45454545454545</v>
      </c>
      <c r="J22" s="6">
        <f aca="true" t="shared" si="5" ref="J22:J58">+((G22-D22)/D22)*100</f>
        <v>2.694610778443114</v>
      </c>
    </row>
    <row r="23" spans="1:10" ht="15">
      <c r="A23" s="26" t="s">
        <v>22</v>
      </c>
      <c r="B23" s="8">
        <v>682</v>
      </c>
      <c r="C23" s="8">
        <v>3</v>
      </c>
      <c r="D23" s="8">
        <f t="shared" si="1"/>
        <v>685</v>
      </c>
      <c r="E23" s="8">
        <v>684</v>
      </c>
      <c r="F23" s="8">
        <v>6</v>
      </c>
      <c r="G23" s="8">
        <f t="shared" si="2"/>
        <v>690</v>
      </c>
      <c r="H23" s="12">
        <f t="shared" si="3"/>
        <v>0.2932551319648094</v>
      </c>
      <c r="I23" s="9">
        <f t="shared" si="4"/>
        <v>100</v>
      </c>
      <c r="J23" s="10">
        <f t="shared" si="5"/>
        <v>0.7299270072992701</v>
      </c>
    </row>
    <row r="24" spans="1:10" ht="15">
      <c r="A24" s="27" t="s">
        <v>23</v>
      </c>
      <c r="B24" s="4">
        <v>1135</v>
      </c>
      <c r="C24" s="4">
        <v>112</v>
      </c>
      <c r="D24" s="4">
        <f t="shared" si="1"/>
        <v>1247</v>
      </c>
      <c r="E24" s="4">
        <v>1005</v>
      </c>
      <c r="F24" s="4">
        <v>146</v>
      </c>
      <c r="G24" s="4">
        <f t="shared" si="2"/>
        <v>1151</v>
      </c>
      <c r="H24" s="5">
        <f t="shared" si="3"/>
        <v>-11.45374449339207</v>
      </c>
      <c r="I24" s="5">
        <f t="shared" si="4"/>
        <v>30.357142857142854</v>
      </c>
      <c r="J24" s="6">
        <f t="shared" si="5"/>
        <v>-7.698476343223737</v>
      </c>
    </row>
    <row r="25" spans="1:10" ht="15">
      <c r="A25" s="26" t="s">
        <v>24</v>
      </c>
      <c r="B25" s="8">
        <v>961</v>
      </c>
      <c r="C25" s="8">
        <v>15</v>
      </c>
      <c r="D25" s="8">
        <f t="shared" si="1"/>
        <v>976</v>
      </c>
      <c r="E25" s="8">
        <v>712</v>
      </c>
      <c r="F25" s="8">
        <v>45</v>
      </c>
      <c r="G25" s="8">
        <f t="shared" si="2"/>
        <v>757</v>
      </c>
      <c r="H25" s="9">
        <f t="shared" si="3"/>
        <v>-25.910509885535898</v>
      </c>
      <c r="I25" s="9">
        <f t="shared" si="4"/>
        <v>200</v>
      </c>
      <c r="J25" s="10">
        <f t="shared" si="5"/>
        <v>-22.438524590163937</v>
      </c>
    </row>
    <row r="26" spans="1:10" ht="15">
      <c r="A26" s="27" t="s">
        <v>25</v>
      </c>
      <c r="B26" s="4"/>
      <c r="C26" s="4"/>
      <c r="D26" s="4"/>
      <c r="E26" s="4">
        <v>4</v>
      </c>
      <c r="F26" s="4"/>
      <c r="G26" s="4">
        <f t="shared" si="2"/>
        <v>4</v>
      </c>
      <c r="H26" s="5"/>
      <c r="I26" s="5"/>
      <c r="J26" s="6"/>
    </row>
    <row r="27" spans="1:10" ht="15">
      <c r="A27" s="26" t="s">
        <v>26</v>
      </c>
      <c r="B27" s="8">
        <v>2295</v>
      </c>
      <c r="C27" s="8">
        <v>26</v>
      </c>
      <c r="D27" s="8">
        <f t="shared" si="1"/>
        <v>2321</v>
      </c>
      <c r="E27" s="8">
        <v>2334</v>
      </c>
      <c r="F27" s="8">
        <v>291</v>
      </c>
      <c r="G27" s="8">
        <f t="shared" si="2"/>
        <v>2625</v>
      </c>
      <c r="H27" s="9">
        <f t="shared" si="3"/>
        <v>1.6993464052287581</v>
      </c>
      <c r="I27" s="9">
        <f t="shared" si="4"/>
        <v>1019.2307692307692</v>
      </c>
      <c r="J27" s="10">
        <f t="shared" si="5"/>
        <v>13.097802671262388</v>
      </c>
    </row>
    <row r="28" spans="1:10" ht="15">
      <c r="A28" s="27" t="s">
        <v>27</v>
      </c>
      <c r="B28" s="4">
        <v>7487</v>
      </c>
      <c r="C28" s="4">
        <v>222</v>
      </c>
      <c r="D28" s="4">
        <f t="shared" si="1"/>
        <v>7709</v>
      </c>
      <c r="E28" s="4">
        <v>7056</v>
      </c>
      <c r="F28" s="4">
        <v>337</v>
      </c>
      <c r="G28" s="4">
        <f t="shared" si="2"/>
        <v>7393</v>
      </c>
      <c r="H28" s="5">
        <f t="shared" si="3"/>
        <v>-5.756644851075197</v>
      </c>
      <c r="I28" s="5">
        <f t="shared" si="4"/>
        <v>51.80180180180181</v>
      </c>
      <c r="J28" s="6">
        <f t="shared" si="5"/>
        <v>-4.099104942275263</v>
      </c>
    </row>
    <row r="29" spans="1:10" ht="15">
      <c r="A29" s="26" t="s">
        <v>28</v>
      </c>
      <c r="B29" s="8">
        <v>3651</v>
      </c>
      <c r="C29" s="8">
        <v>105</v>
      </c>
      <c r="D29" s="8">
        <f t="shared" si="1"/>
        <v>3756</v>
      </c>
      <c r="E29" s="8">
        <v>3761</v>
      </c>
      <c r="F29" s="8">
        <v>99</v>
      </c>
      <c r="G29" s="8">
        <f t="shared" si="2"/>
        <v>3860</v>
      </c>
      <c r="H29" s="9">
        <f t="shared" si="3"/>
        <v>3.0128731854286497</v>
      </c>
      <c r="I29" s="9">
        <f t="shared" si="4"/>
        <v>-5.714285714285714</v>
      </c>
      <c r="J29" s="10">
        <f t="shared" si="5"/>
        <v>2.768903088391906</v>
      </c>
    </row>
    <row r="30" spans="1:10" ht="15">
      <c r="A30" s="27" t="s">
        <v>29</v>
      </c>
      <c r="B30" s="4">
        <v>1364</v>
      </c>
      <c r="C30" s="4">
        <v>7</v>
      </c>
      <c r="D30" s="4">
        <f t="shared" si="1"/>
        <v>1371</v>
      </c>
      <c r="E30" s="4">
        <v>1563</v>
      </c>
      <c r="F30" s="4">
        <v>4</v>
      </c>
      <c r="G30" s="4">
        <f t="shared" si="2"/>
        <v>1567</v>
      </c>
      <c r="H30" s="5">
        <f t="shared" si="3"/>
        <v>14.589442815249267</v>
      </c>
      <c r="I30" s="5">
        <f t="shared" si="4"/>
        <v>-42.857142857142854</v>
      </c>
      <c r="J30" s="6">
        <f t="shared" si="5"/>
        <v>14.296134208606857</v>
      </c>
    </row>
    <row r="31" spans="1:10" ht="15">
      <c r="A31" s="26" t="s">
        <v>61</v>
      </c>
      <c r="B31" s="8">
        <v>12</v>
      </c>
      <c r="C31" s="8">
        <v>207</v>
      </c>
      <c r="D31" s="8">
        <f t="shared" si="1"/>
        <v>219</v>
      </c>
      <c r="E31" s="8">
        <v>20</v>
      </c>
      <c r="F31" s="8">
        <v>260</v>
      </c>
      <c r="G31" s="8">
        <f t="shared" si="2"/>
        <v>280</v>
      </c>
      <c r="H31" s="9">
        <f t="shared" si="3"/>
        <v>66.66666666666666</v>
      </c>
      <c r="I31" s="9">
        <f t="shared" si="4"/>
        <v>25.60386473429952</v>
      </c>
      <c r="J31" s="10">
        <f t="shared" si="5"/>
        <v>27.85388127853881</v>
      </c>
    </row>
    <row r="32" spans="1:10" ht="15">
      <c r="A32" s="27" t="s">
        <v>30</v>
      </c>
      <c r="B32" s="4"/>
      <c r="C32" s="4"/>
      <c r="D32" s="4"/>
      <c r="E32" s="4">
        <v>609</v>
      </c>
      <c r="F32" s="4"/>
      <c r="G32" s="4">
        <f t="shared" si="2"/>
        <v>609</v>
      </c>
      <c r="H32" s="5"/>
      <c r="I32" s="5"/>
      <c r="J32" s="6"/>
    </row>
    <row r="33" spans="1:10" ht="15">
      <c r="A33" s="26" t="s">
        <v>31</v>
      </c>
      <c r="B33" s="8">
        <v>3690</v>
      </c>
      <c r="C33" s="8">
        <v>1240</v>
      </c>
      <c r="D33" s="8">
        <f t="shared" si="1"/>
        <v>4930</v>
      </c>
      <c r="E33" s="8">
        <v>3794</v>
      </c>
      <c r="F33" s="8">
        <v>1295</v>
      </c>
      <c r="G33" s="8">
        <f t="shared" si="2"/>
        <v>5089</v>
      </c>
      <c r="H33" s="9">
        <f t="shared" si="3"/>
        <v>2.8184281842818426</v>
      </c>
      <c r="I33" s="9">
        <f t="shared" si="4"/>
        <v>4.435483870967742</v>
      </c>
      <c r="J33" s="10">
        <f t="shared" si="5"/>
        <v>3.2251521298174444</v>
      </c>
    </row>
    <row r="34" spans="1:10" ht="15">
      <c r="A34" s="27" t="s">
        <v>73</v>
      </c>
      <c r="B34" s="4">
        <v>813</v>
      </c>
      <c r="C34" s="4"/>
      <c r="D34" s="4">
        <f t="shared" si="1"/>
        <v>813</v>
      </c>
      <c r="E34" s="4">
        <v>786</v>
      </c>
      <c r="F34" s="4"/>
      <c r="G34" s="4">
        <f t="shared" si="2"/>
        <v>786</v>
      </c>
      <c r="H34" s="5">
        <f t="shared" si="3"/>
        <v>-3.3210332103321036</v>
      </c>
      <c r="I34" s="5"/>
      <c r="J34" s="6">
        <f t="shared" si="5"/>
        <v>-3.3210332103321036</v>
      </c>
    </row>
    <row r="35" spans="1:10" ht="15">
      <c r="A35" s="26" t="s">
        <v>32</v>
      </c>
      <c r="B35" s="8">
        <v>363</v>
      </c>
      <c r="C35" s="8">
        <v>522</v>
      </c>
      <c r="D35" s="8">
        <f t="shared" si="1"/>
        <v>885</v>
      </c>
      <c r="E35" s="8">
        <v>370</v>
      </c>
      <c r="F35" s="8">
        <v>326</v>
      </c>
      <c r="G35" s="8">
        <f t="shared" si="2"/>
        <v>696</v>
      </c>
      <c r="H35" s="9">
        <f t="shared" si="3"/>
        <v>1.9283746556473829</v>
      </c>
      <c r="I35" s="9">
        <f t="shared" si="4"/>
        <v>-37.547892720306514</v>
      </c>
      <c r="J35" s="10">
        <f t="shared" si="5"/>
        <v>-21.35593220338983</v>
      </c>
    </row>
    <row r="36" spans="1:10" ht="15">
      <c r="A36" s="27" t="s">
        <v>33</v>
      </c>
      <c r="B36" s="4">
        <v>1162</v>
      </c>
      <c r="C36" s="4"/>
      <c r="D36" s="4">
        <f t="shared" si="1"/>
        <v>1162</v>
      </c>
      <c r="E36" s="4">
        <v>1194</v>
      </c>
      <c r="F36" s="4">
        <v>6</v>
      </c>
      <c r="G36" s="4">
        <f t="shared" si="2"/>
        <v>1200</v>
      </c>
      <c r="H36" s="5">
        <f t="shared" si="3"/>
        <v>2.753872633390706</v>
      </c>
      <c r="I36" s="5"/>
      <c r="J36" s="6">
        <f t="shared" si="5"/>
        <v>3.2702237521514634</v>
      </c>
    </row>
    <row r="37" spans="1:10" ht="15">
      <c r="A37" s="26" t="s">
        <v>34</v>
      </c>
      <c r="B37" s="8">
        <v>1906</v>
      </c>
      <c r="C37" s="8"/>
      <c r="D37" s="8">
        <f t="shared" si="1"/>
        <v>1906</v>
      </c>
      <c r="E37" s="8">
        <v>2040</v>
      </c>
      <c r="F37" s="8"/>
      <c r="G37" s="8">
        <f t="shared" si="2"/>
        <v>2040</v>
      </c>
      <c r="H37" s="9">
        <f t="shared" si="3"/>
        <v>7.0304302203567675</v>
      </c>
      <c r="I37" s="9"/>
      <c r="J37" s="10">
        <f t="shared" si="5"/>
        <v>7.0304302203567675</v>
      </c>
    </row>
    <row r="38" spans="1:10" ht="15">
      <c r="A38" s="27" t="s">
        <v>35</v>
      </c>
      <c r="B38" s="4">
        <v>526</v>
      </c>
      <c r="C38" s="4">
        <v>2</v>
      </c>
      <c r="D38" s="4">
        <f t="shared" si="1"/>
        <v>528</v>
      </c>
      <c r="E38" s="4">
        <v>371</v>
      </c>
      <c r="F38" s="4">
        <v>9</v>
      </c>
      <c r="G38" s="4">
        <f t="shared" si="2"/>
        <v>380</v>
      </c>
      <c r="H38" s="5">
        <f t="shared" si="3"/>
        <v>-29.467680608365022</v>
      </c>
      <c r="I38" s="5">
        <f t="shared" si="4"/>
        <v>350</v>
      </c>
      <c r="J38" s="6">
        <f t="shared" si="5"/>
        <v>-28.030303030303028</v>
      </c>
    </row>
    <row r="39" spans="1:10" ht="15">
      <c r="A39" s="26" t="s">
        <v>36</v>
      </c>
      <c r="B39" s="8">
        <v>7520</v>
      </c>
      <c r="C39" s="8">
        <v>834</v>
      </c>
      <c r="D39" s="8">
        <f t="shared" si="1"/>
        <v>8354</v>
      </c>
      <c r="E39" s="8">
        <v>7181</v>
      </c>
      <c r="F39" s="8">
        <v>1019</v>
      </c>
      <c r="G39" s="8">
        <f t="shared" si="2"/>
        <v>8200</v>
      </c>
      <c r="H39" s="9">
        <f t="shared" si="3"/>
        <v>-4.507978723404255</v>
      </c>
      <c r="I39" s="9">
        <f t="shared" si="4"/>
        <v>22.18225419664269</v>
      </c>
      <c r="J39" s="10">
        <f t="shared" si="5"/>
        <v>-1.843428297821403</v>
      </c>
    </row>
    <row r="40" spans="1:10" ht="15">
      <c r="A40" s="27" t="s">
        <v>37</v>
      </c>
      <c r="B40" s="4">
        <v>254</v>
      </c>
      <c r="C40" s="4">
        <v>6</v>
      </c>
      <c r="D40" s="4">
        <f t="shared" si="1"/>
        <v>260</v>
      </c>
      <c r="E40" s="4">
        <v>171</v>
      </c>
      <c r="F40" s="4">
        <v>4</v>
      </c>
      <c r="G40" s="4">
        <f t="shared" si="2"/>
        <v>175</v>
      </c>
      <c r="H40" s="5">
        <f t="shared" si="3"/>
        <v>-32.677165354330704</v>
      </c>
      <c r="I40" s="5">
        <f t="shared" si="4"/>
        <v>-33.33333333333333</v>
      </c>
      <c r="J40" s="6">
        <f t="shared" si="5"/>
        <v>-32.69230769230769</v>
      </c>
    </row>
    <row r="41" spans="1:10" ht="15">
      <c r="A41" s="26" t="s">
        <v>38</v>
      </c>
      <c r="B41" s="8">
        <v>4221</v>
      </c>
      <c r="C41" s="8">
        <v>356</v>
      </c>
      <c r="D41" s="8">
        <f t="shared" si="1"/>
        <v>4577</v>
      </c>
      <c r="E41" s="8">
        <v>4582</v>
      </c>
      <c r="F41" s="8">
        <v>468</v>
      </c>
      <c r="G41" s="8">
        <f t="shared" si="2"/>
        <v>5050</v>
      </c>
      <c r="H41" s="9">
        <f t="shared" si="3"/>
        <v>8.552475716654822</v>
      </c>
      <c r="I41" s="9">
        <f t="shared" si="4"/>
        <v>31.46067415730337</v>
      </c>
      <c r="J41" s="10">
        <f t="shared" si="5"/>
        <v>10.334280096132838</v>
      </c>
    </row>
    <row r="42" spans="1:10" ht="15">
      <c r="A42" s="27" t="s">
        <v>39</v>
      </c>
      <c r="B42" s="4">
        <v>2830</v>
      </c>
      <c r="C42" s="4">
        <v>24</v>
      </c>
      <c r="D42" s="4">
        <f t="shared" si="1"/>
        <v>2854</v>
      </c>
      <c r="E42" s="4">
        <v>3142</v>
      </c>
      <c r="F42" s="4">
        <v>30</v>
      </c>
      <c r="G42" s="4">
        <f t="shared" si="2"/>
        <v>3172</v>
      </c>
      <c r="H42" s="5">
        <f t="shared" si="3"/>
        <v>11.024734982332156</v>
      </c>
      <c r="I42" s="5">
        <f t="shared" si="4"/>
        <v>25</v>
      </c>
      <c r="J42" s="6">
        <f t="shared" si="5"/>
        <v>11.142256482130342</v>
      </c>
    </row>
    <row r="43" spans="1:10" ht="15">
      <c r="A43" s="26" t="s">
        <v>40</v>
      </c>
      <c r="B43" s="8">
        <v>2476</v>
      </c>
      <c r="C43" s="8">
        <v>6</v>
      </c>
      <c r="D43" s="8">
        <f t="shared" si="1"/>
        <v>2482</v>
      </c>
      <c r="E43" s="8">
        <v>2431</v>
      </c>
      <c r="F43" s="8">
        <v>8</v>
      </c>
      <c r="G43" s="8">
        <f t="shared" si="2"/>
        <v>2439</v>
      </c>
      <c r="H43" s="9">
        <f t="shared" si="3"/>
        <v>-1.817447495961228</v>
      </c>
      <c r="I43" s="9">
        <f t="shared" si="4"/>
        <v>33.33333333333333</v>
      </c>
      <c r="J43" s="10">
        <f t="shared" si="5"/>
        <v>-1.7324738114423852</v>
      </c>
    </row>
    <row r="44" spans="1:10" ht="15">
      <c r="A44" s="27" t="s">
        <v>41</v>
      </c>
      <c r="B44" s="4">
        <v>1371</v>
      </c>
      <c r="C44" s="4"/>
      <c r="D44" s="4">
        <f t="shared" si="1"/>
        <v>1371</v>
      </c>
      <c r="E44" s="4">
        <v>1449</v>
      </c>
      <c r="F44" s="4"/>
      <c r="G44" s="4">
        <f t="shared" si="2"/>
        <v>1449</v>
      </c>
      <c r="H44" s="5">
        <f t="shared" si="3"/>
        <v>5.689277899343545</v>
      </c>
      <c r="I44" s="5"/>
      <c r="J44" s="6">
        <f t="shared" si="5"/>
        <v>5.689277899343545</v>
      </c>
    </row>
    <row r="45" spans="1:10" ht="15">
      <c r="A45" s="26" t="s">
        <v>42</v>
      </c>
      <c r="B45" s="8">
        <v>1844</v>
      </c>
      <c r="C45" s="8">
        <v>11</v>
      </c>
      <c r="D45" s="8">
        <f t="shared" si="1"/>
        <v>1855</v>
      </c>
      <c r="E45" s="8">
        <v>657</v>
      </c>
      <c r="F45" s="8">
        <v>5</v>
      </c>
      <c r="G45" s="8">
        <f t="shared" si="2"/>
        <v>662</v>
      </c>
      <c r="H45" s="9">
        <f t="shared" si="3"/>
        <v>-64.3709327548807</v>
      </c>
      <c r="I45" s="9">
        <f t="shared" si="4"/>
        <v>-54.54545454545454</v>
      </c>
      <c r="J45" s="10">
        <f t="shared" si="5"/>
        <v>-64.31266846361186</v>
      </c>
    </row>
    <row r="46" spans="1:10" ht="15">
      <c r="A46" s="27" t="s">
        <v>43</v>
      </c>
      <c r="B46" s="4">
        <v>2850</v>
      </c>
      <c r="C46" s="4">
        <v>17</v>
      </c>
      <c r="D46" s="4">
        <f t="shared" si="1"/>
        <v>2867</v>
      </c>
      <c r="E46" s="4">
        <v>3705</v>
      </c>
      <c r="F46" s="4">
        <v>272</v>
      </c>
      <c r="G46" s="4">
        <f t="shared" si="2"/>
        <v>3977</v>
      </c>
      <c r="H46" s="5">
        <f t="shared" si="3"/>
        <v>30</v>
      </c>
      <c r="I46" s="5">
        <f t="shared" si="4"/>
        <v>1500</v>
      </c>
      <c r="J46" s="6">
        <f t="shared" si="5"/>
        <v>38.7164283222881</v>
      </c>
    </row>
    <row r="47" spans="1:10" ht="15">
      <c r="A47" s="26" t="s">
        <v>44</v>
      </c>
      <c r="B47" s="8">
        <v>6748</v>
      </c>
      <c r="C47" s="8">
        <v>280</v>
      </c>
      <c r="D47" s="8">
        <f t="shared" si="1"/>
        <v>7028</v>
      </c>
      <c r="E47" s="8">
        <v>5797</v>
      </c>
      <c r="F47" s="8">
        <v>304</v>
      </c>
      <c r="G47" s="8">
        <f t="shared" si="2"/>
        <v>6101</v>
      </c>
      <c r="H47" s="9">
        <f t="shared" si="3"/>
        <v>-14.09306461173681</v>
      </c>
      <c r="I47" s="9">
        <f t="shared" si="4"/>
        <v>8.571428571428571</v>
      </c>
      <c r="J47" s="10">
        <f t="shared" si="5"/>
        <v>-13.190096755833808</v>
      </c>
    </row>
    <row r="48" spans="1:10" ht="15">
      <c r="A48" s="27" t="s">
        <v>45</v>
      </c>
      <c r="B48" s="4">
        <v>782</v>
      </c>
      <c r="C48" s="4"/>
      <c r="D48" s="4">
        <f t="shared" si="1"/>
        <v>782</v>
      </c>
      <c r="E48" s="4">
        <v>300</v>
      </c>
      <c r="F48" s="4"/>
      <c r="G48" s="4">
        <f t="shared" si="2"/>
        <v>300</v>
      </c>
      <c r="H48" s="5">
        <f t="shared" si="3"/>
        <v>-61.63682864450127</v>
      </c>
      <c r="I48" s="5"/>
      <c r="J48" s="6">
        <f t="shared" si="5"/>
        <v>-61.63682864450127</v>
      </c>
    </row>
    <row r="49" spans="1:10" ht="15">
      <c r="A49" s="26" t="s">
        <v>46</v>
      </c>
      <c r="B49" s="8">
        <v>405</v>
      </c>
      <c r="C49" s="8">
        <v>2</v>
      </c>
      <c r="D49" s="8">
        <f t="shared" si="1"/>
        <v>407</v>
      </c>
      <c r="E49" s="8">
        <v>410</v>
      </c>
      <c r="F49" s="8">
        <v>3</v>
      </c>
      <c r="G49" s="8">
        <f t="shared" si="2"/>
        <v>413</v>
      </c>
      <c r="H49" s="12">
        <f t="shared" si="3"/>
        <v>1.2345679012345678</v>
      </c>
      <c r="I49" s="9">
        <f t="shared" si="4"/>
        <v>50</v>
      </c>
      <c r="J49" s="10">
        <f t="shared" si="5"/>
        <v>1.4742014742014742</v>
      </c>
    </row>
    <row r="50" spans="1:10" ht="15">
      <c r="A50" s="27" t="s">
        <v>47</v>
      </c>
      <c r="B50" s="4">
        <v>2235</v>
      </c>
      <c r="C50" s="4">
        <v>35</v>
      </c>
      <c r="D50" s="4">
        <f t="shared" si="1"/>
        <v>2270</v>
      </c>
      <c r="E50" s="4">
        <v>2112</v>
      </c>
      <c r="F50" s="4">
        <v>36</v>
      </c>
      <c r="G50" s="4">
        <f t="shared" si="2"/>
        <v>2148</v>
      </c>
      <c r="H50" s="5">
        <f t="shared" si="3"/>
        <v>-5.503355704697987</v>
      </c>
      <c r="I50" s="5">
        <f t="shared" si="4"/>
        <v>2.857142857142857</v>
      </c>
      <c r="J50" s="6">
        <f t="shared" si="5"/>
        <v>-5.3744493392070485</v>
      </c>
    </row>
    <row r="51" spans="1:10" ht="15">
      <c r="A51" s="26" t="s">
        <v>48</v>
      </c>
      <c r="B51" s="8">
        <v>2889</v>
      </c>
      <c r="C51" s="8">
        <v>100</v>
      </c>
      <c r="D51" s="8">
        <f t="shared" si="1"/>
        <v>2989</v>
      </c>
      <c r="E51" s="8">
        <v>3014</v>
      </c>
      <c r="F51" s="8">
        <v>97</v>
      </c>
      <c r="G51" s="8">
        <f t="shared" si="2"/>
        <v>3111</v>
      </c>
      <c r="H51" s="9">
        <f t="shared" si="3"/>
        <v>4.326756663205261</v>
      </c>
      <c r="I51" s="9">
        <f t="shared" si="4"/>
        <v>-3</v>
      </c>
      <c r="J51" s="10">
        <f t="shared" si="5"/>
        <v>4.081632653061225</v>
      </c>
    </row>
    <row r="52" spans="1:10" ht="15">
      <c r="A52" s="27" t="s">
        <v>49</v>
      </c>
      <c r="B52" s="4">
        <v>800</v>
      </c>
      <c r="C52" s="4"/>
      <c r="D52" s="4">
        <f t="shared" si="1"/>
        <v>800</v>
      </c>
      <c r="E52" s="4">
        <v>1112</v>
      </c>
      <c r="F52" s="4"/>
      <c r="G52" s="4">
        <f t="shared" si="2"/>
        <v>1112</v>
      </c>
      <c r="H52" s="5">
        <f t="shared" si="3"/>
        <v>39</v>
      </c>
      <c r="I52" s="5"/>
      <c r="J52" s="6">
        <f t="shared" si="5"/>
        <v>39</v>
      </c>
    </row>
    <row r="53" spans="1:10" ht="15">
      <c r="A53" s="26" t="s">
        <v>50</v>
      </c>
      <c r="B53" s="8">
        <v>431</v>
      </c>
      <c r="C53" s="8">
        <v>91</v>
      </c>
      <c r="D53" s="8">
        <f t="shared" si="1"/>
        <v>522</v>
      </c>
      <c r="E53" s="8">
        <v>386</v>
      </c>
      <c r="F53" s="8">
        <v>24</v>
      </c>
      <c r="G53" s="8">
        <f t="shared" si="2"/>
        <v>410</v>
      </c>
      <c r="H53" s="9">
        <f t="shared" si="3"/>
        <v>-10.440835266821345</v>
      </c>
      <c r="I53" s="9">
        <f t="shared" si="4"/>
        <v>-73.62637362637363</v>
      </c>
      <c r="J53" s="10">
        <f t="shared" si="5"/>
        <v>-21.455938697318008</v>
      </c>
    </row>
    <row r="54" spans="1:10" ht="15">
      <c r="A54" s="27" t="s">
        <v>51</v>
      </c>
      <c r="B54" s="4">
        <v>368</v>
      </c>
      <c r="C54" s="4"/>
      <c r="D54" s="4">
        <f t="shared" si="1"/>
        <v>368</v>
      </c>
      <c r="E54" s="4">
        <v>164</v>
      </c>
      <c r="F54" s="4"/>
      <c r="G54" s="4">
        <f t="shared" si="2"/>
        <v>164</v>
      </c>
      <c r="H54" s="5">
        <f t="shared" si="3"/>
        <v>-55.434782608695656</v>
      </c>
      <c r="I54" s="5"/>
      <c r="J54" s="6">
        <f t="shared" si="5"/>
        <v>-55.434782608695656</v>
      </c>
    </row>
    <row r="55" spans="1:10" ht="15">
      <c r="A55" s="26" t="s">
        <v>52</v>
      </c>
      <c r="B55" s="8">
        <v>120</v>
      </c>
      <c r="C55" s="8"/>
      <c r="D55" s="8">
        <f t="shared" si="1"/>
        <v>120</v>
      </c>
      <c r="E55" s="8"/>
      <c r="F55" s="8"/>
      <c r="G55" s="8"/>
      <c r="H55" s="9">
        <f t="shared" si="3"/>
        <v>-100</v>
      </c>
      <c r="I55" s="9"/>
      <c r="J55" s="10">
        <f t="shared" si="5"/>
        <v>-100</v>
      </c>
    </row>
    <row r="56" spans="1:10" ht="15">
      <c r="A56" s="27" t="s">
        <v>53</v>
      </c>
      <c r="B56" s="4">
        <v>5203</v>
      </c>
      <c r="C56" s="4">
        <v>72</v>
      </c>
      <c r="D56" s="4">
        <f t="shared" si="1"/>
        <v>5275</v>
      </c>
      <c r="E56" s="4">
        <v>5678</v>
      </c>
      <c r="F56" s="4">
        <v>10</v>
      </c>
      <c r="G56" s="4">
        <f t="shared" si="2"/>
        <v>5688</v>
      </c>
      <c r="H56" s="5">
        <f t="shared" si="3"/>
        <v>9.129348452815684</v>
      </c>
      <c r="I56" s="5">
        <f t="shared" si="4"/>
        <v>-86.11111111111111</v>
      </c>
      <c r="J56" s="6">
        <f t="shared" si="5"/>
        <v>7.829383886255924</v>
      </c>
    </row>
    <row r="57" spans="1:10" ht="15">
      <c r="A57" s="26" t="s">
        <v>62</v>
      </c>
      <c r="B57" s="8">
        <v>373</v>
      </c>
      <c r="C57" s="8">
        <v>81</v>
      </c>
      <c r="D57" s="8">
        <f t="shared" si="1"/>
        <v>454</v>
      </c>
      <c r="E57" s="8">
        <v>416</v>
      </c>
      <c r="F57" s="8">
        <v>79</v>
      </c>
      <c r="G57" s="8">
        <f t="shared" si="2"/>
        <v>495</v>
      </c>
      <c r="H57" s="9">
        <f t="shared" si="3"/>
        <v>11.528150134048257</v>
      </c>
      <c r="I57" s="9">
        <f t="shared" si="4"/>
        <v>-2.4691358024691357</v>
      </c>
      <c r="J57" s="10">
        <f t="shared" si="5"/>
        <v>9.030837004405285</v>
      </c>
    </row>
    <row r="58" spans="1:10" ht="15">
      <c r="A58" s="27" t="s">
        <v>63</v>
      </c>
      <c r="B58" s="4"/>
      <c r="C58" s="4">
        <v>115</v>
      </c>
      <c r="D58" s="4">
        <f t="shared" si="1"/>
        <v>115</v>
      </c>
      <c r="E58" s="4"/>
      <c r="F58" s="4">
        <v>112</v>
      </c>
      <c r="G58" s="4">
        <f t="shared" si="2"/>
        <v>112</v>
      </c>
      <c r="H58" s="5"/>
      <c r="I58" s="5">
        <f t="shared" si="4"/>
        <v>-2.608695652173913</v>
      </c>
      <c r="J58" s="6">
        <f t="shared" si="5"/>
        <v>-2.608695652173913</v>
      </c>
    </row>
    <row r="59" spans="1:10" ht="15">
      <c r="A59" s="13" t="s">
        <v>54</v>
      </c>
      <c r="B59" s="30">
        <f>+B60-SUM(B5+B9+B19+B31+B57+B58)</f>
        <v>317427</v>
      </c>
      <c r="C59" s="30">
        <f>+C60-SUM(C5+C9+C19+C31+C57+C58)</f>
        <v>256927</v>
      </c>
      <c r="D59" s="30">
        <f>+D60-SUM(D5+D9+D19+D31+D57+D58)</f>
        <v>574354</v>
      </c>
      <c r="E59" s="30">
        <f>+E60-SUM(E5+E9+E19+E31+E57+E58)</f>
        <v>325839</v>
      </c>
      <c r="F59" s="30">
        <f>+F60-SUM(F5+F9+F19+F31+F57+F58)</f>
        <v>268647</v>
      </c>
      <c r="G59" s="30">
        <f>+G60-SUM(G5+G9+G19+G31+G57+G58)</f>
        <v>594486</v>
      </c>
      <c r="H59" s="31">
        <f>+((E59-B59)/B59)*100</f>
        <v>2.650058123600072</v>
      </c>
      <c r="I59" s="31">
        <f>+((F59-C59)/C59)*100</f>
        <v>4.561606993426148</v>
      </c>
      <c r="J59" s="31">
        <f>+((G59-D59)/D59)*100</f>
        <v>3.505155357149075</v>
      </c>
    </row>
    <row r="60" spans="1:10" ht="15">
      <c r="A60" s="16" t="s">
        <v>55</v>
      </c>
      <c r="B60" s="32">
        <f>SUM(B4:B58)</f>
        <v>400266</v>
      </c>
      <c r="C60" s="32">
        <f>SUM(C4:C58)</f>
        <v>305207</v>
      </c>
      <c r="D60" s="32">
        <f>SUM(D4:D58)</f>
        <v>705473</v>
      </c>
      <c r="E60" s="32">
        <f>SUM(E4:E58)</f>
        <v>404860</v>
      </c>
      <c r="F60" s="32">
        <f>SUM(F4:F58)</f>
        <v>313622</v>
      </c>
      <c r="G60" s="32">
        <f>SUM(G4:G58)</f>
        <v>718482</v>
      </c>
      <c r="H60" s="33">
        <f>+((E60-B60)/B60)*100</f>
        <v>1.1477367550578865</v>
      </c>
      <c r="I60" s="33">
        <f>+((F60-C60)/C60)*100</f>
        <v>2.7571451506682347</v>
      </c>
      <c r="J60" s="33">
        <f>+((G60-D60)/D60)*100</f>
        <v>1.8440110394019331</v>
      </c>
    </row>
    <row r="61" spans="1:10" ht="15">
      <c r="A61" s="34"/>
      <c r="B61" s="35"/>
      <c r="C61" s="35"/>
      <c r="D61" s="35"/>
      <c r="E61" s="35"/>
      <c r="F61" s="35"/>
      <c r="G61" s="35"/>
      <c r="H61" s="35"/>
      <c r="I61" s="35"/>
      <c r="J61" s="36"/>
    </row>
    <row r="62" spans="1:10" ht="15">
      <c r="A62" s="34"/>
      <c r="B62" s="35"/>
      <c r="C62" s="35"/>
      <c r="D62" s="35"/>
      <c r="E62" s="35"/>
      <c r="F62" s="35"/>
      <c r="G62" s="35"/>
      <c r="H62" s="35"/>
      <c r="I62" s="35"/>
      <c r="J62" s="36"/>
    </row>
    <row r="63" spans="1:10" ht="15.75" thickBot="1">
      <c r="A63" s="37"/>
      <c r="B63" s="38"/>
      <c r="C63" s="38"/>
      <c r="D63" s="38"/>
      <c r="E63" s="38"/>
      <c r="F63" s="38"/>
      <c r="G63" s="38"/>
      <c r="H63" s="38"/>
      <c r="I63" s="38"/>
      <c r="J63" s="39"/>
    </row>
    <row r="64" spans="1:10" ht="50.25" customHeight="1">
      <c r="A64" s="57" t="s">
        <v>64</v>
      </c>
      <c r="B64" s="57"/>
      <c r="C64" s="57"/>
      <c r="D64" s="57"/>
      <c r="E64" s="57"/>
      <c r="F64" s="57"/>
      <c r="G64" s="57"/>
      <c r="H64" s="57"/>
      <c r="I64" s="57"/>
      <c r="J64" s="57"/>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J65"/>
  <sheetViews>
    <sheetView zoomScale="80" zoomScaleNormal="80" zoomScalePageLayoutView="0" workbookViewId="0" topLeftCell="A1">
      <selection activeCell="J32" sqref="J32"/>
    </sheetView>
  </sheetViews>
  <sheetFormatPr defaultColWidth="9.140625" defaultRowHeight="15"/>
  <cols>
    <col min="1" max="1" width="27.7109375" style="0" customWidth="1"/>
    <col min="2" max="10" width="14.28125" style="0" customWidth="1"/>
  </cols>
  <sheetData>
    <row r="1" spans="1:10" ht="22.5" customHeight="1">
      <c r="A1" s="58" t="s">
        <v>0</v>
      </c>
      <c r="B1" s="59"/>
      <c r="C1" s="59"/>
      <c r="D1" s="59"/>
      <c r="E1" s="59"/>
      <c r="F1" s="59"/>
      <c r="G1" s="59"/>
      <c r="H1" s="59"/>
      <c r="I1" s="59"/>
      <c r="J1" s="60"/>
    </row>
    <row r="2" spans="1:10" ht="27"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81968</v>
      </c>
      <c r="C4" s="4">
        <v>189991</v>
      </c>
      <c r="D4" s="4">
        <f>SUM(B4:C4)</f>
        <v>271959</v>
      </c>
      <c r="E4" s="4">
        <v>80873</v>
      </c>
      <c r="F4" s="4">
        <v>179487</v>
      </c>
      <c r="G4" s="4">
        <f>SUM(E4:F4)</f>
        <v>260360</v>
      </c>
      <c r="H4" s="5">
        <f>+((E4-B4)/B4)*100</f>
        <v>-1.3358871754831154</v>
      </c>
      <c r="I4" s="5">
        <f aca="true" t="shared" si="0" ref="I4:J19">+((F4-C4)/C4)*100</f>
        <v>-5.528682937612834</v>
      </c>
      <c r="J4" s="41">
        <f t="shared" si="0"/>
        <v>-4.264981118477418</v>
      </c>
    </row>
    <row r="5" spans="1:10" ht="15">
      <c r="A5" s="7" t="s">
        <v>58</v>
      </c>
      <c r="B5" s="8">
        <v>85053</v>
      </c>
      <c r="C5" s="8">
        <v>49890</v>
      </c>
      <c r="D5" s="8">
        <f aca="true" t="shared" si="1" ref="D5:D58">SUM(B5:C5)</f>
        <v>134943</v>
      </c>
      <c r="E5" s="8">
        <v>79357</v>
      </c>
      <c r="F5" s="8">
        <v>45749</v>
      </c>
      <c r="G5" s="8">
        <f aca="true" t="shared" si="2" ref="G5:G58">SUM(E5:F5)</f>
        <v>125106</v>
      </c>
      <c r="H5" s="9">
        <f>+((E5-B5)/B5)*100</f>
        <v>-6.697000693685114</v>
      </c>
      <c r="I5" s="9">
        <f t="shared" si="0"/>
        <v>-8.300260573261173</v>
      </c>
      <c r="J5" s="10">
        <f t="shared" si="0"/>
        <v>-7.289744558813721</v>
      </c>
    </row>
    <row r="6" spans="1:10" ht="15">
      <c r="A6" s="11" t="s">
        <v>7</v>
      </c>
      <c r="B6" s="4">
        <v>51241</v>
      </c>
      <c r="C6" s="4">
        <v>9236</v>
      </c>
      <c r="D6" s="4">
        <f t="shared" si="1"/>
        <v>60477</v>
      </c>
      <c r="E6" s="4">
        <v>54148</v>
      </c>
      <c r="F6" s="4">
        <v>10125</v>
      </c>
      <c r="G6" s="4">
        <f t="shared" si="2"/>
        <v>64273</v>
      </c>
      <c r="H6" s="5">
        <f>+((E6-B6)/B6)*100</f>
        <v>5.673191389707461</v>
      </c>
      <c r="I6" s="5">
        <f t="shared" si="0"/>
        <v>9.62537895192724</v>
      </c>
      <c r="J6" s="6">
        <f t="shared" si="0"/>
        <v>6.276766373993419</v>
      </c>
    </row>
    <row r="7" spans="1:10" ht="15">
      <c r="A7" s="7" t="s">
        <v>8</v>
      </c>
      <c r="B7" s="8">
        <v>39509</v>
      </c>
      <c r="C7" s="8">
        <v>9467</v>
      </c>
      <c r="D7" s="8">
        <f t="shared" si="1"/>
        <v>48976</v>
      </c>
      <c r="E7" s="8">
        <v>41285</v>
      </c>
      <c r="F7" s="8">
        <v>9138</v>
      </c>
      <c r="G7" s="8">
        <f t="shared" si="2"/>
        <v>50423</v>
      </c>
      <c r="H7" s="9">
        <f>+((E7-B7)/B7)*100</f>
        <v>4.495178313801919</v>
      </c>
      <c r="I7" s="9">
        <f t="shared" si="0"/>
        <v>-3.475229745431499</v>
      </c>
      <c r="J7" s="10">
        <f t="shared" si="0"/>
        <v>2.9545083306109112</v>
      </c>
    </row>
    <row r="8" spans="1:10" ht="15">
      <c r="A8" s="11" t="s">
        <v>9</v>
      </c>
      <c r="B8" s="4">
        <v>29153</v>
      </c>
      <c r="C8" s="4">
        <v>38693</v>
      </c>
      <c r="D8" s="4">
        <f t="shared" si="1"/>
        <v>67846</v>
      </c>
      <c r="E8" s="4">
        <v>29055</v>
      </c>
      <c r="F8" s="4">
        <v>54863</v>
      </c>
      <c r="G8" s="4">
        <f t="shared" si="2"/>
        <v>83918</v>
      </c>
      <c r="H8" s="28">
        <f>+((E8-B8)/B8)*100</f>
        <v>-0.3361575138064693</v>
      </c>
      <c r="I8" s="5">
        <f t="shared" si="0"/>
        <v>41.79050474245988</v>
      </c>
      <c r="J8" s="6">
        <f t="shared" si="0"/>
        <v>23.68894260531203</v>
      </c>
    </row>
    <row r="9" spans="1:10" ht="15">
      <c r="A9" s="7" t="s">
        <v>59</v>
      </c>
      <c r="B9" s="8">
        <v>2015</v>
      </c>
      <c r="C9" s="8">
        <v>1466</v>
      </c>
      <c r="D9" s="8">
        <f t="shared" si="1"/>
        <v>3481</v>
      </c>
      <c r="E9" s="8">
        <v>2287</v>
      </c>
      <c r="F9" s="8">
        <v>1119</v>
      </c>
      <c r="G9" s="8">
        <f t="shared" si="2"/>
        <v>3406</v>
      </c>
      <c r="H9" s="9">
        <f>+((E9-B9)/B9)*100</f>
        <v>13.49875930521092</v>
      </c>
      <c r="I9" s="9">
        <f t="shared" si="0"/>
        <v>-23.669849931787176</v>
      </c>
      <c r="J9" s="10">
        <f t="shared" si="0"/>
        <v>-2.154553289284688</v>
      </c>
    </row>
    <row r="10" spans="1:10" ht="15">
      <c r="A10" s="11" t="s">
        <v>10</v>
      </c>
      <c r="B10" s="4">
        <v>7762</v>
      </c>
      <c r="C10" s="4">
        <v>6275</v>
      </c>
      <c r="D10" s="4">
        <f t="shared" si="1"/>
        <v>14037</v>
      </c>
      <c r="E10" s="4">
        <v>7579</v>
      </c>
      <c r="F10" s="4">
        <v>7194</v>
      </c>
      <c r="G10" s="4">
        <f t="shared" si="2"/>
        <v>14773</v>
      </c>
      <c r="H10" s="5">
        <f>+((E10-B10)/B10)*100</f>
        <v>-2.3576397835609377</v>
      </c>
      <c r="I10" s="5">
        <f t="shared" si="0"/>
        <v>14.645418326693227</v>
      </c>
      <c r="J10" s="6">
        <f t="shared" si="0"/>
        <v>5.243285602336681</v>
      </c>
    </row>
    <row r="11" spans="1:10" ht="15">
      <c r="A11" s="7" t="s">
        <v>11</v>
      </c>
      <c r="B11" s="8">
        <v>11594</v>
      </c>
      <c r="C11" s="8">
        <v>4373</v>
      </c>
      <c r="D11" s="8">
        <f t="shared" si="1"/>
        <v>15967</v>
      </c>
      <c r="E11" s="8">
        <v>11230</v>
      </c>
      <c r="F11" s="8">
        <v>4200</v>
      </c>
      <c r="G11" s="8">
        <f t="shared" si="2"/>
        <v>15430</v>
      </c>
      <c r="H11" s="9">
        <f>+((E11-B11)/B11)*100</f>
        <v>-3.139554942211489</v>
      </c>
      <c r="I11" s="9">
        <f t="shared" si="0"/>
        <v>-3.9560942144980564</v>
      </c>
      <c r="J11" s="10">
        <f t="shared" si="0"/>
        <v>-3.36318657230538</v>
      </c>
    </row>
    <row r="12" spans="1:10" ht="15">
      <c r="A12" s="11" t="s">
        <v>12</v>
      </c>
      <c r="B12" s="4">
        <v>23268</v>
      </c>
      <c r="C12" s="4">
        <v>5048</v>
      </c>
      <c r="D12" s="4">
        <f t="shared" si="1"/>
        <v>28316</v>
      </c>
      <c r="E12" s="4">
        <v>22766</v>
      </c>
      <c r="F12" s="4">
        <v>3905</v>
      </c>
      <c r="G12" s="4">
        <f t="shared" si="2"/>
        <v>26671</v>
      </c>
      <c r="H12" s="5">
        <f>+((E12-B12)/B12)*100</f>
        <v>-2.1574694859893415</v>
      </c>
      <c r="I12" s="5">
        <f t="shared" si="0"/>
        <v>-22.642630744849445</v>
      </c>
      <c r="J12" s="6">
        <f t="shared" si="0"/>
        <v>-5.809436361067948</v>
      </c>
    </row>
    <row r="13" spans="1:10" ht="15">
      <c r="A13" s="7" t="s">
        <v>13</v>
      </c>
      <c r="B13" s="8">
        <v>13319</v>
      </c>
      <c r="C13" s="8">
        <v>1313</v>
      </c>
      <c r="D13" s="8">
        <f t="shared" si="1"/>
        <v>14632</v>
      </c>
      <c r="E13" s="8">
        <v>14540</v>
      </c>
      <c r="F13" s="8">
        <v>1541</v>
      </c>
      <c r="G13" s="8">
        <f t="shared" si="2"/>
        <v>16081</v>
      </c>
      <c r="H13" s="9">
        <f>+((E13-B13)/B13)*100</f>
        <v>9.167354906524514</v>
      </c>
      <c r="I13" s="9">
        <f t="shared" si="0"/>
        <v>17.364813404417365</v>
      </c>
      <c r="J13" s="10">
        <f t="shared" si="0"/>
        <v>9.90295243302351</v>
      </c>
    </row>
    <row r="14" spans="1:10" ht="15">
      <c r="A14" s="11" t="s">
        <v>14</v>
      </c>
      <c r="B14" s="4">
        <v>5041</v>
      </c>
      <c r="C14" s="4">
        <v>97</v>
      </c>
      <c r="D14" s="4">
        <f t="shared" si="1"/>
        <v>5138</v>
      </c>
      <c r="E14" s="4">
        <v>5359</v>
      </c>
      <c r="F14" s="4">
        <v>107</v>
      </c>
      <c r="G14" s="4">
        <f t="shared" si="2"/>
        <v>5466</v>
      </c>
      <c r="H14" s="5">
        <f>+((E14-B14)/B14)*100</f>
        <v>6.308272168220591</v>
      </c>
      <c r="I14" s="5">
        <f t="shared" si="0"/>
        <v>10.309278350515463</v>
      </c>
      <c r="J14" s="6">
        <f t="shared" si="0"/>
        <v>6.383806928766058</v>
      </c>
    </row>
    <row r="15" spans="1:10" ht="15">
      <c r="A15" s="7" t="s">
        <v>15</v>
      </c>
      <c r="B15" s="8">
        <v>9068</v>
      </c>
      <c r="C15" s="8">
        <v>1018</v>
      </c>
      <c r="D15" s="8">
        <f t="shared" si="1"/>
        <v>10086</v>
      </c>
      <c r="E15" s="8">
        <v>9436</v>
      </c>
      <c r="F15" s="8">
        <v>1048</v>
      </c>
      <c r="G15" s="8">
        <f t="shared" si="2"/>
        <v>10484</v>
      </c>
      <c r="H15" s="9">
        <f>+((E15-B15)/B15)*100</f>
        <v>4.058226731363035</v>
      </c>
      <c r="I15" s="9">
        <f t="shared" si="0"/>
        <v>2.9469548133595285</v>
      </c>
      <c r="J15" s="10">
        <f t="shared" si="0"/>
        <v>3.9460638508824113</v>
      </c>
    </row>
    <row r="16" spans="1:10" ht="15">
      <c r="A16" s="11" t="s">
        <v>16</v>
      </c>
      <c r="B16" s="4">
        <v>1022</v>
      </c>
      <c r="C16" s="4">
        <v>26</v>
      </c>
      <c r="D16" s="4">
        <f t="shared" si="1"/>
        <v>1048</v>
      </c>
      <c r="E16" s="4">
        <v>1071</v>
      </c>
      <c r="F16" s="4">
        <v>10</v>
      </c>
      <c r="G16" s="4">
        <f t="shared" si="2"/>
        <v>1081</v>
      </c>
      <c r="H16" s="5">
        <f>+((E16-B16)/B16)*100</f>
        <v>4.794520547945205</v>
      </c>
      <c r="I16" s="5">
        <f t="shared" si="0"/>
        <v>-61.53846153846154</v>
      </c>
      <c r="J16" s="6">
        <f t="shared" si="0"/>
        <v>3.1488549618320607</v>
      </c>
    </row>
    <row r="17" spans="1:10" ht="15">
      <c r="A17" s="7" t="s">
        <v>17</v>
      </c>
      <c r="B17" s="8">
        <v>1063</v>
      </c>
      <c r="C17" s="8">
        <v>3</v>
      </c>
      <c r="D17" s="8">
        <f t="shared" si="1"/>
        <v>1066</v>
      </c>
      <c r="E17" s="8">
        <v>1226</v>
      </c>
      <c r="F17" s="8">
        <v>4</v>
      </c>
      <c r="G17" s="8">
        <f t="shared" si="2"/>
        <v>1230</v>
      </c>
      <c r="H17" s="9">
        <f>+((E17-B17)/B17)*100</f>
        <v>15.33396048918156</v>
      </c>
      <c r="I17" s="9">
        <f t="shared" si="0"/>
        <v>33.33333333333333</v>
      </c>
      <c r="J17" s="10">
        <f t="shared" si="0"/>
        <v>15.384615384615385</v>
      </c>
    </row>
    <row r="18" spans="1:10" ht="15">
      <c r="A18" s="11" t="s">
        <v>18</v>
      </c>
      <c r="B18" s="4">
        <v>478</v>
      </c>
      <c r="C18" s="4">
        <v>26</v>
      </c>
      <c r="D18" s="4">
        <f t="shared" si="1"/>
        <v>504</v>
      </c>
      <c r="E18" s="4">
        <v>845</v>
      </c>
      <c r="F18" s="4">
        <v>41</v>
      </c>
      <c r="G18" s="4">
        <f t="shared" si="2"/>
        <v>886</v>
      </c>
      <c r="H18" s="5">
        <f>+((E18-B18)/B18)*100</f>
        <v>76.77824267782427</v>
      </c>
      <c r="I18" s="5">
        <f t="shared" si="0"/>
        <v>57.692307692307686</v>
      </c>
      <c r="J18" s="6">
        <f t="shared" si="0"/>
        <v>75.79365079365078</v>
      </c>
    </row>
    <row r="19" spans="1:10" ht="15">
      <c r="A19" s="7" t="s">
        <v>60</v>
      </c>
      <c r="B19" s="8">
        <v>9755</v>
      </c>
      <c r="C19" s="47"/>
      <c r="D19" s="8">
        <f t="shared" si="1"/>
        <v>9755</v>
      </c>
      <c r="E19" s="8">
        <v>11917</v>
      </c>
      <c r="F19" s="8"/>
      <c r="G19" s="8">
        <f t="shared" si="2"/>
        <v>11917</v>
      </c>
      <c r="H19" s="9">
        <f>+((E19-B19)/B19)*100</f>
        <v>22.162993336750382</v>
      </c>
      <c r="I19" s="9"/>
      <c r="J19" s="10">
        <f t="shared" si="0"/>
        <v>22.162993336750382</v>
      </c>
    </row>
    <row r="20" spans="1:10" ht="15">
      <c r="A20" s="11" t="s">
        <v>19</v>
      </c>
      <c r="B20" s="4">
        <v>11238</v>
      </c>
      <c r="C20" s="4">
        <v>96</v>
      </c>
      <c r="D20" s="4">
        <f t="shared" si="1"/>
        <v>11334</v>
      </c>
      <c r="E20" s="4">
        <v>13099</v>
      </c>
      <c r="F20" s="4">
        <v>57</v>
      </c>
      <c r="G20" s="4">
        <f t="shared" si="2"/>
        <v>13156</v>
      </c>
      <c r="H20" s="5">
        <f>+((E20-B20)/B20)*100</f>
        <v>16.559886100729667</v>
      </c>
      <c r="I20" s="5">
        <f>+((F20-C20)/C20)*100</f>
        <v>-40.625</v>
      </c>
      <c r="J20" s="6">
        <f>+((G20-D20)/D20)*100</f>
        <v>16.075524969119463</v>
      </c>
    </row>
    <row r="21" spans="1:10" ht="15">
      <c r="A21" s="7" t="s">
        <v>20</v>
      </c>
      <c r="B21" s="8">
        <v>68</v>
      </c>
      <c r="C21" s="8"/>
      <c r="D21" s="8">
        <f t="shared" si="1"/>
        <v>68</v>
      </c>
      <c r="E21" s="8">
        <v>53</v>
      </c>
      <c r="F21" s="8"/>
      <c r="G21" s="8">
        <f t="shared" si="2"/>
        <v>53</v>
      </c>
      <c r="H21" s="9">
        <f aca="true" t="shared" si="3" ref="H21:I58">+((E21-B21)/B21)*100</f>
        <v>-22.058823529411764</v>
      </c>
      <c r="I21" s="9"/>
      <c r="J21" s="10">
        <f aca="true" t="shared" si="4" ref="J21:J58">+((G21-D21)/D21)*100</f>
        <v>-22.058823529411764</v>
      </c>
    </row>
    <row r="22" spans="1:10" ht="15">
      <c r="A22" s="11" t="s">
        <v>21</v>
      </c>
      <c r="B22" s="4">
        <v>1824</v>
      </c>
      <c r="C22" s="4">
        <v>11</v>
      </c>
      <c r="D22" s="4">
        <f t="shared" si="1"/>
        <v>1835</v>
      </c>
      <c r="E22" s="4">
        <v>1874</v>
      </c>
      <c r="F22" s="4">
        <v>18</v>
      </c>
      <c r="G22" s="4">
        <f t="shared" si="2"/>
        <v>1892</v>
      </c>
      <c r="H22" s="5">
        <f t="shared" si="3"/>
        <v>2.7412280701754383</v>
      </c>
      <c r="I22" s="5">
        <f t="shared" si="3"/>
        <v>63.63636363636363</v>
      </c>
      <c r="J22" s="6">
        <f t="shared" si="4"/>
        <v>3.106267029972752</v>
      </c>
    </row>
    <row r="23" spans="1:10" ht="15">
      <c r="A23" s="7" t="s">
        <v>22</v>
      </c>
      <c r="B23" s="8">
        <v>773</v>
      </c>
      <c r="C23" s="8">
        <v>11</v>
      </c>
      <c r="D23" s="8">
        <f t="shared" si="1"/>
        <v>784</v>
      </c>
      <c r="E23" s="8">
        <v>800</v>
      </c>
      <c r="F23" s="8">
        <v>6</v>
      </c>
      <c r="G23" s="8">
        <f t="shared" si="2"/>
        <v>806</v>
      </c>
      <c r="H23" s="9">
        <f t="shared" si="3"/>
        <v>3.4928848641655885</v>
      </c>
      <c r="I23" s="9">
        <f t="shared" si="3"/>
        <v>-45.45454545454545</v>
      </c>
      <c r="J23" s="10">
        <f t="shared" si="4"/>
        <v>2.806122448979592</v>
      </c>
    </row>
    <row r="24" spans="1:10" ht="15">
      <c r="A24" s="11" t="s">
        <v>23</v>
      </c>
      <c r="B24" s="4">
        <v>4022</v>
      </c>
      <c r="C24" s="4">
        <v>240</v>
      </c>
      <c r="D24" s="4">
        <f t="shared" si="1"/>
        <v>4262</v>
      </c>
      <c r="E24" s="4">
        <v>3973</v>
      </c>
      <c r="F24" s="4">
        <v>232</v>
      </c>
      <c r="G24" s="4">
        <f t="shared" si="2"/>
        <v>4205</v>
      </c>
      <c r="H24" s="5">
        <f t="shared" si="3"/>
        <v>-1.2182993535554452</v>
      </c>
      <c r="I24" s="5">
        <f t="shared" si="3"/>
        <v>-3.3333333333333335</v>
      </c>
      <c r="J24" s="6">
        <f t="shared" si="4"/>
        <v>-1.337400281557954</v>
      </c>
    </row>
    <row r="25" spans="1:10" ht="15">
      <c r="A25" s="7" t="s">
        <v>24</v>
      </c>
      <c r="B25" s="8">
        <v>3327</v>
      </c>
      <c r="C25" s="8">
        <v>24</v>
      </c>
      <c r="D25" s="8">
        <f t="shared" si="1"/>
        <v>3351</v>
      </c>
      <c r="E25" s="8">
        <v>3208</v>
      </c>
      <c r="F25" s="8">
        <v>60</v>
      </c>
      <c r="G25" s="8">
        <f t="shared" si="2"/>
        <v>3268</v>
      </c>
      <c r="H25" s="9">
        <f t="shared" si="3"/>
        <v>-3.576795912233243</v>
      </c>
      <c r="I25" s="9">
        <f t="shared" si="3"/>
        <v>150</v>
      </c>
      <c r="J25" s="10">
        <f t="shared" si="4"/>
        <v>-2.4768725753506415</v>
      </c>
    </row>
    <row r="26" spans="1:10" ht="15">
      <c r="A26" s="11" t="s">
        <v>25</v>
      </c>
      <c r="B26" s="4">
        <v>118</v>
      </c>
      <c r="C26" s="4"/>
      <c r="D26" s="4">
        <f t="shared" si="1"/>
        <v>118</v>
      </c>
      <c r="E26" s="4">
        <v>126</v>
      </c>
      <c r="F26" s="4"/>
      <c r="G26" s="4">
        <f t="shared" si="2"/>
        <v>126</v>
      </c>
      <c r="H26" s="5">
        <f t="shared" si="3"/>
        <v>6.779661016949152</v>
      </c>
      <c r="I26" s="5"/>
      <c r="J26" s="6">
        <f t="shared" si="4"/>
        <v>6.779661016949152</v>
      </c>
    </row>
    <row r="27" spans="1:10" ht="15">
      <c r="A27" s="7" t="s">
        <v>26</v>
      </c>
      <c r="B27" s="8">
        <v>3503</v>
      </c>
      <c r="C27" s="8">
        <v>38</v>
      </c>
      <c r="D27" s="8">
        <f t="shared" si="1"/>
        <v>3541</v>
      </c>
      <c r="E27" s="8">
        <v>5110</v>
      </c>
      <c r="F27" s="8">
        <v>339</v>
      </c>
      <c r="G27" s="8">
        <f t="shared" si="2"/>
        <v>5449</v>
      </c>
      <c r="H27" s="9">
        <f t="shared" si="3"/>
        <v>45.874964316300314</v>
      </c>
      <c r="I27" s="9">
        <f t="shared" si="3"/>
        <v>792.1052631578948</v>
      </c>
      <c r="J27" s="10">
        <f t="shared" si="4"/>
        <v>53.88308387461169</v>
      </c>
    </row>
    <row r="28" spans="1:10" ht="15">
      <c r="A28" s="11" t="s">
        <v>27</v>
      </c>
      <c r="B28" s="4">
        <v>7829</v>
      </c>
      <c r="C28" s="4">
        <v>243</v>
      </c>
      <c r="D28" s="4">
        <f t="shared" si="1"/>
        <v>8072</v>
      </c>
      <c r="E28" s="4">
        <v>7262</v>
      </c>
      <c r="F28" s="4">
        <v>341</v>
      </c>
      <c r="G28" s="4">
        <f t="shared" si="2"/>
        <v>7603</v>
      </c>
      <c r="H28" s="5">
        <f t="shared" si="3"/>
        <v>-7.242304253416784</v>
      </c>
      <c r="I28" s="5">
        <f t="shared" si="3"/>
        <v>40.32921810699588</v>
      </c>
      <c r="J28" s="6">
        <f t="shared" si="4"/>
        <v>-5.810208126858275</v>
      </c>
    </row>
    <row r="29" spans="1:10" ht="15">
      <c r="A29" s="7" t="s">
        <v>28</v>
      </c>
      <c r="B29" s="8">
        <v>4121</v>
      </c>
      <c r="C29" s="8">
        <v>119</v>
      </c>
      <c r="D29" s="8">
        <f t="shared" si="1"/>
        <v>4240</v>
      </c>
      <c r="E29" s="8">
        <v>3960</v>
      </c>
      <c r="F29" s="8">
        <v>103</v>
      </c>
      <c r="G29" s="8">
        <f t="shared" si="2"/>
        <v>4063</v>
      </c>
      <c r="H29" s="9">
        <f t="shared" si="3"/>
        <v>-3.906818733317156</v>
      </c>
      <c r="I29" s="9">
        <f t="shared" si="3"/>
        <v>-13.445378151260504</v>
      </c>
      <c r="J29" s="10">
        <f t="shared" si="4"/>
        <v>-4.1745283018867925</v>
      </c>
    </row>
    <row r="30" spans="1:10" ht="15">
      <c r="A30" s="11" t="s">
        <v>29</v>
      </c>
      <c r="B30" s="4">
        <v>1660</v>
      </c>
      <c r="C30" s="4">
        <v>20</v>
      </c>
      <c r="D30" s="4">
        <f t="shared" si="1"/>
        <v>1680</v>
      </c>
      <c r="E30" s="4">
        <v>1807</v>
      </c>
      <c r="F30" s="4">
        <v>8</v>
      </c>
      <c r="G30" s="4">
        <f t="shared" si="2"/>
        <v>1815</v>
      </c>
      <c r="H30" s="5">
        <f t="shared" si="3"/>
        <v>8.855421686746988</v>
      </c>
      <c r="I30" s="5">
        <f t="shared" si="3"/>
        <v>-60</v>
      </c>
      <c r="J30" s="6">
        <f t="shared" si="4"/>
        <v>8.035714285714286</v>
      </c>
    </row>
    <row r="31" spans="1:10" ht="15">
      <c r="A31" s="7" t="s">
        <v>61</v>
      </c>
      <c r="B31" s="8">
        <v>3193</v>
      </c>
      <c r="C31" s="8">
        <v>255</v>
      </c>
      <c r="D31" s="8">
        <f t="shared" si="1"/>
        <v>3448</v>
      </c>
      <c r="E31" s="8">
        <v>2613</v>
      </c>
      <c r="F31" s="8">
        <v>333</v>
      </c>
      <c r="G31" s="8">
        <f t="shared" si="2"/>
        <v>2946</v>
      </c>
      <c r="H31" s="9">
        <f t="shared" si="3"/>
        <v>-18.164735358596932</v>
      </c>
      <c r="I31" s="9">
        <f t="shared" si="3"/>
        <v>30.58823529411765</v>
      </c>
      <c r="J31" s="10">
        <f t="shared" si="4"/>
        <v>-14.559164733178653</v>
      </c>
    </row>
    <row r="32" spans="1:10" ht="15">
      <c r="A32" s="11" t="s">
        <v>30</v>
      </c>
      <c r="B32" s="4"/>
      <c r="C32" s="4"/>
      <c r="D32" s="4"/>
      <c r="E32" s="4">
        <v>657</v>
      </c>
      <c r="F32" s="4"/>
      <c r="G32" s="4">
        <f t="shared" si="2"/>
        <v>657</v>
      </c>
      <c r="H32" s="5"/>
      <c r="I32" s="5"/>
      <c r="J32" s="6"/>
    </row>
    <row r="33" spans="1:10" ht="15">
      <c r="A33" s="7" t="s">
        <v>31</v>
      </c>
      <c r="B33" s="8">
        <v>4111</v>
      </c>
      <c r="C33" s="8">
        <v>1270</v>
      </c>
      <c r="D33" s="8">
        <f t="shared" si="1"/>
        <v>5381</v>
      </c>
      <c r="E33" s="8">
        <v>4035</v>
      </c>
      <c r="F33" s="8">
        <v>1322</v>
      </c>
      <c r="G33" s="8">
        <f t="shared" si="2"/>
        <v>5357</v>
      </c>
      <c r="H33" s="9">
        <f t="shared" si="3"/>
        <v>-1.8486986134760397</v>
      </c>
      <c r="I33" s="9">
        <f t="shared" si="3"/>
        <v>4.094488188976378</v>
      </c>
      <c r="J33" s="22">
        <f t="shared" si="4"/>
        <v>-0.44601375209068944</v>
      </c>
    </row>
    <row r="34" spans="1:10" ht="15">
      <c r="A34" s="11" t="s">
        <v>73</v>
      </c>
      <c r="B34" s="4">
        <v>863</v>
      </c>
      <c r="C34" s="4">
        <v>2</v>
      </c>
      <c r="D34" s="4">
        <f t="shared" si="1"/>
        <v>865</v>
      </c>
      <c r="E34" s="4">
        <v>904</v>
      </c>
      <c r="F34" s="4"/>
      <c r="G34" s="4">
        <f t="shared" si="2"/>
        <v>904</v>
      </c>
      <c r="H34" s="5">
        <f t="shared" si="3"/>
        <v>4.750869061413673</v>
      </c>
      <c r="I34" s="5">
        <f t="shared" si="3"/>
        <v>-100</v>
      </c>
      <c r="J34" s="6">
        <f t="shared" si="4"/>
        <v>4.508670520231214</v>
      </c>
    </row>
    <row r="35" spans="1:10" ht="15">
      <c r="A35" s="7" t="s">
        <v>32</v>
      </c>
      <c r="B35" s="8">
        <v>11388</v>
      </c>
      <c r="C35" s="8">
        <v>653</v>
      </c>
      <c r="D35" s="8">
        <f t="shared" si="1"/>
        <v>12041</v>
      </c>
      <c r="E35" s="8">
        <v>14520</v>
      </c>
      <c r="F35" s="8">
        <v>326</v>
      </c>
      <c r="G35" s="8">
        <f t="shared" si="2"/>
        <v>14846</v>
      </c>
      <c r="H35" s="9">
        <f t="shared" si="3"/>
        <v>27.502634351949425</v>
      </c>
      <c r="I35" s="9">
        <f t="shared" si="3"/>
        <v>-50.076569678407346</v>
      </c>
      <c r="J35" s="10">
        <f t="shared" si="4"/>
        <v>23.29540735819284</v>
      </c>
    </row>
    <row r="36" spans="1:10" ht="15">
      <c r="A36" s="11" t="s">
        <v>33</v>
      </c>
      <c r="B36" s="4">
        <v>1428</v>
      </c>
      <c r="C36" s="4"/>
      <c r="D36" s="4">
        <f t="shared" si="1"/>
        <v>1428</v>
      </c>
      <c r="E36" s="4">
        <v>1452</v>
      </c>
      <c r="F36" s="4">
        <v>19</v>
      </c>
      <c r="G36" s="4">
        <f t="shared" si="2"/>
        <v>1471</v>
      </c>
      <c r="H36" s="5">
        <f t="shared" si="3"/>
        <v>1.680672268907563</v>
      </c>
      <c r="I36" s="5"/>
      <c r="J36" s="6">
        <f t="shared" si="4"/>
        <v>3.011204481792717</v>
      </c>
    </row>
    <row r="37" spans="1:10" ht="15">
      <c r="A37" s="7" t="s">
        <v>34</v>
      </c>
      <c r="B37" s="8">
        <v>2306</v>
      </c>
      <c r="C37" s="8">
        <v>6</v>
      </c>
      <c r="D37" s="8">
        <f t="shared" si="1"/>
        <v>2312</v>
      </c>
      <c r="E37" s="8">
        <v>2338</v>
      </c>
      <c r="F37" s="8">
        <v>4</v>
      </c>
      <c r="G37" s="8">
        <f t="shared" si="2"/>
        <v>2342</v>
      </c>
      <c r="H37" s="9">
        <f t="shared" si="3"/>
        <v>1.3876843018213356</v>
      </c>
      <c r="I37" s="9">
        <f t="shared" si="3"/>
        <v>-33.33333333333333</v>
      </c>
      <c r="J37" s="10">
        <f t="shared" si="4"/>
        <v>1.2975778546712802</v>
      </c>
    </row>
    <row r="38" spans="1:10" ht="15">
      <c r="A38" s="11" t="s">
        <v>35</v>
      </c>
      <c r="B38" s="4">
        <v>612</v>
      </c>
      <c r="C38" s="4">
        <v>4</v>
      </c>
      <c r="D38" s="4">
        <f t="shared" si="1"/>
        <v>616</v>
      </c>
      <c r="E38" s="4">
        <v>425</v>
      </c>
      <c r="F38" s="4">
        <v>9</v>
      </c>
      <c r="G38" s="4">
        <f t="shared" si="2"/>
        <v>434</v>
      </c>
      <c r="H38" s="5">
        <f t="shared" si="3"/>
        <v>-30.555555555555557</v>
      </c>
      <c r="I38" s="5">
        <f t="shared" si="3"/>
        <v>125</v>
      </c>
      <c r="J38" s="6">
        <f t="shared" si="4"/>
        <v>-29.545454545454547</v>
      </c>
    </row>
    <row r="39" spans="1:10" ht="15">
      <c r="A39" s="7" t="s">
        <v>36</v>
      </c>
      <c r="B39" s="8">
        <v>7939</v>
      </c>
      <c r="C39" s="8">
        <v>942</v>
      </c>
      <c r="D39" s="8">
        <f t="shared" si="1"/>
        <v>8881</v>
      </c>
      <c r="E39" s="8">
        <v>7683</v>
      </c>
      <c r="F39" s="8">
        <v>1060</v>
      </c>
      <c r="G39" s="8">
        <f t="shared" si="2"/>
        <v>8743</v>
      </c>
      <c r="H39" s="9">
        <f t="shared" si="3"/>
        <v>-3.2245874795314275</v>
      </c>
      <c r="I39" s="9">
        <f t="shared" si="3"/>
        <v>12.526539278131635</v>
      </c>
      <c r="J39" s="10">
        <f t="shared" si="4"/>
        <v>-1.5538790676725593</v>
      </c>
    </row>
    <row r="40" spans="1:10" ht="15">
      <c r="A40" s="11" t="s">
        <v>37</v>
      </c>
      <c r="B40" s="4">
        <v>751</v>
      </c>
      <c r="C40" s="4">
        <v>15</v>
      </c>
      <c r="D40" s="4">
        <f t="shared" si="1"/>
        <v>766</v>
      </c>
      <c r="E40" s="4">
        <v>796</v>
      </c>
      <c r="F40" s="4">
        <v>11</v>
      </c>
      <c r="G40" s="4">
        <f t="shared" si="2"/>
        <v>807</v>
      </c>
      <c r="H40" s="5">
        <f t="shared" si="3"/>
        <v>5.9920106524633825</v>
      </c>
      <c r="I40" s="5">
        <f t="shared" si="3"/>
        <v>-26.666666666666668</v>
      </c>
      <c r="J40" s="6">
        <f t="shared" si="4"/>
        <v>5.352480417754569</v>
      </c>
    </row>
    <row r="41" spans="1:10" ht="15">
      <c r="A41" s="7" t="s">
        <v>38</v>
      </c>
      <c r="B41" s="8">
        <v>4591</v>
      </c>
      <c r="C41" s="8">
        <v>563</v>
      </c>
      <c r="D41" s="8">
        <f t="shared" si="1"/>
        <v>5154</v>
      </c>
      <c r="E41" s="8">
        <v>4793</v>
      </c>
      <c r="F41" s="8">
        <v>479</v>
      </c>
      <c r="G41" s="8">
        <f t="shared" si="2"/>
        <v>5272</v>
      </c>
      <c r="H41" s="9">
        <f t="shared" si="3"/>
        <v>4.399912873012416</v>
      </c>
      <c r="I41" s="9">
        <f t="shared" si="3"/>
        <v>-14.92007104795737</v>
      </c>
      <c r="J41" s="10">
        <f t="shared" si="4"/>
        <v>2.2894838960031043</v>
      </c>
    </row>
    <row r="42" spans="1:10" ht="15">
      <c r="A42" s="11" t="s">
        <v>39</v>
      </c>
      <c r="B42" s="4">
        <v>3729</v>
      </c>
      <c r="C42" s="4">
        <v>44</v>
      </c>
      <c r="D42" s="4">
        <f t="shared" si="1"/>
        <v>3773</v>
      </c>
      <c r="E42" s="4">
        <v>4133</v>
      </c>
      <c r="F42" s="4">
        <v>57</v>
      </c>
      <c r="G42" s="4">
        <f t="shared" si="2"/>
        <v>4190</v>
      </c>
      <c r="H42" s="5">
        <f t="shared" si="3"/>
        <v>10.834003754357736</v>
      </c>
      <c r="I42" s="5">
        <f t="shared" si="3"/>
        <v>29.545454545454547</v>
      </c>
      <c r="J42" s="6">
        <f t="shared" si="4"/>
        <v>11.05221309302942</v>
      </c>
    </row>
    <row r="43" spans="1:10" ht="15">
      <c r="A43" s="7" t="s">
        <v>40</v>
      </c>
      <c r="B43" s="8">
        <v>3306</v>
      </c>
      <c r="C43" s="8">
        <v>20</v>
      </c>
      <c r="D43" s="8">
        <f t="shared" si="1"/>
        <v>3326</v>
      </c>
      <c r="E43" s="8">
        <v>2336</v>
      </c>
      <c r="F43" s="8">
        <v>11</v>
      </c>
      <c r="G43" s="8">
        <f t="shared" si="2"/>
        <v>2347</v>
      </c>
      <c r="H43" s="9">
        <f t="shared" si="3"/>
        <v>-29.340592861464003</v>
      </c>
      <c r="I43" s="9">
        <f t="shared" si="3"/>
        <v>-45</v>
      </c>
      <c r="J43" s="10">
        <f t="shared" si="4"/>
        <v>-29.434756464221284</v>
      </c>
    </row>
    <row r="44" spans="1:10" ht="15">
      <c r="A44" s="11" t="s">
        <v>41</v>
      </c>
      <c r="B44" s="4">
        <v>1447</v>
      </c>
      <c r="C44" s="4">
        <v>2</v>
      </c>
      <c r="D44" s="4">
        <f t="shared" si="1"/>
        <v>1449</v>
      </c>
      <c r="E44" s="4">
        <v>1528</v>
      </c>
      <c r="F44" s="4"/>
      <c r="G44" s="4">
        <f t="shared" si="2"/>
        <v>1528</v>
      </c>
      <c r="H44" s="5">
        <f t="shared" si="3"/>
        <v>5.597788527988943</v>
      </c>
      <c r="I44" s="5">
        <f t="shared" si="3"/>
        <v>-100</v>
      </c>
      <c r="J44" s="6">
        <f t="shared" si="4"/>
        <v>5.4520358868184955</v>
      </c>
    </row>
    <row r="45" spans="1:10" ht="15">
      <c r="A45" s="7" t="s">
        <v>42</v>
      </c>
      <c r="B45" s="8">
        <v>2871</v>
      </c>
      <c r="C45" s="8">
        <v>30</v>
      </c>
      <c r="D45" s="8">
        <f t="shared" si="1"/>
        <v>2901</v>
      </c>
      <c r="E45" s="8">
        <v>1576</v>
      </c>
      <c r="F45" s="8">
        <v>14</v>
      </c>
      <c r="G45" s="8">
        <f t="shared" si="2"/>
        <v>1590</v>
      </c>
      <c r="H45" s="9">
        <f t="shared" si="3"/>
        <v>-45.10623476140718</v>
      </c>
      <c r="I45" s="9">
        <f t="shared" si="3"/>
        <v>-53.333333333333336</v>
      </c>
      <c r="J45" s="10">
        <f t="shared" si="4"/>
        <v>-45.19131334022751</v>
      </c>
    </row>
    <row r="46" spans="1:10" ht="15">
      <c r="A46" s="11" t="s">
        <v>43</v>
      </c>
      <c r="B46" s="4">
        <v>3428</v>
      </c>
      <c r="C46" s="4">
        <v>20</v>
      </c>
      <c r="D46" s="4">
        <f t="shared" si="1"/>
        <v>3448</v>
      </c>
      <c r="E46" s="4">
        <v>4399</v>
      </c>
      <c r="F46" s="4">
        <v>276</v>
      </c>
      <c r="G46" s="4">
        <f t="shared" si="2"/>
        <v>4675</v>
      </c>
      <c r="H46" s="5">
        <f t="shared" si="3"/>
        <v>28.325554259043173</v>
      </c>
      <c r="I46" s="5">
        <f t="shared" si="3"/>
        <v>1280</v>
      </c>
      <c r="J46" s="6">
        <f t="shared" si="4"/>
        <v>35.585846867749424</v>
      </c>
    </row>
    <row r="47" spans="1:10" ht="15">
      <c r="A47" s="7" t="s">
        <v>44</v>
      </c>
      <c r="B47" s="8">
        <v>10907</v>
      </c>
      <c r="C47" s="8">
        <v>484</v>
      </c>
      <c r="D47" s="8">
        <f t="shared" si="1"/>
        <v>11391</v>
      </c>
      <c r="E47" s="8">
        <v>8808</v>
      </c>
      <c r="F47" s="8">
        <v>462</v>
      </c>
      <c r="G47" s="8">
        <f t="shared" si="2"/>
        <v>9270</v>
      </c>
      <c r="H47" s="9">
        <f t="shared" si="3"/>
        <v>-19.244521866691116</v>
      </c>
      <c r="I47" s="9">
        <f t="shared" si="3"/>
        <v>-4.545454545454546</v>
      </c>
      <c r="J47" s="10">
        <f t="shared" si="4"/>
        <v>-18.619963128785884</v>
      </c>
    </row>
    <row r="48" spans="1:10" ht="15">
      <c r="A48" s="11" t="s">
        <v>45</v>
      </c>
      <c r="B48" s="4">
        <v>908</v>
      </c>
      <c r="C48" s="4"/>
      <c r="D48" s="4">
        <f t="shared" si="1"/>
        <v>908</v>
      </c>
      <c r="E48" s="4">
        <v>358</v>
      </c>
      <c r="F48" s="4"/>
      <c r="G48" s="4">
        <f t="shared" si="2"/>
        <v>358</v>
      </c>
      <c r="H48" s="5">
        <f t="shared" si="3"/>
        <v>-60.57268722466961</v>
      </c>
      <c r="I48" s="5"/>
      <c r="J48" s="6">
        <f t="shared" si="4"/>
        <v>-60.57268722466961</v>
      </c>
    </row>
    <row r="49" spans="1:10" ht="15">
      <c r="A49" s="7" t="s">
        <v>46</v>
      </c>
      <c r="B49" s="8">
        <v>534</v>
      </c>
      <c r="C49" s="8">
        <v>6</v>
      </c>
      <c r="D49" s="8">
        <f t="shared" si="1"/>
        <v>540</v>
      </c>
      <c r="E49" s="8">
        <v>484</v>
      </c>
      <c r="F49" s="8">
        <v>7</v>
      </c>
      <c r="G49" s="8">
        <f t="shared" si="2"/>
        <v>491</v>
      </c>
      <c r="H49" s="9">
        <f t="shared" si="3"/>
        <v>-9.363295880149813</v>
      </c>
      <c r="I49" s="9">
        <f t="shared" si="3"/>
        <v>16.666666666666664</v>
      </c>
      <c r="J49" s="10">
        <f t="shared" si="4"/>
        <v>-9.074074074074074</v>
      </c>
    </row>
    <row r="50" spans="1:10" ht="15">
      <c r="A50" s="11" t="s">
        <v>47</v>
      </c>
      <c r="B50" s="4">
        <v>2422</v>
      </c>
      <c r="C50" s="4">
        <v>49</v>
      </c>
      <c r="D50" s="4">
        <f t="shared" si="1"/>
        <v>2471</v>
      </c>
      <c r="E50" s="4">
        <v>2295</v>
      </c>
      <c r="F50" s="4">
        <v>39</v>
      </c>
      <c r="G50" s="4">
        <f t="shared" si="2"/>
        <v>2334</v>
      </c>
      <c r="H50" s="5">
        <f t="shared" si="3"/>
        <v>-5.243600330305533</v>
      </c>
      <c r="I50" s="5">
        <f t="shared" si="3"/>
        <v>-20.408163265306122</v>
      </c>
      <c r="J50" s="6">
        <f t="shared" si="4"/>
        <v>-5.544314042897612</v>
      </c>
    </row>
    <row r="51" spans="1:10" ht="15">
      <c r="A51" s="7" t="s">
        <v>48</v>
      </c>
      <c r="B51" s="8">
        <v>3233</v>
      </c>
      <c r="C51" s="8">
        <v>130</v>
      </c>
      <c r="D51" s="8">
        <f t="shared" si="1"/>
        <v>3363</v>
      </c>
      <c r="E51" s="8">
        <v>3331</v>
      </c>
      <c r="F51" s="8">
        <v>98</v>
      </c>
      <c r="G51" s="8">
        <f t="shared" si="2"/>
        <v>3429</v>
      </c>
      <c r="H51" s="9">
        <f t="shared" si="3"/>
        <v>3.0312403340550573</v>
      </c>
      <c r="I51" s="9">
        <f t="shared" si="3"/>
        <v>-24.615384615384617</v>
      </c>
      <c r="J51" s="10">
        <f t="shared" si="4"/>
        <v>1.9625334522747548</v>
      </c>
    </row>
    <row r="52" spans="1:10" ht="15">
      <c r="A52" s="11" t="s">
        <v>49</v>
      </c>
      <c r="B52" s="4">
        <v>1532</v>
      </c>
      <c r="C52" s="4">
        <v>1</v>
      </c>
      <c r="D52" s="4">
        <f t="shared" si="1"/>
        <v>1533</v>
      </c>
      <c r="E52" s="4">
        <v>1250</v>
      </c>
      <c r="F52" s="4"/>
      <c r="G52" s="4">
        <f t="shared" si="2"/>
        <v>1250</v>
      </c>
      <c r="H52" s="5">
        <f t="shared" si="3"/>
        <v>-18.407310704960835</v>
      </c>
      <c r="I52" s="5">
        <f t="shared" si="3"/>
        <v>-100</v>
      </c>
      <c r="J52" s="6">
        <f t="shared" si="4"/>
        <v>-18.460534898891062</v>
      </c>
    </row>
    <row r="53" spans="1:10" ht="15">
      <c r="A53" s="7" t="s">
        <v>50</v>
      </c>
      <c r="B53" s="8">
        <v>13762</v>
      </c>
      <c r="C53" s="8">
        <v>735</v>
      </c>
      <c r="D53" s="8">
        <f t="shared" si="1"/>
        <v>14497</v>
      </c>
      <c r="E53" s="8">
        <v>19939</v>
      </c>
      <c r="F53" s="8">
        <v>260</v>
      </c>
      <c r="G53" s="8">
        <f t="shared" si="2"/>
        <v>20199</v>
      </c>
      <c r="H53" s="9">
        <f t="shared" si="3"/>
        <v>44.88446446737393</v>
      </c>
      <c r="I53" s="9">
        <f t="shared" si="3"/>
        <v>-64.62585034013605</v>
      </c>
      <c r="J53" s="10">
        <f t="shared" si="4"/>
        <v>39.33227564323653</v>
      </c>
    </row>
    <row r="54" spans="1:10" ht="15">
      <c r="A54" s="11" t="s">
        <v>51</v>
      </c>
      <c r="B54" s="4">
        <v>601</v>
      </c>
      <c r="C54" s="4"/>
      <c r="D54" s="4">
        <f t="shared" si="1"/>
        <v>601</v>
      </c>
      <c r="E54" s="4">
        <v>304</v>
      </c>
      <c r="F54" s="4"/>
      <c r="G54" s="4">
        <f t="shared" si="2"/>
        <v>304</v>
      </c>
      <c r="H54" s="5">
        <f t="shared" si="3"/>
        <v>-49.417637271214645</v>
      </c>
      <c r="I54" s="5"/>
      <c r="J54" s="6">
        <f t="shared" si="4"/>
        <v>-49.417637271214645</v>
      </c>
    </row>
    <row r="55" spans="1:10" ht="15">
      <c r="A55" s="7" t="s">
        <v>52</v>
      </c>
      <c r="B55" s="8">
        <v>717</v>
      </c>
      <c r="C55" s="8"/>
      <c r="D55" s="8">
        <f t="shared" si="1"/>
        <v>717</v>
      </c>
      <c r="E55" s="8">
        <v>634</v>
      </c>
      <c r="F55" s="8">
        <v>5</v>
      </c>
      <c r="G55" s="8">
        <f t="shared" si="2"/>
        <v>639</v>
      </c>
      <c r="H55" s="9">
        <f t="shared" si="3"/>
        <v>-11.576011157601116</v>
      </c>
      <c r="I55" s="9"/>
      <c r="J55" s="10">
        <f t="shared" si="4"/>
        <v>-10.87866108786611</v>
      </c>
    </row>
    <row r="56" spans="1:10" ht="15">
      <c r="A56" s="11" t="s">
        <v>53</v>
      </c>
      <c r="B56" s="4">
        <v>6679</v>
      </c>
      <c r="C56" s="4">
        <v>143</v>
      </c>
      <c r="D56" s="4">
        <f t="shared" si="1"/>
        <v>6822</v>
      </c>
      <c r="E56" s="4">
        <v>7250</v>
      </c>
      <c r="F56" s="4">
        <v>46</v>
      </c>
      <c r="G56" s="4">
        <f t="shared" si="2"/>
        <v>7296</v>
      </c>
      <c r="H56" s="5">
        <f t="shared" si="3"/>
        <v>8.549184009582273</v>
      </c>
      <c r="I56" s="5">
        <f t="shared" si="3"/>
        <v>-67.83216783216784</v>
      </c>
      <c r="J56" s="6">
        <f t="shared" si="4"/>
        <v>6.948109058927001</v>
      </c>
    </row>
    <row r="57" spans="1:10" ht="15">
      <c r="A57" s="7" t="s">
        <v>62</v>
      </c>
      <c r="B57" s="8">
        <v>448</v>
      </c>
      <c r="C57" s="8">
        <v>88</v>
      </c>
      <c r="D57" s="8">
        <f t="shared" si="1"/>
        <v>536</v>
      </c>
      <c r="E57" s="8">
        <v>436</v>
      </c>
      <c r="F57" s="8">
        <v>79</v>
      </c>
      <c r="G57" s="8">
        <f t="shared" si="2"/>
        <v>515</v>
      </c>
      <c r="H57" s="9">
        <f t="shared" si="3"/>
        <v>-2.6785714285714284</v>
      </c>
      <c r="I57" s="9">
        <f t="shared" si="3"/>
        <v>-10.227272727272728</v>
      </c>
      <c r="J57" s="10">
        <f t="shared" si="4"/>
        <v>-3.9179104477611943</v>
      </c>
    </row>
    <row r="58" spans="1:10" ht="15">
      <c r="A58" s="11" t="s">
        <v>63</v>
      </c>
      <c r="B58" s="4">
        <v>162</v>
      </c>
      <c r="C58" s="4">
        <v>135</v>
      </c>
      <c r="D58" s="4">
        <f t="shared" si="1"/>
        <v>297</v>
      </c>
      <c r="E58" s="4">
        <v>141</v>
      </c>
      <c r="F58" s="4">
        <v>117</v>
      </c>
      <c r="G58" s="4">
        <f t="shared" si="2"/>
        <v>258</v>
      </c>
      <c r="H58" s="5">
        <f t="shared" si="3"/>
        <v>-12.962962962962962</v>
      </c>
      <c r="I58" s="5">
        <f t="shared" si="3"/>
        <v>-13.333333333333334</v>
      </c>
      <c r="J58" s="6">
        <f t="shared" si="4"/>
        <v>-13.131313131313133</v>
      </c>
    </row>
    <row r="59" spans="1:10" ht="15">
      <c r="A59" s="13" t="s">
        <v>54</v>
      </c>
      <c r="B59" s="14">
        <f>B60-SUM(B5+B9+B19+B31+B57+B58)</f>
        <v>403034</v>
      </c>
      <c r="C59" s="14">
        <f>C60-SUM(C5+C9+C19+C31+C57+C58)</f>
        <v>271487</v>
      </c>
      <c r="D59" s="14">
        <f>D60-SUM(D5+D9+D19+D31+D57+D58)</f>
        <v>674521</v>
      </c>
      <c r="E59" s="14">
        <f>E60-SUM(E5+E9+E19+E31+E57+E58)</f>
        <v>416913</v>
      </c>
      <c r="F59" s="14">
        <f>F60-SUM(F5+F9+F19+F31+F57+F58)</f>
        <v>277332</v>
      </c>
      <c r="G59" s="14">
        <f>G60-SUM(G5+G9+G19+G31+G57+G58)</f>
        <v>694245</v>
      </c>
      <c r="H59" s="15">
        <f>+((E59-B59)/B59)*100</f>
        <v>3.4436300659497707</v>
      </c>
      <c r="I59" s="15">
        <f>+((F59-C59)/C59)*100</f>
        <v>2.152957600179751</v>
      </c>
      <c r="J59" s="45">
        <f>+((G59-D59)/D59)*100</f>
        <v>2.9241491369431047</v>
      </c>
    </row>
    <row r="60" spans="1:10" ht="15">
      <c r="A60" s="16" t="s">
        <v>55</v>
      </c>
      <c r="B60" s="17">
        <f>SUM(B4:B58)</f>
        <v>503660</v>
      </c>
      <c r="C60" s="17">
        <f>SUM(C4:C58)</f>
        <v>323321</v>
      </c>
      <c r="D60" s="17">
        <f>SUM(D4:D58)</f>
        <v>826981</v>
      </c>
      <c r="E60" s="17">
        <f>SUM(E4:E58)</f>
        <v>513664</v>
      </c>
      <c r="F60" s="17">
        <f>SUM(F4:F58)</f>
        <v>324729</v>
      </c>
      <c r="G60" s="17">
        <f>SUM(G4:G58)</f>
        <v>838393</v>
      </c>
      <c r="H60" s="18">
        <f>+((E60-B60)/B60)*100</f>
        <v>1.9862605726085059</v>
      </c>
      <c r="I60" s="18">
        <f>+((F60-C60)/C60)*100</f>
        <v>0.4354805286387212</v>
      </c>
      <c r="J60" s="19">
        <f>+((G60-D60)/D60)*100</f>
        <v>1.3799591526286576</v>
      </c>
    </row>
    <row r="61" spans="1:10" ht="15.75" thickBot="1">
      <c r="A61" s="20" t="s">
        <v>56</v>
      </c>
      <c r="B61" s="21"/>
      <c r="C61" s="21"/>
      <c r="D61" s="21">
        <v>208996</v>
      </c>
      <c r="E61" s="21"/>
      <c r="F61" s="21"/>
      <c r="G61" s="21">
        <v>227186</v>
      </c>
      <c r="H61" s="66">
        <f>+((G61-D61)/D61)*100</f>
        <v>8.703515856762808</v>
      </c>
      <c r="I61" s="66"/>
      <c r="J61" s="67"/>
    </row>
    <row r="62" spans="1:10" ht="15">
      <c r="A62" s="16" t="s">
        <v>57</v>
      </c>
      <c r="B62" s="44"/>
      <c r="C62" s="44"/>
      <c r="D62" s="44">
        <f>+D60+D61</f>
        <v>1035977</v>
      </c>
      <c r="E62" s="44"/>
      <c r="F62" s="44"/>
      <c r="G62" s="44">
        <f>+G60+G61</f>
        <v>1065579</v>
      </c>
      <c r="H62" s="18"/>
      <c r="I62" s="18"/>
      <c r="J62" s="19">
        <f>+((G62-D62)/D62)*100</f>
        <v>2.857399343807826</v>
      </c>
    </row>
    <row r="63" spans="1:10" ht="15">
      <c r="A63" s="51"/>
      <c r="B63" s="52"/>
      <c r="C63" s="52"/>
      <c r="D63" s="52"/>
      <c r="E63" s="52"/>
      <c r="F63" s="52"/>
      <c r="G63" s="52"/>
      <c r="H63" s="52"/>
      <c r="I63" s="52"/>
      <c r="J63" s="53"/>
    </row>
    <row r="64" spans="1:10" ht="15.75" thickBot="1">
      <c r="A64" s="54"/>
      <c r="B64" s="55"/>
      <c r="C64" s="55"/>
      <c r="D64" s="55"/>
      <c r="E64" s="55"/>
      <c r="F64" s="55"/>
      <c r="G64" s="55"/>
      <c r="H64" s="55"/>
      <c r="I64" s="55"/>
      <c r="J64" s="56"/>
    </row>
    <row r="65" spans="1:10" ht="48.75" customHeight="1">
      <c r="A65" s="57" t="s">
        <v>64</v>
      </c>
      <c r="B65" s="57"/>
      <c r="C65" s="57"/>
      <c r="D65" s="57"/>
      <c r="E65" s="57"/>
      <c r="F65" s="57"/>
      <c r="G65" s="57"/>
      <c r="H65" s="57"/>
      <c r="I65" s="57"/>
      <c r="J65" s="57"/>
    </row>
  </sheetData>
  <sheetProtection/>
  <mergeCells count="9">
    <mergeCell ref="A63:J63"/>
    <mergeCell ref="A64:J64"/>
    <mergeCell ref="A65:J65"/>
    <mergeCell ref="A1:J1"/>
    <mergeCell ref="A2:A3"/>
    <mergeCell ref="B2:D2"/>
    <mergeCell ref="E2:G2"/>
    <mergeCell ref="H2:J2"/>
    <mergeCell ref="H61:J6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zoomScale="80" zoomScaleNormal="80" zoomScalePageLayoutView="0" workbookViewId="0" topLeftCell="A1">
      <selection activeCell="F8" sqref="F8"/>
    </sheetView>
  </sheetViews>
  <sheetFormatPr defaultColWidth="9.140625" defaultRowHeight="15"/>
  <cols>
    <col min="1" max="1" width="27.57421875" style="0" customWidth="1"/>
    <col min="2" max="10" width="14.28125" style="0" customWidth="1"/>
  </cols>
  <sheetData>
    <row r="1" spans="1:10" ht="18" customHeight="1">
      <c r="A1" s="58" t="s">
        <v>71</v>
      </c>
      <c r="B1" s="59"/>
      <c r="C1" s="59"/>
      <c r="D1" s="59"/>
      <c r="E1" s="59"/>
      <c r="F1" s="59"/>
      <c r="G1" s="59"/>
      <c r="H1" s="59"/>
      <c r="I1" s="59"/>
      <c r="J1" s="60"/>
    </row>
    <row r="2" spans="1:10" ht="30"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20855.224</v>
      </c>
      <c r="C4" s="4">
        <v>142952.89100000003</v>
      </c>
      <c r="D4" s="4">
        <f>SUM(B4:C4)</f>
        <v>163808.11500000002</v>
      </c>
      <c r="E4" s="49">
        <v>22535.398</v>
      </c>
      <c r="F4" s="49">
        <v>160112.469</v>
      </c>
      <c r="G4" s="4">
        <f>SUM(E4:F4)</f>
        <v>182647.86700000003</v>
      </c>
      <c r="H4" s="5">
        <f>+((E4-B4)/B4)*100</f>
        <v>8.056369953158992</v>
      </c>
      <c r="I4" s="5">
        <f aca="true" t="shared" si="0" ref="I4:J17">+((F4-C4)/C4)*100</f>
        <v>12.00365930339945</v>
      </c>
      <c r="J4" s="41">
        <f t="shared" si="0"/>
        <v>11.501110308240838</v>
      </c>
    </row>
    <row r="5" spans="1:10" ht="15">
      <c r="A5" s="7" t="s">
        <v>58</v>
      </c>
      <c r="B5" s="8">
        <v>14888.728</v>
      </c>
      <c r="C5" s="8">
        <v>17871.797</v>
      </c>
      <c r="D5" s="8">
        <f aca="true" t="shared" si="1" ref="D5:D58">SUM(B5:C5)</f>
        <v>32760.524999999998</v>
      </c>
      <c r="E5" s="8">
        <v>15764.727</v>
      </c>
      <c r="F5" s="8">
        <v>19229.91</v>
      </c>
      <c r="G5" s="8">
        <f aca="true" t="shared" si="2" ref="G5:G58">SUM(E5:F5)</f>
        <v>34994.637</v>
      </c>
      <c r="H5" s="9">
        <f>+((E5-B5)/B5)*100</f>
        <v>5.883638951561219</v>
      </c>
      <c r="I5" s="9">
        <f t="shared" si="0"/>
        <v>7.59919665604976</v>
      </c>
      <c r="J5" s="10">
        <f t="shared" si="0"/>
        <v>6.819524412383515</v>
      </c>
    </row>
    <row r="6" spans="1:10" ht="15">
      <c r="A6" s="11" t="s">
        <v>7</v>
      </c>
      <c r="B6" s="4">
        <v>8654.335999999998</v>
      </c>
      <c r="C6" s="4">
        <v>2820.0559999999996</v>
      </c>
      <c r="D6" s="4">
        <f t="shared" si="1"/>
        <v>11474.391999999996</v>
      </c>
      <c r="E6" s="4">
        <v>10409</v>
      </c>
      <c r="F6" s="4">
        <v>3902</v>
      </c>
      <c r="G6" s="4">
        <f t="shared" si="2"/>
        <v>14311</v>
      </c>
      <c r="H6" s="5">
        <f>+((E6-B6)/B6)*100</f>
        <v>20.274969679938508</v>
      </c>
      <c r="I6" s="5">
        <f t="shared" si="0"/>
        <v>38.36604663169811</v>
      </c>
      <c r="J6" s="6">
        <f t="shared" si="0"/>
        <v>24.721205271704196</v>
      </c>
    </row>
    <row r="7" spans="1:10" ht="15">
      <c r="A7" s="7" t="s">
        <v>8</v>
      </c>
      <c r="B7" s="8">
        <v>7512.285999999998</v>
      </c>
      <c r="C7" s="8">
        <v>5658.576000000002</v>
      </c>
      <c r="D7" s="8">
        <f t="shared" si="1"/>
        <v>13170.862000000001</v>
      </c>
      <c r="E7" s="8">
        <v>8974.331</v>
      </c>
      <c r="F7" s="8">
        <v>6635.499</v>
      </c>
      <c r="G7" s="8">
        <f t="shared" si="2"/>
        <v>15609.83</v>
      </c>
      <c r="H7" s="9">
        <f>+((E7-B7)/B7)*100</f>
        <v>19.462051897385194</v>
      </c>
      <c r="I7" s="9">
        <f t="shared" si="0"/>
        <v>17.264467244055705</v>
      </c>
      <c r="J7" s="10">
        <f t="shared" si="0"/>
        <v>18.51790718025896</v>
      </c>
    </row>
    <row r="8" spans="1:10" ht="15">
      <c r="A8" s="11" t="s">
        <v>9</v>
      </c>
      <c r="B8" s="4">
        <v>6712.816000000001</v>
      </c>
      <c r="C8" s="4">
        <v>24120.495000000014</v>
      </c>
      <c r="D8" s="4">
        <f t="shared" si="1"/>
        <v>30833.311000000016</v>
      </c>
      <c r="E8" s="4">
        <v>7286.355</v>
      </c>
      <c r="F8" s="4">
        <v>39057.383</v>
      </c>
      <c r="G8" s="4">
        <f t="shared" si="2"/>
        <v>46343.738</v>
      </c>
      <c r="H8" s="5">
        <f>+((E8-B8)/B8)*100</f>
        <v>8.543940426789574</v>
      </c>
      <c r="I8" s="5">
        <f t="shared" si="0"/>
        <v>61.926125479597246</v>
      </c>
      <c r="J8" s="6">
        <f t="shared" si="0"/>
        <v>50.30412400406811</v>
      </c>
    </row>
    <row r="9" spans="1:10" ht="15">
      <c r="A9" s="7" t="s">
        <v>59</v>
      </c>
      <c r="B9" s="8">
        <v>426.65500000000003</v>
      </c>
      <c r="C9" s="8">
        <v>882.0129999999999</v>
      </c>
      <c r="D9" s="8">
        <f t="shared" si="1"/>
        <v>1308.668</v>
      </c>
      <c r="E9" s="8">
        <v>560.642</v>
      </c>
      <c r="F9" s="8">
        <v>723.847</v>
      </c>
      <c r="G9" s="8">
        <f t="shared" si="2"/>
        <v>1284.489</v>
      </c>
      <c r="H9" s="9">
        <f>+((E9-B9)/B9)*100</f>
        <v>31.40406182981566</v>
      </c>
      <c r="I9" s="9">
        <f t="shared" si="0"/>
        <v>-17.93238875163971</v>
      </c>
      <c r="J9" s="10">
        <f t="shared" si="0"/>
        <v>-1.8476038231239598</v>
      </c>
    </row>
    <row r="10" spans="1:10" ht="15">
      <c r="A10" s="11" t="s">
        <v>10</v>
      </c>
      <c r="B10" s="4">
        <v>1811.6460000000002</v>
      </c>
      <c r="C10" s="4">
        <v>4733.025999999996</v>
      </c>
      <c r="D10" s="4">
        <f t="shared" si="1"/>
        <v>6544.671999999997</v>
      </c>
      <c r="E10" s="4">
        <v>1993.128</v>
      </c>
      <c r="F10" s="4">
        <v>5673.028</v>
      </c>
      <c r="G10" s="4">
        <f t="shared" si="2"/>
        <v>7666.156</v>
      </c>
      <c r="H10" s="5">
        <f>+((E10-B10)/B10)*100</f>
        <v>10.017519979068744</v>
      </c>
      <c r="I10" s="5">
        <f t="shared" si="0"/>
        <v>19.860486716109417</v>
      </c>
      <c r="J10" s="6">
        <f t="shared" si="0"/>
        <v>17.13583201725012</v>
      </c>
    </row>
    <row r="11" spans="1:10" ht="15">
      <c r="A11" s="7" t="s">
        <v>11</v>
      </c>
      <c r="B11" s="8">
        <v>3532.6980000000003</v>
      </c>
      <c r="C11" s="8">
        <v>2536.513000000001</v>
      </c>
      <c r="D11" s="8">
        <f t="shared" si="1"/>
        <v>6069.211000000001</v>
      </c>
      <c r="E11" s="8">
        <v>4009.51</v>
      </c>
      <c r="F11" s="8">
        <v>2506.018</v>
      </c>
      <c r="G11" s="8">
        <f t="shared" si="2"/>
        <v>6515.528</v>
      </c>
      <c r="H11" s="9">
        <f>+((E11-B11)/B11)*100</f>
        <v>13.497106177771206</v>
      </c>
      <c r="I11" s="9">
        <f t="shared" si="0"/>
        <v>-1.2022410293186272</v>
      </c>
      <c r="J11" s="10">
        <f t="shared" si="0"/>
        <v>7.353789479390303</v>
      </c>
    </row>
    <row r="12" spans="1:10" ht="15">
      <c r="A12" s="11" t="s">
        <v>12</v>
      </c>
      <c r="B12" s="4">
        <v>3665.8089999999997</v>
      </c>
      <c r="C12" s="4">
        <v>1198.59</v>
      </c>
      <c r="D12" s="4">
        <f t="shared" si="1"/>
        <v>4864.398999999999</v>
      </c>
      <c r="E12" s="4">
        <v>3716.163</v>
      </c>
      <c r="F12" s="4">
        <v>1094.598</v>
      </c>
      <c r="G12" s="4">
        <f t="shared" si="2"/>
        <v>4810.761</v>
      </c>
      <c r="H12" s="5">
        <f>+((E12-B12)/B12)*100</f>
        <v>1.3736122094740963</v>
      </c>
      <c r="I12" s="5">
        <f t="shared" si="0"/>
        <v>-8.676194528571068</v>
      </c>
      <c r="J12" s="6">
        <f t="shared" si="0"/>
        <v>-1.1026644812647775</v>
      </c>
    </row>
    <row r="13" spans="1:10" ht="15">
      <c r="A13" s="7" t="s">
        <v>13</v>
      </c>
      <c r="B13" s="8">
        <v>3283.4030000000002</v>
      </c>
      <c r="C13" s="8">
        <v>551.338</v>
      </c>
      <c r="D13" s="8">
        <f t="shared" si="1"/>
        <v>3834.741</v>
      </c>
      <c r="E13" s="8">
        <v>4263.706</v>
      </c>
      <c r="F13" s="8">
        <v>964.371</v>
      </c>
      <c r="G13" s="8">
        <f t="shared" si="2"/>
        <v>5228.077</v>
      </c>
      <c r="H13" s="9">
        <f>+((E13-B13)/B13)*100</f>
        <v>29.85631066305293</v>
      </c>
      <c r="I13" s="9">
        <f t="shared" si="0"/>
        <v>74.91466214917166</v>
      </c>
      <c r="J13" s="10">
        <f t="shared" si="0"/>
        <v>36.33455297241718</v>
      </c>
    </row>
    <row r="14" spans="1:10" ht="15">
      <c r="A14" s="11" t="s">
        <v>14</v>
      </c>
      <c r="B14" s="4">
        <v>944.1930000000002</v>
      </c>
      <c r="C14" s="4">
        <v>33.391999999999996</v>
      </c>
      <c r="D14" s="4">
        <f t="shared" si="1"/>
        <v>977.5850000000003</v>
      </c>
      <c r="E14" s="4">
        <v>999.078</v>
      </c>
      <c r="F14" s="4">
        <v>2.618</v>
      </c>
      <c r="G14" s="4">
        <f t="shared" si="2"/>
        <v>1001.696</v>
      </c>
      <c r="H14" s="5">
        <f>+((E14-B14)/B14)*100</f>
        <v>5.812900540461511</v>
      </c>
      <c r="I14" s="5">
        <f t="shared" si="0"/>
        <v>-92.15979875419262</v>
      </c>
      <c r="J14" s="6">
        <f t="shared" si="0"/>
        <v>2.4663839972994426</v>
      </c>
    </row>
    <row r="15" spans="1:10" ht="15">
      <c r="A15" s="7" t="s">
        <v>15</v>
      </c>
      <c r="B15" s="8">
        <v>1795.7399999999998</v>
      </c>
      <c r="C15" s="8">
        <v>509.335</v>
      </c>
      <c r="D15" s="8">
        <f t="shared" si="1"/>
        <v>2305.075</v>
      </c>
      <c r="E15" s="8">
        <v>2136.84</v>
      </c>
      <c r="F15" s="8">
        <v>491.716</v>
      </c>
      <c r="G15" s="8">
        <f t="shared" si="2"/>
        <v>2628.556</v>
      </c>
      <c r="H15" s="9">
        <f>+((E15-B15)/B15)*100</f>
        <v>18.994954726185327</v>
      </c>
      <c r="I15" s="9">
        <f t="shared" si="0"/>
        <v>-3.4592164292656054</v>
      </c>
      <c r="J15" s="10">
        <f t="shared" si="0"/>
        <v>14.033426244265382</v>
      </c>
    </row>
    <row r="16" spans="1:10" ht="15">
      <c r="A16" s="11" t="s">
        <v>16</v>
      </c>
      <c r="B16" s="4">
        <v>184.71800000000002</v>
      </c>
      <c r="C16" s="4">
        <v>5.639</v>
      </c>
      <c r="D16" s="4">
        <f t="shared" si="1"/>
        <v>190.35700000000003</v>
      </c>
      <c r="E16" s="4">
        <v>198.795</v>
      </c>
      <c r="F16" s="4"/>
      <c r="G16" s="4">
        <f t="shared" si="2"/>
        <v>198.795</v>
      </c>
      <c r="H16" s="5">
        <f>+((E16-B16)/B16)*100</f>
        <v>7.620805768793495</v>
      </c>
      <c r="I16" s="5">
        <f t="shared" si="0"/>
        <v>-100</v>
      </c>
      <c r="J16" s="6">
        <f t="shared" si="0"/>
        <v>4.432723776903376</v>
      </c>
    </row>
    <row r="17" spans="1:10" ht="15">
      <c r="A17" s="7" t="s">
        <v>17</v>
      </c>
      <c r="B17" s="8">
        <v>199.981</v>
      </c>
      <c r="C17" s="8"/>
      <c r="D17" s="8">
        <f t="shared" si="1"/>
        <v>199.981</v>
      </c>
      <c r="E17" s="8">
        <v>258.197</v>
      </c>
      <c r="F17" s="8"/>
      <c r="G17" s="8">
        <f t="shared" si="2"/>
        <v>258.197</v>
      </c>
      <c r="H17" s="9">
        <f>+((E17-B17)/B17)*100</f>
        <v>29.110765522724662</v>
      </c>
      <c r="I17" s="9"/>
      <c r="J17" s="10">
        <f t="shared" si="0"/>
        <v>29.110765522724662</v>
      </c>
    </row>
    <row r="18" spans="1:10" ht="15">
      <c r="A18" s="11" t="s">
        <v>18</v>
      </c>
      <c r="B18" s="4"/>
      <c r="C18" s="4"/>
      <c r="D18" s="4"/>
      <c r="E18" s="4">
        <v>117.15</v>
      </c>
      <c r="F18" s="4">
        <v>2.862</v>
      </c>
      <c r="G18" s="4">
        <f t="shared" si="2"/>
        <v>120.012</v>
      </c>
      <c r="H18" s="5"/>
      <c r="I18" s="5"/>
      <c r="J18" s="6"/>
    </row>
    <row r="19" spans="1:10" ht="15">
      <c r="A19" s="7" t="s">
        <v>60</v>
      </c>
      <c r="B19" s="8"/>
      <c r="C19" s="8"/>
      <c r="D19" s="8"/>
      <c r="E19" s="8"/>
      <c r="F19" s="8"/>
      <c r="G19" s="8"/>
      <c r="H19" s="9"/>
      <c r="I19" s="9"/>
      <c r="J19" s="10"/>
    </row>
    <row r="20" spans="1:10" ht="15">
      <c r="A20" s="11" t="s">
        <v>19</v>
      </c>
      <c r="B20" s="4">
        <v>407.012</v>
      </c>
      <c r="C20" s="4">
        <v>44.472</v>
      </c>
      <c r="D20" s="4">
        <f t="shared" si="1"/>
        <v>451.484</v>
      </c>
      <c r="E20" s="4">
        <v>545.818</v>
      </c>
      <c r="F20" s="4">
        <v>23.715</v>
      </c>
      <c r="G20" s="4">
        <f t="shared" si="2"/>
        <v>569.533</v>
      </c>
      <c r="H20" s="5">
        <f>+((E20-B20)/B20)*100</f>
        <v>34.10366279126905</v>
      </c>
      <c r="I20" s="5">
        <f>+((F20-C20)/C20)*100</f>
        <v>-46.674311926605505</v>
      </c>
      <c r="J20" s="6">
        <f>+((G20-D20)/D20)*100</f>
        <v>26.146884496460572</v>
      </c>
    </row>
    <row r="21" spans="1:10" ht="15">
      <c r="A21" s="7" t="s">
        <v>20</v>
      </c>
      <c r="B21" s="8"/>
      <c r="C21" s="8"/>
      <c r="D21" s="8"/>
      <c r="E21" s="8"/>
      <c r="F21" s="8"/>
      <c r="G21" s="8"/>
      <c r="H21" s="9"/>
      <c r="I21" s="9"/>
      <c r="J21" s="10"/>
    </row>
    <row r="22" spans="1:10" ht="15">
      <c r="A22" s="11" t="s">
        <v>21</v>
      </c>
      <c r="B22" s="4">
        <v>332.969</v>
      </c>
      <c r="C22" s="4">
        <v>6</v>
      </c>
      <c r="D22" s="4">
        <f t="shared" si="1"/>
        <v>338.969</v>
      </c>
      <c r="E22" s="4">
        <v>458.27</v>
      </c>
      <c r="F22" s="4"/>
      <c r="G22" s="4">
        <f t="shared" si="2"/>
        <v>458.27</v>
      </c>
      <c r="H22" s="5">
        <f aca="true" t="shared" si="3" ref="H22:H57">+((E22-B22)/B22)*100</f>
        <v>37.631431154251594</v>
      </c>
      <c r="I22" s="5">
        <f aca="true" t="shared" si="4" ref="I22:I58">+((F22-C22)/C22)*100</f>
        <v>-100</v>
      </c>
      <c r="J22" s="6">
        <f aca="true" t="shared" si="5" ref="J22:J31">+((G22-D22)/D22)*100</f>
        <v>35.1952538432718</v>
      </c>
    </row>
    <row r="23" spans="1:10" ht="15">
      <c r="A23" s="7" t="s">
        <v>22</v>
      </c>
      <c r="B23" s="8">
        <v>148.632</v>
      </c>
      <c r="C23" s="8"/>
      <c r="D23" s="8">
        <f t="shared" si="1"/>
        <v>148.632</v>
      </c>
      <c r="E23" s="8">
        <v>168.913</v>
      </c>
      <c r="F23" s="8"/>
      <c r="G23" s="8">
        <f t="shared" si="2"/>
        <v>168.913</v>
      </c>
      <c r="H23" s="9">
        <f t="shared" si="3"/>
        <v>13.64511007050972</v>
      </c>
      <c r="I23" s="9"/>
      <c r="J23" s="10">
        <f t="shared" si="5"/>
        <v>13.64511007050972</v>
      </c>
    </row>
    <row r="24" spans="1:10" ht="15">
      <c r="A24" s="11" t="s">
        <v>23</v>
      </c>
      <c r="B24" s="4">
        <v>235.824</v>
      </c>
      <c r="C24" s="4">
        <v>58.26500000000001</v>
      </c>
      <c r="D24" s="4">
        <f t="shared" si="1"/>
        <v>294.089</v>
      </c>
      <c r="E24" s="4">
        <v>224.445</v>
      </c>
      <c r="F24" s="4">
        <v>31.498</v>
      </c>
      <c r="G24" s="4">
        <f t="shared" si="2"/>
        <v>255.94299999999998</v>
      </c>
      <c r="H24" s="5">
        <f t="shared" si="3"/>
        <v>-4.825208630164877</v>
      </c>
      <c r="I24" s="5">
        <f t="shared" si="4"/>
        <v>-45.940101261477736</v>
      </c>
      <c r="J24" s="6">
        <f t="shared" si="5"/>
        <v>-12.970903365987851</v>
      </c>
    </row>
    <row r="25" spans="1:10" ht="15">
      <c r="A25" s="7" t="s">
        <v>24</v>
      </c>
      <c r="B25" s="8">
        <v>75.5</v>
      </c>
      <c r="C25" s="8">
        <v>5.97</v>
      </c>
      <c r="D25" s="8">
        <f t="shared" si="1"/>
        <v>81.47</v>
      </c>
      <c r="E25" s="8">
        <v>84.544</v>
      </c>
      <c r="F25" s="8">
        <v>45.655</v>
      </c>
      <c r="G25" s="8">
        <f t="shared" si="2"/>
        <v>130.199</v>
      </c>
      <c r="H25" s="9">
        <f t="shared" si="3"/>
        <v>11.978807947019863</v>
      </c>
      <c r="I25" s="9">
        <f t="shared" si="4"/>
        <v>664.7403685092128</v>
      </c>
      <c r="J25" s="10">
        <f t="shared" si="5"/>
        <v>59.81220081011417</v>
      </c>
    </row>
    <row r="26" spans="1:10" ht="15">
      <c r="A26" s="11" t="s">
        <v>25</v>
      </c>
      <c r="B26" s="4"/>
      <c r="C26" s="4"/>
      <c r="D26" s="4"/>
      <c r="E26" s="4"/>
      <c r="F26" s="4"/>
      <c r="G26" s="4"/>
      <c r="H26" s="5"/>
      <c r="I26" s="5"/>
      <c r="J26" s="6"/>
    </row>
    <row r="27" spans="1:10" ht="15">
      <c r="A27" s="7" t="s">
        <v>26</v>
      </c>
      <c r="B27" s="8">
        <v>320.521</v>
      </c>
      <c r="C27" s="8">
        <v>8.3</v>
      </c>
      <c r="D27" s="8">
        <f t="shared" si="1"/>
        <v>328.821</v>
      </c>
      <c r="E27" s="8">
        <v>428.203</v>
      </c>
      <c r="F27" s="8">
        <v>156.748</v>
      </c>
      <c r="G27" s="8">
        <f t="shared" si="2"/>
        <v>584.951</v>
      </c>
      <c r="H27" s="9">
        <f t="shared" si="3"/>
        <v>33.59592663195234</v>
      </c>
      <c r="I27" s="9">
        <f t="shared" si="4"/>
        <v>1788.5301204819275</v>
      </c>
      <c r="J27" s="10">
        <f t="shared" si="5"/>
        <v>77.89344354527235</v>
      </c>
    </row>
    <row r="28" spans="1:10" ht="15">
      <c r="A28" s="11" t="s">
        <v>27</v>
      </c>
      <c r="B28" s="4">
        <v>1413.0160000000003</v>
      </c>
      <c r="C28" s="4">
        <v>54.447</v>
      </c>
      <c r="D28" s="4">
        <f t="shared" si="1"/>
        <v>1467.4630000000002</v>
      </c>
      <c r="E28" s="4">
        <v>1474.348</v>
      </c>
      <c r="F28" s="4">
        <v>76.143</v>
      </c>
      <c r="G28" s="4">
        <f t="shared" si="2"/>
        <v>1550.491</v>
      </c>
      <c r="H28" s="5">
        <f t="shared" si="3"/>
        <v>4.340502867624969</v>
      </c>
      <c r="I28" s="5">
        <f t="shared" si="4"/>
        <v>39.84792550553749</v>
      </c>
      <c r="J28" s="6">
        <f t="shared" si="5"/>
        <v>5.657928002273296</v>
      </c>
    </row>
    <row r="29" spans="1:10" ht="15">
      <c r="A29" s="7" t="s">
        <v>28</v>
      </c>
      <c r="B29" s="8">
        <v>1070.8040000000003</v>
      </c>
      <c r="C29" s="8">
        <v>164.937</v>
      </c>
      <c r="D29" s="8">
        <f t="shared" si="1"/>
        <v>1235.7410000000004</v>
      </c>
      <c r="E29" s="8">
        <v>899.695</v>
      </c>
      <c r="F29" s="8">
        <v>136.65</v>
      </c>
      <c r="G29" s="8">
        <f t="shared" si="2"/>
        <v>1036.345</v>
      </c>
      <c r="H29" s="9">
        <f t="shared" si="3"/>
        <v>-15.979488309718699</v>
      </c>
      <c r="I29" s="9">
        <f t="shared" si="4"/>
        <v>-17.150184615944273</v>
      </c>
      <c r="J29" s="10">
        <f t="shared" si="5"/>
        <v>-16.13574365502159</v>
      </c>
    </row>
    <row r="30" spans="1:10" ht="15">
      <c r="A30" s="11" t="s">
        <v>29</v>
      </c>
      <c r="B30" s="4">
        <v>326.47</v>
      </c>
      <c r="C30" s="4"/>
      <c r="D30" s="4">
        <f t="shared" si="1"/>
        <v>326.47</v>
      </c>
      <c r="E30" s="4">
        <v>450.503</v>
      </c>
      <c r="F30" s="50"/>
      <c r="G30" s="4">
        <f t="shared" si="2"/>
        <v>450.503</v>
      </c>
      <c r="H30" s="5">
        <f t="shared" si="3"/>
        <v>37.99215854442979</v>
      </c>
      <c r="I30" s="5"/>
      <c r="J30" s="6">
        <f t="shared" si="5"/>
        <v>37.99215854442979</v>
      </c>
    </row>
    <row r="31" spans="1:10" ht="15">
      <c r="A31" s="7" t="s">
        <v>61</v>
      </c>
      <c r="B31" s="8"/>
      <c r="C31" s="8">
        <v>211.524</v>
      </c>
      <c r="D31" s="8">
        <f t="shared" si="1"/>
        <v>211.524</v>
      </c>
      <c r="E31" s="8"/>
      <c r="F31" s="8">
        <v>301.57</v>
      </c>
      <c r="G31" s="8">
        <f t="shared" si="2"/>
        <v>301.57</v>
      </c>
      <c r="H31" s="9"/>
      <c r="I31" s="9">
        <f t="shared" si="4"/>
        <v>42.57011024753692</v>
      </c>
      <c r="J31" s="10">
        <f t="shared" si="5"/>
        <v>42.57011024753692</v>
      </c>
    </row>
    <row r="32" spans="1:10" ht="15">
      <c r="A32" s="11" t="s">
        <v>30</v>
      </c>
      <c r="B32" s="4"/>
      <c r="C32" s="4"/>
      <c r="D32" s="4"/>
      <c r="E32" s="4">
        <v>162.075</v>
      </c>
      <c r="F32" s="4"/>
      <c r="G32" s="4">
        <f t="shared" si="2"/>
        <v>162.075</v>
      </c>
      <c r="H32" s="5"/>
      <c r="I32" s="5"/>
      <c r="J32" s="6"/>
    </row>
    <row r="33" spans="1:10" ht="15">
      <c r="A33" s="7" t="s">
        <v>31</v>
      </c>
      <c r="B33" s="8">
        <v>828.21</v>
      </c>
      <c r="C33" s="8">
        <v>395.85400000000004</v>
      </c>
      <c r="D33" s="8">
        <f t="shared" si="1"/>
        <v>1224.064</v>
      </c>
      <c r="E33" s="8">
        <v>866.066</v>
      </c>
      <c r="F33" s="8">
        <v>444.286</v>
      </c>
      <c r="G33" s="8">
        <f t="shared" si="2"/>
        <v>1310.352</v>
      </c>
      <c r="H33" s="9">
        <f t="shared" si="3"/>
        <v>4.570821410028857</v>
      </c>
      <c r="I33" s="9">
        <f t="shared" si="4"/>
        <v>12.234813845508686</v>
      </c>
      <c r="J33" s="10">
        <f aca="true" t="shared" si="6" ref="J33:J58">+((G33-D33)/D33)*100</f>
        <v>7.049304611523581</v>
      </c>
    </row>
    <row r="34" spans="1:10" ht="15">
      <c r="A34" s="11" t="s">
        <v>73</v>
      </c>
      <c r="B34" s="4">
        <v>239.464</v>
      </c>
      <c r="C34" s="4"/>
      <c r="D34" s="4">
        <f t="shared" si="1"/>
        <v>239.464</v>
      </c>
      <c r="E34" s="4">
        <v>319.152</v>
      </c>
      <c r="F34" s="4"/>
      <c r="G34" s="4">
        <f t="shared" si="2"/>
        <v>319.152</v>
      </c>
      <c r="H34" s="5">
        <f t="shared" si="3"/>
        <v>33.277653425984695</v>
      </c>
      <c r="I34" s="5"/>
      <c r="J34" s="6">
        <f t="shared" si="6"/>
        <v>33.277653425984695</v>
      </c>
    </row>
    <row r="35" spans="1:10" ht="15">
      <c r="A35" s="7" t="s">
        <v>32</v>
      </c>
      <c r="B35" s="8">
        <v>51.769999999999996</v>
      </c>
      <c r="C35" s="8">
        <v>282.56100000000004</v>
      </c>
      <c r="D35" s="8">
        <f t="shared" si="1"/>
        <v>334.331</v>
      </c>
      <c r="E35" s="8">
        <v>66.475</v>
      </c>
      <c r="F35" s="8">
        <v>205.602</v>
      </c>
      <c r="G35" s="8">
        <f t="shared" si="2"/>
        <v>272.077</v>
      </c>
      <c r="H35" s="9">
        <f t="shared" si="3"/>
        <v>28.404481359860924</v>
      </c>
      <c r="I35" s="9">
        <f t="shared" si="4"/>
        <v>-27.23624279359148</v>
      </c>
      <c r="J35" s="10">
        <f t="shared" si="6"/>
        <v>-18.62046893647314</v>
      </c>
    </row>
    <row r="36" spans="1:10" ht="15">
      <c r="A36" s="11" t="s">
        <v>33</v>
      </c>
      <c r="B36" s="4">
        <v>251.26000000000002</v>
      </c>
      <c r="C36" s="4"/>
      <c r="D36" s="4">
        <f t="shared" si="1"/>
        <v>251.26000000000002</v>
      </c>
      <c r="E36" s="4">
        <v>269.102</v>
      </c>
      <c r="F36" s="4"/>
      <c r="G36" s="4">
        <f t="shared" si="2"/>
        <v>269.102</v>
      </c>
      <c r="H36" s="5">
        <f t="shared" si="3"/>
        <v>7.101010905038588</v>
      </c>
      <c r="I36" s="5"/>
      <c r="J36" s="6">
        <f t="shared" si="6"/>
        <v>7.101010905038588</v>
      </c>
    </row>
    <row r="37" spans="1:10" ht="15">
      <c r="A37" s="7" t="s">
        <v>34</v>
      </c>
      <c r="B37" s="8">
        <v>514.8760000000001</v>
      </c>
      <c r="C37" s="8"/>
      <c r="D37" s="8">
        <f t="shared" si="1"/>
        <v>514.8760000000001</v>
      </c>
      <c r="E37" s="8">
        <v>579.105</v>
      </c>
      <c r="F37" s="8"/>
      <c r="G37" s="8">
        <f t="shared" si="2"/>
        <v>579.105</v>
      </c>
      <c r="H37" s="9">
        <f t="shared" si="3"/>
        <v>12.474654091470551</v>
      </c>
      <c r="I37" s="9"/>
      <c r="J37" s="10">
        <f t="shared" si="6"/>
        <v>12.474654091470551</v>
      </c>
    </row>
    <row r="38" spans="1:10" ht="15">
      <c r="A38" s="11" t="s">
        <v>35</v>
      </c>
      <c r="B38" s="4">
        <v>80.08600000000001</v>
      </c>
      <c r="C38" s="4"/>
      <c r="D38" s="4">
        <f t="shared" si="1"/>
        <v>80.08600000000001</v>
      </c>
      <c r="E38" s="4">
        <v>87.601</v>
      </c>
      <c r="F38" s="4"/>
      <c r="G38" s="4">
        <f t="shared" si="2"/>
        <v>87.601</v>
      </c>
      <c r="H38" s="5">
        <f t="shared" si="3"/>
        <v>9.38366256274503</v>
      </c>
      <c r="I38" s="5"/>
      <c r="J38" s="6">
        <f t="shared" si="6"/>
        <v>9.38366256274503</v>
      </c>
    </row>
    <row r="39" spans="1:10" ht="15">
      <c r="A39" s="7" t="s">
        <v>36</v>
      </c>
      <c r="B39" s="8">
        <v>1719.017</v>
      </c>
      <c r="C39" s="8">
        <v>865.176</v>
      </c>
      <c r="D39" s="8">
        <f t="shared" si="1"/>
        <v>2584.193</v>
      </c>
      <c r="E39" s="8">
        <v>1789.356</v>
      </c>
      <c r="F39" s="8">
        <v>969.661</v>
      </c>
      <c r="G39" s="8">
        <f t="shared" si="2"/>
        <v>2759.017</v>
      </c>
      <c r="H39" s="9">
        <f t="shared" si="3"/>
        <v>4.091815264188774</v>
      </c>
      <c r="I39" s="9">
        <f t="shared" si="4"/>
        <v>12.076733520116125</v>
      </c>
      <c r="J39" s="10">
        <f t="shared" si="6"/>
        <v>6.765129384686036</v>
      </c>
    </row>
    <row r="40" spans="1:10" ht="15">
      <c r="A40" s="11" t="s">
        <v>37</v>
      </c>
      <c r="B40" s="4">
        <v>56.987</v>
      </c>
      <c r="C40" s="4"/>
      <c r="D40" s="4">
        <f t="shared" si="1"/>
        <v>56.987</v>
      </c>
      <c r="E40" s="4">
        <v>38.268</v>
      </c>
      <c r="F40" s="4"/>
      <c r="G40" s="4">
        <f t="shared" si="2"/>
        <v>38.268</v>
      </c>
      <c r="H40" s="5">
        <f t="shared" si="3"/>
        <v>-32.84784249039255</v>
      </c>
      <c r="I40" s="5"/>
      <c r="J40" s="6">
        <f t="shared" si="6"/>
        <v>-32.84784249039255</v>
      </c>
    </row>
    <row r="41" spans="1:10" ht="15">
      <c r="A41" s="7" t="s">
        <v>38</v>
      </c>
      <c r="B41" s="8">
        <v>599.972</v>
      </c>
      <c r="C41" s="8">
        <v>362.06899999999996</v>
      </c>
      <c r="D41" s="8">
        <f t="shared" si="1"/>
        <v>962.0409999999999</v>
      </c>
      <c r="E41" s="8">
        <v>1145.235</v>
      </c>
      <c r="F41" s="8">
        <v>412.201</v>
      </c>
      <c r="G41" s="8">
        <f t="shared" si="2"/>
        <v>1557.436</v>
      </c>
      <c r="H41" s="9">
        <f t="shared" si="3"/>
        <v>90.88140779903061</v>
      </c>
      <c r="I41" s="9">
        <f t="shared" si="4"/>
        <v>13.845979633716244</v>
      </c>
      <c r="J41" s="10">
        <f t="shared" si="6"/>
        <v>61.88873447181565</v>
      </c>
    </row>
    <row r="42" spans="1:10" ht="15">
      <c r="A42" s="11" t="s">
        <v>39</v>
      </c>
      <c r="B42" s="4">
        <v>359.092</v>
      </c>
      <c r="C42" s="4">
        <v>13.911</v>
      </c>
      <c r="D42" s="4">
        <f t="shared" si="1"/>
        <v>373.003</v>
      </c>
      <c r="E42" s="4">
        <v>792.966</v>
      </c>
      <c r="F42" s="4">
        <v>28.755</v>
      </c>
      <c r="G42" s="4">
        <f t="shared" si="2"/>
        <v>821.721</v>
      </c>
      <c r="H42" s="5">
        <f t="shared" si="3"/>
        <v>120.82530382186182</v>
      </c>
      <c r="I42" s="5">
        <f t="shared" si="4"/>
        <v>106.70692257925383</v>
      </c>
      <c r="J42" s="6">
        <f t="shared" si="6"/>
        <v>120.29876435310172</v>
      </c>
    </row>
    <row r="43" spans="1:10" ht="15">
      <c r="A43" s="7" t="s">
        <v>40</v>
      </c>
      <c r="B43" s="8">
        <v>488.40500000000003</v>
      </c>
      <c r="C43" s="8"/>
      <c r="D43" s="8">
        <f t="shared" si="1"/>
        <v>488.40500000000003</v>
      </c>
      <c r="E43" s="8">
        <v>623.078</v>
      </c>
      <c r="F43" s="8"/>
      <c r="G43" s="8">
        <f t="shared" si="2"/>
        <v>623.078</v>
      </c>
      <c r="H43" s="9">
        <f t="shared" si="3"/>
        <v>27.57404203478669</v>
      </c>
      <c r="I43" s="9"/>
      <c r="J43" s="10">
        <f t="shared" si="6"/>
        <v>27.57404203478669</v>
      </c>
    </row>
    <row r="44" spans="1:10" ht="15">
      <c r="A44" s="11" t="s">
        <v>41</v>
      </c>
      <c r="B44" s="4">
        <v>337.8619999999999</v>
      </c>
      <c r="C44" s="4"/>
      <c r="D44" s="4">
        <f t="shared" si="1"/>
        <v>337.8619999999999</v>
      </c>
      <c r="E44" s="4">
        <v>380.063</v>
      </c>
      <c r="F44" s="4"/>
      <c r="G44" s="4">
        <f t="shared" si="2"/>
        <v>380.063</v>
      </c>
      <c r="H44" s="5">
        <f t="shared" si="3"/>
        <v>12.490602672096918</v>
      </c>
      <c r="I44" s="5"/>
      <c r="J44" s="6">
        <f t="shared" si="6"/>
        <v>12.490602672096918</v>
      </c>
    </row>
    <row r="45" spans="1:10" ht="15">
      <c r="A45" s="7" t="s">
        <v>42</v>
      </c>
      <c r="B45" s="8">
        <v>367.77799999999996</v>
      </c>
      <c r="C45" s="8">
        <v>14.361</v>
      </c>
      <c r="D45" s="8">
        <f t="shared" si="1"/>
        <v>382.13899999999995</v>
      </c>
      <c r="E45" s="8"/>
      <c r="F45" s="46"/>
      <c r="G45" s="8"/>
      <c r="H45" s="9">
        <f t="shared" si="3"/>
        <v>-100</v>
      </c>
      <c r="I45" s="9">
        <f t="shared" si="4"/>
        <v>-100</v>
      </c>
      <c r="J45" s="10">
        <f t="shared" si="6"/>
        <v>-100</v>
      </c>
    </row>
    <row r="46" spans="1:10" ht="15">
      <c r="A46" s="11" t="s">
        <v>43</v>
      </c>
      <c r="B46" s="4">
        <v>672.557</v>
      </c>
      <c r="C46" s="4">
        <v>6.235</v>
      </c>
      <c r="D46" s="4">
        <f t="shared" si="1"/>
        <v>678.792</v>
      </c>
      <c r="E46" s="4">
        <v>848.853</v>
      </c>
      <c r="F46" s="4">
        <v>155.611</v>
      </c>
      <c r="G46" s="4">
        <f t="shared" si="2"/>
        <v>1004.4639999999999</v>
      </c>
      <c r="H46" s="5">
        <f t="shared" si="3"/>
        <v>26.212796833576924</v>
      </c>
      <c r="I46" s="5">
        <f t="shared" si="4"/>
        <v>2395.765838011226</v>
      </c>
      <c r="J46" s="6">
        <f t="shared" si="6"/>
        <v>47.978172989663975</v>
      </c>
    </row>
    <row r="47" spans="1:10" ht="15">
      <c r="A47" s="7" t="s">
        <v>44</v>
      </c>
      <c r="B47" s="8">
        <v>1463.2909999999997</v>
      </c>
      <c r="C47" s="8">
        <v>314.80199999999996</v>
      </c>
      <c r="D47" s="8">
        <f t="shared" si="1"/>
        <v>1778.0929999999996</v>
      </c>
      <c r="E47" s="8">
        <v>944.141</v>
      </c>
      <c r="F47" s="8">
        <v>337.029</v>
      </c>
      <c r="G47" s="8">
        <f t="shared" si="2"/>
        <v>1281.17</v>
      </c>
      <c r="H47" s="9">
        <f t="shared" si="3"/>
        <v>-35.478247320594456</v>
      </c>
      <c r="I47" s="9">
        <f t="shared" si="4"/>
        <v>7.060628585587142</v>
      </c>
      <c r="J47" s="10">
        <f t="shared" si="6"/>
        <v>-27.9469634040514</v>
      </c>
    </row>
    <row r="48" spans="1:10" ht="15">
      <c r="A48" s="11" t="s">
        <v>45</v>
      </c>
      <c r="B48" s="4">
        <v>88.39200000000001</v>
      </c>
      <c r="C48" s="4"/>
      <c r="D48" s="4">
        <f t="shared" si="1"/>
        <v>88.39200000000001</v>
      </c>
      <c r="E48" s="4"/>
      <c r="F48" s="4"/>
      <c r="G48" s="4"/>
      <c r="H48" s="5">
        <f t="shared" si="3"/>
        <v>-100</v>
      </c>
      <c r="I48" s="5"/>
      <c r="J48" s="6">
        <f t="shared" si="6"/>
        <v>-100</v>
      </c>
    </row>
    <row r="49" spans="1:10" ht="15">
      <c r="A49" s="7" t="s">
        <v>46</v>
      </c>
      <c r="B49" s="8">
        <v>85.297</v>
      </c>
      <c r="C49" s="8"/>
      <c r="D49" s="8">
        <f t="shared" si="1"/>
        <v>85.297</v>
      </c>
      <c r="E49" s="8">
        <v>102.919</v>
      </c>
      <c r="F49" s="8"/>
      <c r="G49" s="8">
        <f t="shared" si="2"/>
        <v>102.919</v>
      </c>
      <c r="H49" s="9">
        <f t="shared" si="3"/>
        <v>20.659577710822184</v>
      </c>
      <c r="I49" s="9"/>
      <c r="J49" s="10">
        <f t="shared" si="6"/>
        <v>20.659577710822184</v>
      </c>
    </row>
    <row r="50" spans="1:10" ht="15">
      <c r="A50" s="11" t="s">
        <v>47</v>
      </c>
      <c r="B50" s="4">
        <v>542.132</v>
      </c>
      <c r="C50" s="4">
        <v>3.244</v>
      </c>
      <c r="D50" s="4">
        <f t="shared" si="1"/>
        <v>545.376</v>
      </c>
      <c r="E50" s="4">
        <v>524.758</v>
      </c>
      <c r="F50" s="4"/>
      <c r="G50" s="4">
        <f t="shared" si="2"/>
        <v>524.758</v>
      </c>
      <c r="H50" s="5">
        <f t="shared" si="3"/>
        <v>-3.204754561619663</v>
      </c>
      <c r="I50" s="5">
        <f t="shared" si="4"/>
        <v>-100</v>
      </c>
      <c r="J50" s="6">
        <f t="shared" si="6"/>
        <v>-3.7805110602593324</v>
      </c>
    </row>
    <row r="51" spans="1:10" ht="15">
      <c r="A51" s="7" t="s">
        <v>48</v>
      </c>
      <c r="B51" s="8">
        <v>474.75600000000014</v>
      </c>
      <c r="C51" s="8">
        <v>96.708</v>
      </c>
      <c r="D51" s="8">
        <f t="shared" si="1"/>
        <v>571.4640000000002</v>
      </c>
      <c r="E51" s="8">
        <v>494.388</v>
      </c>
      <c r="F51" s="8">
        <v>1.202</v>
      </c>
      <c r="G51" s="8">
        <f t="shared" si="2"/>
        <v>495.59</v>
      </c>
      <c r="H51" s="9">
        <f t="shared" si="3"/>
        <v>4.135176806612203</v>
      </c>
      <c r="I51" s="9">
        <f t="shared" si="4"/>
        <v>-98.75708317822725</v>
      </c>
      <c r="J51" s="10">
        <f t="shared" si="6"/>
        <v>-13.277126818137305</v>
      </c>
    </row>
    <row r="52" spans="1:10" ht="15">
      <c r="A52" s="11" t="s">
        <v>49</v>
      </c>
      <c r="B52" s="4">
        <v>285.28</v>
      </c>
      <c r="C52" s="4"/>
      <c r="D52" s="4">
        <f t="shared" si="1"/>
        <v>285.28</v>
      </c>
      <c r="E52" s="4">
        <v>294.877</v>
      </c>
      <c r="F52" s="4"/>
      <c r="G52" s="4">
        <f t="shared" si="2"/>
        <v>294.877</v>
      </c>
      <c r="H52" s="5">
        <f t="shared" si="3"/>
        <v>3.3640633763320382</v>
      </c>
      <c r="I52" s="5"/>
      <c r="J52" s="6">
        <f t="shared" si="6"/>
        <v>3.3640633763320382</v>
      </c>
    </row>
    <row r="53" spans="1:10" ht="15">
      <c r="A53" s="7" t="s">
        <v>50</v>
      </c>
      <c r="B53" s="8">
        <v>73.88400000000001</v>
      </c>
      <c r="C53" s="8">
        <v>64.962</v>
      </c>
      <c r="D53" s="8">
        <f t="shared" si="1"/>
        <v>138.846</v>
      </c>
      <c r="E53" s="8">
        <v>60.64</v>
      </c>
      <c r="F53" s="8">
        <v>195.9</v>
      </c>
      <c r="G53" s="8">
        <f t="shared" si="2"/>
        <v>256.54</v>
      </c>
      <c r="H53" s="9">
        <f t="shared" si="3"/>
        <v>-17.925396567592458</v>
      </c>
      <c r="I53" s="9">
        <f t="shared" si="4"/>
        <v>201.5609125334811</v>
      </c>
      <c r="J53" s="10">
        <f t="shared" si="6"/>
        <v>84.76585569623902</v>
      </c>
    </row>
    <row r="54" spans="1:10" ht="15">
      <c r="A54" s="11" t="s">
        <v>51</v>
      </c>
      <c r="B54" s="4">
        <v>41.669</v>
      </c>
      <c r="C54" s="4"/>
      <c r="D54" s="4">
        <f t="shared" si="1"/>
        <v>41.669</v>
      </c>
      <c r="E54" s="4"/>
      <c r="F54" s="4"/>
      <c r="G54" s="4"/>
      <c r="H54" s="5">
        <f t="shared" si="3"/>
        <v>-100</v>
      </c>
      <c r="I54" s="5"/>
      <c r="J54" s="6">
        <f t="shared" si="6"/>
        <v>-100</v>
      </c>
    </row>
    <row r="55" spans="1:10" ht="15">
      <c r="A55" s="7" t="s">
        <v>52</v>
      </c>
      <c r="B55" s="8">
        <v>12.041</v>
      </c>
      <c r="C55" s="8"/>
      <c r="D55" s="8">
        <f t="shared" si="1"/>
        <v>12.041</v>
      </c>
      <c r="E55" s="8"/>
      <c r="F55" s="8"/>
      <c r="G55" s="8"/>
      <c r="H55" s="9">
        <f t="shared" si="3"/>
        <v>-100</v>
      </c>
      <c r="I55" s="9"/>
      <c r="J55" s="10">
        <f t="shared" si="6"/>
        <v>-100</v>
      </c>
    </row>
    <row r="56" spans="1:10" ht="15">
      <c r="A56" s="11" t="s">
        <v>53</v>
      </c>
      <c r="B56" s="4">
        <v>1216.291</v>
      </c>
      <c r="C56" s="4"/>
      <c r="D56" s="4">
        <f t="shared" si="1"/>
        <v>1216.291</v>
      </c>
      <c r="E56" s="4">
        <v>1272.135</v>
      </c>
      <c r="F56" s="4"/>
      <c r="G56" s="4">
        <f t="shared" si="2"/>
        <v>1272.135</v>
      </c>
      <c r="H56" s="5">
        <f t="shared" si="3"/>
        <v>4.591335461661728</v>
      </c>
      <c r="I56" s="5"/>
      <c r="J56" s="6">
        <f t="shared" si="6"/>
        <v>4.591335461661728</v>
      </c>
    </row>
    <row r="57" spans="1:10" ht="15">
      <c r="A57" s="7" t="s">
        <v>62</v>
      </c>
      <c r="B57" s="8">
        <v>49.004000000000005</v>
      </c>
      <c r="C57" s="8">
        <v>47.791</v>
      </c>
      <c r="D57" s="8">
        <f t="shared" si="1"/>
        <v>96.795</v>
      </c>
      <c r="E57" s="8">
        <v>57.871</v>
      </c>
      <c r="F57" s="8">
        <v>52.539</v>
      </c>
      <c r="G57" s="8">
        <f t="shared" si="2"/>
        <v>110.41</v>
      </c>
      <c r="H57" s="9">
        <f t="shared" si="3"/>
        <v>18.094441270100393</v>
      </c>
      <c r="I57" s="9">
        <f t="shared" si="4"/>
        <v>9.934924985876012</v>
      </c>
      <c r="J57" s="10">
        <f t="shared" si="6"/>
        <v>14.065809184358692</v>
      </c>
    </row>
    <row r="58" spans="1:10" ht="15">
      <c r="A58" s="11" t="s">
        <v>63</v>
      </c>
      <c r="B58" s="4"/>
      <c r="C58" s="4">
        <v>98.267</v>
      </c>
      <c r="D58" s="4">
        <f t="shared" si="1"/>
        <v>98.267</v>
      </c>
      <c r="E58" s="4"/>
      <c r="F58" s="4">
        <v>98.59</v>
      </c>
      <c r="G58" s="4">
        <f t="shared" si="2"/>
        <v>98.59</v>
      </c>
      <c r="H58" s="5"/>
      <c r="I58" s="28">
        <f t="shared" si="4"/>
        <v>0.3286963070003231</v>
      </c>
      <c r="J58" s="29">
        <f t="shared" si="6"/>
        <v>0.3286963070003231</v>
      </c>
    </row>
    <row r="59" spans="1:10" ht="15">
      <c r="A59" s="13" t="s">
        <v>54</v>
      </c>
      <c r="B59" s="30">
        <f>+B60-SUM(B5+B9+B31+B19+B57+B58)</f>
        <v>74333.96699999999</v>
      </c>
      <c r="C59" s="30">
        <f>+C60-SUM(C5+C9+C31+C19+C57+C58)</f>
        <v>187882.125</v>
      </c>
      <c r="D59" s="30">
        <f>+D60-SUM(D5+D9+D31+D19+D57+D58)</f>
        <v>262216.0920000001</v>
      </c>
      <c r="E59" s="30">
        <f>+E60-SUM(E5+E9+E31+E19+E57+E58)</f>
        <v>83293.64299999997</v>
      </c>
      <c r="F59" s="30">
        <f>+F60-SUM(F5+F9+F31+F19+F57+F58)</f>
        <v>223663.218</v>
      </c>
      <c r="G59" s="30">
        <f>+G60-SUM(G5+G9+G31+G19+G57+G58)</f>
        <v>306956.8609999999</v>
      </c>
      <c r="H59" s="31">
        <f>+((E59-B59)/B59)*100</f>
        <v>12.053273034654506</v>
      </c>
      <c r="I59" s="31">
        <f>+((F59-C59)/C59)*100</f>
        <v>19.044437037317945</v>
      </c>
      <c r="J59" s="31">
        <f>+((G59-D59)/D59)*100</f>
        <v>17.062556557360246</v>
      </c>
    </row>
    <row r="60" spans="1:10" ht="15">
      <c r="A60" s="16" t="s">
        <v>55</v>
      </c>
      <c r="B60" s="32">
        <f>SUM(B4:B58)</f>
        <v>89698.35399999999</v>
      </c>
      <c r="C60" s="32">
        <f>SUM(C4:C58)</f>
        <v>206993.517</v>
      </c>
      <c r="D60" s="32">
        <f>SUM(D4:D58)</f>
        <v>296691.8710000001</v>
      </c>
      <c r="E60" s="32">
        <f>SUM(E4:E58)</f>
        <v>99676.88299999997</v>
      </c>
      <c r="F60" s="32">
        <f>SUM(F4:F58)</f>
        <v>244069.674</v>
      </c>
      <c r="G60" s="32">
        <f>SUM(G4:G58)</f>
        <v>343746.5569999999</v>
      </c>
      <c r="H60" s="33">
        <f>+((E60-B60)/B60)*100</f>
        <v>11.124539698911288</v>
      </c>
      <c r="I60" s="33">
        <f>+((F60-C60)/C60)*100</f>
        <v>17.911747931699722</v>
      </c>
      <c r="J60" s="33">
        <f>+((G60-D60)/D60)*100</f>
        <v>15.8597826901701</v>
      </c>
    </row>
    <row r="61" spans="1:10" ht="15">
      <c r="A61" s="34"/>
      <c r="B61" s="35"/>
      <c r="C61" s="35"/>
      <c r="D61" s="35"/>
      <c r="E61" s="35"/>
      <c r="F61" s="35"/>
      <c r="G61" s="35"/>
      <c r="H61" s="35"/>
      <c r="I61" s="35"/>
      <c r="J61" s="36"/>
    </row>
    <row r="62" spans="1:10" ht="15">
      <c r="A62" s="34" t="s">
        <v>72</v>
      </c>
      <c r="B62" s="35"/>
      <c r="C62" s="35"/>
      <c r="D62" s="35"/>
      <c r="E62" s="35"/>
      <c r="F62" s="35"/>
      <c r="G62" s="35"/>
      <c r="H62" s="35"/>
      <c r="I62" s="35"/>
      <c r="J62" s="36"/>
    </row>
    <row r="63" spans="1:10" ht="15.75" thickBot="1">
      <c r="A63" s="37"/>
      <c r="B63" s="38"/>
      <c r="C63" s="38"/>
      <c r="D63" s="38"/>
      <c r="E63" s="38"/>
      <c r="F63" s="38"/>
      <c r="G63" s="38"/>
      <c r="H63" s="38"/>
      <c r="I63" s="38"/>
      <c r="J63" s="39"/>
    </row>
    <row r="64" spans="1:10" ht="45.75" customHeight="1">
      <c r="A64" s="57" t="s">
        <v>64</v>
      </c>
      <c r="B64" s="57"/>
      <c r="C64" s="57"/>
      <c r="D64" s="57"/>
      <c r="E64" s="57"/>
      <c r="F64" s="57"/>
      <c r="G64" s="57"/>
      <c r="H64" s="57"/>
      <c r="I64" s="57"/>
      <c r="J64" s="57"/>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2017-08-04T14:10:45Z</cp:lastPrinted>
  <dcterms:created xsi:type="dcterms:W3CDTF">2017-03-06T11:35:15Z</dcterms:created>
  <dcterms:modified xsi:type="dcterms:W3CDTF">2017-08-07T10:42:28Z</dcterms:modified>
  <cp:category/>
  <cp:version/>
  <cp:contentType/>
  <cp:contentStatus/>
</cp:coreProperties>
</file>