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activeTab="0"/>
  </bookViews>
  <sheets>
    <sheet name="YOLCU" sheetId="1" r:id="rId1"/>
    <sheet name="TÜM UÇAK" sheetId="2" r:id="rId2"/>
    <sheet name="TİCARİ UÇAK" sheetId="3" r:id="rId3"/>
    <sheet name="YÜK" sheetId="4" r:id="rId4"/>
  </sheets>
  <definedNames/>
  <calcPr fullCalcOnLoad="1"/>
</workbook>
</file>

<file path=xl/sharedStrings.xml><?xml version="1.0" encoding="utf-8"?>
<sst xmlns="http://schemas.openxmlformats.org/spreadsheetml/2006/main" count="295" uniqueCount="77">
  <si>
    <t xml:space="preserve">   TÜM UÇAK TRAFİĞİ</t>
  </si>
  <si>
    <t xml:space="preserve">Havalimanları </t>
  </si>
  <si>
    <t>2016 YILI OCAK AYI
(Kesin Olmayan)</t>
  </si>
  <si>
    <t>2017 YILI OCAK AYI
(Kesin Olmayan)</t>
  </si>
  <si>
    <t xml:space="preserve"> 2017/2016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</si>
  <si>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</si>
  <si>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</si>
  <si>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</si>
  <si>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</si>
  <si>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</si>
  <si>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</si>
  <si>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</si>
  <si>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</si>
  <si>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</si>
  <si>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</si>
  <si>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</si>
  <si>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</si>
  <si>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</si>
  <si>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</si>
  <si>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</si>
  <si>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</si>
  <si>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</si>
  <si>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</si>
  <si>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</si>
  <si>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</si>
  <si>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</si>
  <si>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</si>
  <si>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</si>
  <si>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</si>
  <si>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</si>
  <si>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</si>
  <si>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</si>
  <si>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</si>
  <si>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Hatay</t>
  </si>
  <si>
    <t>Iğdır</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</si>
  <si>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</si>
  <si>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</si>
  <si>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</si>
  <si>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</si>
  <si>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</si>
  <si>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</si>
  <si>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</si>
  <si>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</si>
  <si>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</si>
  <si>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</si>
  <si>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</si>
  <si>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</si>
  <si>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</si>
  <si>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</si>
  <si>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</si>
  <si>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</si>
  <si>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</si>
  <si>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</si>
  <si>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</si>
  <si>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</si>
  <si>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</si>
  <si>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</si>
  <si>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</si>
  <si>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</si>
  <si>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</si>
  <si>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</si>
  <si>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</si>
  <si>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r>
      <t>İstanbul Sabiha Gökçen</t>
    </r>
    <r>
      <rPr>
        <b/>
        <vertAlign val="superscript"/>
        <sz val="8"/>
        <color indexed="8"/>
        <rFont val="Tahoma"/>
        <family val="2"/>
      </rPr>
      <t>(*)</t>
    </r>
  </si>
  <si>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</si>
  <si>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</si>
  <si>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</si>
  <si>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</si>
  <si>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</si>
  <si>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</si>
  <si>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</si>
  <si>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TÜRKİYE GENELİ DİREKT TRANSİT DAHİL</t>
  </si>
  <si>
    <t xml:space="preserve">   TİCARİ  UÇAK TRAFİĞİ</t>
  </si>
  <si>
    <t>YÜK TRAFİĞİ ( Bagaj+Kargo+Posta) (TON)</t>
  </si>
  <si>
    <t xml:space="preserve"> </t>
  </si>
  <si>
    <t>DHMİ DİREKT TRANSİT</t>
  </si>
  <si>
    <t>DİĞER DİREKT TRANSİT</t>
  </si>
  <si>
    <t>TÜRKİYE GENELİ DİREKT TRANSİT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</si>
</sst>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T_L_-;\-* #,##0\ _T_L_-;_-* &quot;-&quot;??\ _T_L_-;_-@_-"/>
    <numFmt numFmtId="165" formatCode="_-* #,##0.00\ _T_L_-;\-* #,##0.00\ _T_L_-;_-* &quot;-&quot;??\ _T_L_-;_-@_-"/>
    <numFmt numFmtId="166" formatCode="#,##0.0"/>
    <numFmt numFmtId="167" formatCode="#,##0_ ;\-#,##0\ "/>
    <numFmt numFmtId="168" formatCode="#,##0.00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vertAlign val="superscript"/>
      <sz val="8"/>
      <color indexed="8"/>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top style="medium"/>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165" fontId="6"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6" fillId="0" borderId="0">
      <alignment/>
      <protection/>
    </xf>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2">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4"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4" fontId="7" fillId="16" borderId="12"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3" xfId="41" applyNumberFormat="1" applyFont="1" applyFill="1" applyBorder="1" applyAlignment="1">
      <alignment horizontal="right" vertical="center"/>
    </xf>
    <xf numFmtId="164" fontId="7" fillId="35" borderId="12" xfId="41" applyNumberFormat="1" applyFont="1" applyFill="1" applyBorder="1" applyAlignment="1">
      <alignment horizontal="left"/>
    </xf>
    <xf numFmtId="166" fontId="9" fillId="34" borderId="13" xfId="41" applyNumberFormat="1" applyFont="1" applyFill="1" applyBorder="1" applyAlignment="1">
      <alignment horizontal="right" vertical="center"/>
    </xf>
    <xf numFmtId="0" fontId="43" fillId="36" borderId="12"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166" fontId="10" fillId="37" borderId="13" xfId="63" applyNumberFormat="1" applyFont="1" applyFill="1" applyBorder="1" applyAlignment="1">
      <alignment horizontal="right" vertical="center"/>
    </xf>
    <xf numFmtId="0" fontId="5" fillId="38"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3"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166" fontId="9" fillId="34" borderId="0" xfId="41" applyNumberFormat="1" applyFont="1" applyFill="1" applyBorder="1" applyAlignment="1">
      <alignment horizontal="right" vertical="center"/>
    </xf>
    <xf numFmtId="166" fontId="9" fillId="16" borderId="13" xfId="41" applyNumberFormat="1" applyFont="1" applyFill="1" applyBorder="1" applyAlignment="1">
      <alignment horizontal="right" vertical="center"/>
    </xf>
    <xf numFmtId="168" fontId="9" fillId="16"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horizontal="right"/>
      <protection/>
    </xf>
    <xf numFmtId="3" fontId="10" fillId="33" borderId="16" xfId="48" applyNumberFormat="1" applyFont="1" applyFill="1" applyBorder="1" applyAlignment="1">
      <alignment/>
      <protection/>
    </xf>
    <xf numFmtId="164" fontId="7" fillId="34" borderId="12" xfId="41" applyNumberFormat="1" applyFont="1" applyFill="1" applyBorder="1" applyAlignment="1">
      <alignment horizontal="left" vertical="center"/>
    </xf>
    <xf numFmtId="164" fontId="7" fillId="16" borderId="12" xfId="41" applyNumberFormat="1" applyFont="1" applyFill="1" applyBorder="1" applyAlignment="1">
      <alignment horizontal="left" vertical="center"/>
    </xf>
    <xf numFmtId="164" fontId="7" fillId="35" borderId="12" xfId="41" applyNumberFormat="1" applyFont="1" applyFill="1" applyBorder="1" applyAlignment="1">
      <alignment horizontal="left" vertical="center"/>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4" fontId="10" fillId="16" borderId="12" xfId="59" applyNumberFormat="1" applyFont="1" applyFill="1" applyBorder="1" applyAlignment="1">
      <alignment vertical="center"/>
    </xf>
    <xf numFmtId="164" fontId="10" fillId="16" borderId="0" xfId="59" applyNumberFormat="1" applyFont="1" applyFill="1" applyBorder="1" applyAlignment="1">
      <alignment vertical="center"/>
    </xf>
    <xf numFmtId="164" fontId="10" fillId="16" borderId="13" xfId="59" applyNumberFormat="1" applyFont="1" applyFill="1" applyBorder="1" applyAlignment="1">
      <alignment vertical="center"/>
    </xf>
    <xf numFmtId="164" fontId="10" fillId="16" borderId="14" xfId="59" applyNumberFormat="1" applyFont="1" applyFill="1" applyBorder="1" applyAlignment="1">
      <alignment vertical="center"/>
    </xf>
    <xf numFmtId="164" fontId="10" fillId="16" borderId="15" xfId="59" applyNumberFormat="1" applyFont="1" applyFill="1" applyBorder="1" applyAlignment="1">
      <alignment vertical="center"/>
    </xf>
    <xf numFmtId="164" fontId="10" fillId="16" borderId="17" xfId="59" applyNumberFormat="1" applyFont="1" applyFill="1" applyBorder="1" applyAlignment="1">
      <alignment vertical="center"/>
    </xf>
    <xf numFmtId="164" fontId="10" fillId="16" borderId="12" xfId="59" applyNumberFormat="1" applyFont="1" applyFill="1" applyBorder="1" applyAlignment="1">
      <alignment horizontal="center" vertical="center"/>
    </xf>
    <xf numFmtId="164" fontId="10" fillId="16" borderId="0" xfId="59" applyNumberFormat="1" applyFont="1" applyFill="1" applyBorder="1" applyAlignment="1">
      <alignment horizontal="center" vertical="center"/>
    </xf>
    <xf numFmtId="164" fontId="10" fillId="16" borderId="13" xfId="59" applyNumberFormat="1" applyFont="1" applyFill="1" applyBorder="1" applyAlignment="1">
      <alignment horizontal="center" vertical="center"/>
    </xf>
    <xf numFmtId="164" fontId="10" fillId="16" borderId="14" xfId="59" applyNumberFormat="1" applyFont="1" applyFill="1" applyBorder="1" applyAlignment="1">
      <alignment horizontal="center" vertical="center"/>
    </xf>
    <xf numFmtId="164" fontId="10" fillId="16" borderId="15" xfId="59" applyNumberFormat="1" applyFont="1" applyFill="1" applyBorder="1" applyAlignment="1">
      <alignment horizontal="center" vertical="center"/>
    </xf>
    <xf numFmtId="164" fontId="10" fillId="16" borderId="17" xfId="59" applyNumberFormat="1" applyFont="1" applyFill="1" applyBorder="1" applyAlignment="1">
      <alignment horizontal="center" vertical="center"/>
    </xf>
    <xf numFmtId="0" fontId="0" fillId="0" borderId="18" xfId="0" applyBorder="1" applyAlignment="1">
      <alignment horizontal="left" wrapText="1"/>
    </xf>
    <xf numFmtId="164" fontId="44" fillId="16" borderId="19" xfId="56" applyNumberFormat="1" applyFont="1" applyFill="1" applyBorder="1" applyAlignment="1">
      <alignment horizontal="center" vertical="center"/>
    </xf>
    <xf numFmtId="164" fontId="44" fillId="16" borderId="18" xfId="56" applyNumberFormat="1" applyFont="1" applyFill="1" applyBorder="1" applyAlignment="1">
      <alignment horizontal="center" vertical="center"/>
    </xf>
    <xf numFmtId="164" fontId="44" fillId="16" borderId="20" xfId="56" applyNumberFormat="1" applyFont="1" applyFill="1" applyBorder="1" applyAlignment="1">
      <alignment horizontal="center" vertical="center"/>
    </xf>
    <xf numFmtId="164" fontId="4" fillId="33" borderId="12" xfId="56" applyNumberFormat="1" applyFont="1" applyFill="1" applyBorder="1" applyAlignment="1">
      <alignment horizontal="center" vertical="center"/>
    </xf>
    <xf numFmtId="164" fontId="4" fillId="33" borderId="21"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39" borderId="15"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6" xfId="48" applyNumberFormat="1" applyFont="1" applyFill="1" applyBorder="1" applyAlignment="1">
      <alignment horizontal="right"/>
      <protection/>
    </xf>
    <xf numFmtId="166" fontId="10" fillId="33" borderId="22"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5"/>
  <sheetViews>
    <sheetView tabSelected="1" zoomScale="80" zoomScaleNormal="80" zoomScalePageLayoutView="0" workbookViewId="0" topLeftCell="A1">
      <selection activeCell="D8" sqref="D8"/>
    </sheetView>
  </sheetViews>
  <sheetFormatPr defaultColWidth="9.140625" defaultRowHeight="15"/>
  <cols>
    <col min="1" max="1" width="29.00390625" style="0" customWidth="1"/>
    <col min="2" max="10" width="14.28125" style="0" customWidth="1"/>
  </cols>
  <sheetData>
    <row r="1" spans="1:10" ht="21.75" customHeight="1">
      <c r="A1" s="50" t="s">
        <v>69</v>
      </c>
      <c r="B1" s="51"/>
      <c r="C1" s="51"/>
      <c r="D1" s="51"/>
      <c r="E1" s="51"/>
      <c r="F1" s="51"/>
      <c r="G1" s="51"/>
      <c r="H1" s="51"/>
      <c r="I1" s="51"/>
      <c r="J1" s="52"/>
    </row>
    <row r="2" spans="1:10" ht="30.75" customHeight="1">
      <c r="A2" s="53" t="s">
        <v>1</v>
      </c>
      <c r="B2" s="55" t="s">
        <v>2</v>
      </c>
      <c r="C2" s="55"/>
      <c r="D2" s="55"/>
      <c r="E2" s="55" t="s">
        <v>3</v>
      </c>
      <c r="F2" s="55"/>
      <c r="G2" s="55"/>
      <c r="H2" s="56" t="s">
        <v>4</v>
      </c>
      <c r="I2" s="56"/>
      <c r="J2" s="57"/>
    </row>
    <row r="3" spans="1:10" ht="15">
      <c r="A3" s="54"/>
      <c r="B3" s="1" t="s">
        <v>5</v>
      </c>
      <c r="C3" s="1" t="s">
        <v>6</v>
      </c>
      <c r="D3" s="1" t="s">
        <v>7</v>
      </c>
      <c r="E3" s="1" t="s">
        <v>5</v>
      </c>
      <c r="F3" s="1" t="s">
        <v>6</v>
      </c>
      <c r="G3" s="1" t="s">
        <v>7</v>
      </c>
      <c r="H3" s="1" t="s">
        <v>5</v>
      </c>
      <c r="I3" s="1" t="s">
        <v>6</v>
      </c>
      <c r="J3" s="2" t="s">
        <v>7</v>
      </c>
    </row>
    <row r="4" spans="1:10" ht="15">
      <c r="A4" s="3" t="s">
        <v>8</v>
      </c>
      <c r="B4" s="4">
        <v>1440284</v>
      </c>
      <c r="C4" s="4">
        <v>3161671</v>
      </c>
      <c r="D4" s="4">
        <f>+B4+C4</f>
        <v>4601955</v>
      </c>
      <c r="E4" s="4">
        <v>1306035</v>
      </c>
      <c r="F4" s="4">
        <v>2727147</v>
      </c>
      <c r="G4" s="4">
        <f>+E4+F4</f>
        <v>4033182</v>
      </c>
      <c r="H4" s="5">
        <f>+((E4-B4)/B4)*100</f>
        <v>-9.32100891213122</v>
      </c>
      <c r="I4" s="5">
        <f aca="true" t="shared" si="0" ref="I4:J18">+((F4-C4)/C4)*100</f>
        <v>-13.743491969910849</v>
      </c>
      <c r="J4" s="6">
        <f t="shared" si="0"/>
        <v>-12.359377699260422</v>
      </c>
    </row>
    <row r="5" spans="1:10" ht="15">
      <c r="A5" s="7" t="s">
        <v>61</v>
      </c>
      <c r="B5" s="8">
        <v>1492818</v>
      </c>
      <c r="C5" s="8">
        <v>754247</v>
      </c>
      <c r="D5" s="8">
        <f aca="true" t="shared" si="1" ref="D5:D57">+B5+C5</f>
        <v>2247065</v>
      </c>
      <c r="E5" s="8">
        <v>1454767</v>
      </c>
      <c r="F5" s="8">
        <v>689613</v>
      </c>
      <c r="G5" s="8">
        <f aca="true" t="shared" si="2" ref="G5:G57">+E5+F5</f>
        <v>2144380</v>
      </c>
      <c r="H5" s="9">
        <f>+((E5-B5)/B5)*100</f>
        <v>-2.5489376467861455</v>
      </c>
      <c r="I5" s="9">
        <f t="shared" si="0"/>
        <v>-8.569341343087874</v>
      </c>
      <c r="J5" s="10">
        <f t="shared" si="0"/>
        <v>-4.5697387481003</v>
      </c>
    </row>
    <row r="6" spans="1:10" ht="15">
      <c r="A6" s="11" t="s">
        <v>9</v>
      </c>
      <c r="B6" s="4">
        <v>867138</v>
      </c>
      <c r="C6" s="4">
        <v>112677</v>
      </c>
      <c r="D6" s="4">
        <f t="shared" si="1"/>
        <v>979815</v>
      </c>
      <c r="E6" s="4">
        <v>917707</v>
      </c>
      <c r="F6" s="4">
        <v>134180</v>
      </c>
      <c r="G6" s="4">
        <f t="shared" si="2"/>
        <v>1051887</v>
      </c>
      <c r="H6" s="5">
        <f>+((E6-B6)/B6)*100</f>
        <v>5.831713060666237</v>
      </c>
      <c r="I6" s="5">
        <f t="shared" si="0"/>
        <v>19.083752673571357</v>
      </c>
      <c r="J6" s="6">
        <f t="shared" si="0"/>
        <v>7.355674285451845</v>
      </c>
    </row>
    <row r="7" spans="1:10" ht="15">
      <c r="A7" s="7" t="s">
        <v>10</v>
      </c>
      <c r="B7" s="8">
        <v>806977</v>
      </c>
      <c r="C7" s="8">
        <v>88518</v>
      </c>
      <c r="D7" s="8">
        <f t="shared" si="1"/>
        <v>895495</v>
      </c>
      <c r="E7" s="8">
        <v>795069</v>
      </c>
      <c r="F7" s="8">
        <v>89413</v>
      </c>
      <c r="G7" s="8">
        <f t="shared" si="2"/>
        <v>884482</v>
      </c>
      <c r="H7" s="9">
        <f>+((E7-B7)/B7)*100</f>
        <v>-1.4756306561401378</v>
      </c>
      <c r="I7" s="9">
        <f t="shared" si="0"/>
        <v>1.0110937888339095</v>
      </c>
      <c r="J7" s="10">
        <f t="shared" si="0"/>
        <v>-1.2298226120748859</v>
      </c>
    </row>
    <row r="8" spans="1:10" ht="15">
      <c r="A8" s="11" t="s">
        <v>11</v>
      </c>
      <c r="B8" s="4">
        <v>488467</v>
      </c>
      <c r="C8" s="4">
        <v>200403</v>
      </c>
      <c r="D8" s="4">
        <f t="shared" si="1"/>
        <v>688870</v>
      </c>
      <c r="E8" s="4">
        <v>496264</v>
      </c>
      <c r="F8" s="4">
        <v>183050</v>
      </c>
      <c r="G8" s="4">
        <f t="shared" si="2"/>
        <v>679314</v>
      </c>
      <c r="H8" s="5">
        <f>+((E8-B8)/B8)*100</f>
        <v>1.5962183729914199</v>
      </c>
      <c r="I8" s="5">
        <f t="shared" si="0"/>
        <v>-8.65905201019945</v>
      </c>
      <c r="J8" s="6">
        <f t="shared" si="0"/>
        <v>-1.3871993264331441</v>
      </c>
    </row>
    <row r="9" spans="1:10" ht="15">
      <c r="A9" s="7" t="s">
        <v>63</v>
      </c>
      <c r="B9" s="8">
        <v>24406</v>
      </c>
      <c r="C9" s="8">
        <v>2943</v>
      </c>
      <c r="D9" s="8">
        <f t="shared" si="1"/>
        <v>27349</v>
      </c>
      <c r="E9" s="8">
        <v>24780</v>
      </c>
      <c r="F9" s="8"/>
      <c r="G9" s="8">
        <f t="shared" si="2"/>
        <v>24780</v>
      </c>
      <c r="H9" s="9">
        <f>+((E9-B9)/B9)*100</f>
        <v>1.5324100630992379</v>
      </c>
      <c r="I9" s="9">
        <f t="shared" si="0"/>
        <v>-100</v>
      </c>
      <c r="J9" s="10">
        <f t="shared" si="0"/>
        <v>-9.393396467878167</v>
      </c>
    </row>
    <row r="10" spans="1:10" ht="15">
      <c r="A10" s="11" t="s">
        <v>12</v>
      </c>
      <c r="B10" s="4">
        <v>46134</v>
      </c>
      <c r="C10" s="4">
        <v>1173</v>
      </c>
      <c r="D10" s="4">
        <f t="shared" si="1"/>
        <v>47307</v>
      </c>
      <c r="E10" s="4">
        <v>49261</v>
      </c>
      <c r="F10" s="4">
        <v>1578</v>
      </c>
      <c r="G10" s="4">
        <f t="shared" si="2"/>
        <v>50839</v>
      </c>
      <c r="H10" s="5">
        <f>+((E10-B10)/B10)*100</f>
        <v>6.778081241600555</v>
      </c>
      <c r="I10" s="5">
        <f t="shared" si="0"/>
        <v>34.52685421994885</v>
      </c>
      <c r="J10" s="6">
        <f t="shared" si="0"/>
        <v>7.466125520536073</v>
      </c>
    </row>
    <row r="11" spans="1:10" ht="15">
      <c r="A11" s="7" t="s">
        <v>13</v>
      </c>
      <c r="B11" s="8">
        <v>83170</v>
      </c>
      <c r="C11" s="8"/>
      <c r="D11" s="8">
        <f t="shared" si="1"/>
        <v>83170</v>
      </c>
      <c r="E11" s="8">
        <v>81469</v>
      </c>
      <c r="F11" s="8">
        <v>1498</v>
      </c>
      <c r="G11" s="8">
        <f t="shared" si="2"/>
        <v>82967</v>
      </c>
      <c r="H11" s="9">
        <f>+((E11-B11)/B11)*100</f>
        <v>-2.045208608873392</v>
      </c>
      <c r="I11" s="9"/>
      <c r="J11" s="24">
        <f t="shared" si="0"/>
        <v>-0.24407839365155706</v>
      </c>
    </row>
    <row r="12" spans="1:10" ht="15">
      <c r="A12" s="11" t="s">
        <v>14</v>
      </c>
      <c r="B12" s="4">
        <v>401242</v>
      </c>
      <c r="C12" s="4">
        <v>61019</v>
      </c>
      <c r="D12" s="4">
        <f t="shared" si="1"/>
        <v>462261</v>
      </c>
      <c r="E12" s="4">
        <v>387989</v>
      </c>
      <c r="F12" s="4">
        <v>56897</v>
      </c>
      <c r="G12" s="4">
        <f t="shared" si="2"/>
        <v>444886</v>
      </c>
      <c r="H12" s="5">
        <f>+((E12-B12)/B12)*100</f>
        <v>-3.302994202999686</v>
      </c>
      <c r="I12" s="5">
        <f t="shared" si="0"/>
        <v>-6.755272947770366</v>
      </c>
      <c r="J12" s="6">
        <f t="shared" si="0"/>
        <v>-3.7586990899080823</v>
      </c>
    </row>
    <row r="13" spans="1:10" ht="15">
      <c r="A13" s="7" t="s">
        <v>15</v>
      </c>
      <c r="B13" s="8">
        <v>252878</v>
      </c>
      <c r="C13" s="8">
        <v>2253</v>
      </c>
      <c r="D13" s="8">
        <f t="shared" si="1"/>
        <v>255131</v>
      </c>
      <c r="E13" s="8">
        <v>252868</v>
      </c>
      <c r="F13" s="8">
        <v>5277</v>
      </c>
      <c r="G13" s="8">
        <f t="shared" si="2"/>
        <v>258145</v>
      </c>
      <c r="H13" s="25">
        <f>+((E13-B13)/B13)*100</f>
        <v>-0.003954476071465292</v>
      </c>
      <c r="I13" s="9">
        <f t="shared" si="0"/>
        <v>134.22103861517976</v>
      </c>
      <c r="J13" s="10">
        <f t="shared" si="0"/>
        <v>1.1813538927061</v>
      </c>
    </row>
    <row r="14" spans="1:10" ht="15">
      <c r="A14" s="11" t="s">
        <v>16</v>
      </c>
      <c r="B14" s="4">
        <v>99750</v>
      </c>
      <c r="C14" s="4">
        <v>1103</v>
      </c>
      <c r="D14" s="4">
        <f t="shared" si="1"/>
        <v>100853</v>
      </c>
      <c r="E14" s="4">
        <v>95946</v>
      </c>
      <c r="F14" s="4">
        <v>982</v>
      </c>
      <c r="G14" s="4">
        <f t="shared" si="2"/>
        <v>96928</v>
      </c>
      <c r="H14" s="5">
        <f>+((E14-B14)/B14)*100</f>
        <v>-3.813533834586466</v>
      </c>
      <c r="I14" s="5">
        <f t="shared" si="0"/>
        <v>-10.970081595648232</v>
      </c>
      <c r="J14" s="6">
        <f t="shared" si="0"/>
        <v>-3.891802921083161</v>
      </c>
    </row>
    <row r="15" spans="1:10" ht="15">
      <c r="A15" s="7" t="s">
        <v>17</v>
      </c>
      <c r="B15" s="8">
        <v>201573</v>
      </c>
      <c r="C15" s="8">
        <v>16517</v>
      </c>
      <c r="D15" s="8">
        <f t="shared" si="1"/>
        <v>218090</v>
      </c>
      <c r="E15" s="8">
        <v>198573</v>
      </c>
      <c r="F15" s="8">
        <v>23732</v>
      </c>
      <c r="G15" s="8">
        <f t="shared" si="2"/>
        <v>222305</v>
      </c>
      <c r="H15" s="9">
        <f>+((E15-B15)/B15)*100</f>
        <v>-1.4882945632599605</v>
      </c>
      <c r="I15" s="9">
        <f t="shared" si="0"/>
        <v>43.68226675546406</v>
      </c>
      <c r="J15" s="10">
        <f t="shared" si="0"/>
        <v>1.9326883396762802</v>
      </c>
    </row>
    <row r="16" spans="1:10" ht="15">
      <c r="A16" s="11" t="s">
        <v>18</v>
      </c>
      <c r="B16" s="4">
        <v>16879</v>
      </c>
      <c r="C16" s="4">
        <v>463</v>
      </c>
      <c r="D16" s="4">
        <f t="shared" si="1"/>
        <v>17342</v>
      </c>
      <c r="E16" s="4">
        <v>16565</v>
      </c>
      <c r="F16" s="4">
        <v>466</v>
      </c>
      <c r="G16" s="4">
        <f t="shared" si="2"/>
        <v>17031</v>
      </c>
      <c r="H16" s="5">
        <f>+((E16-B16)/B16)*100</f>
        <v>-1.8602997807927009</v>
      </c>
      <c r="I16" s="5">
        <f t="shared" si="0"/>
        <v>0.6479481641468683</v>
      </c>
      <c r="J16" s="6">
        <f t="shared" si="0"/>
        <v>-1.7933341021796796</v>
      </c>
    </row>
    <row r="17" spans="1:10" ht="15">
      <c r="A17" s="7" t="s">
        <v>19</v>
      </c>
      <c r="B17" s="8">
        <v>17861</v>
      </c>
      <c r="C17" s="8"/>
      <c r="D17" s="8">
        <f t="shared" si="1"/>
        <v>17861</v>
      </c>
      <c r="E17" s="8">
        <v>23667</v>
      </c>
      <c r="F17" s="8"/>
      <c r="G17" s="8">
        <f t="shared" si="2"/>
        <v>23667</v>
      </c>
      <c r="H17" s="9">
        <f>+((E17-B17)/B17)*100</f>
        <v>32.50657857902693</v>
      </c>
      <c r="I17" s="9"/>
      <c r="J17" s="10">
        <f t="shared" si="0"/>
        <v>32.50657857902693</v>
      </c>
    </row>
    <row r="18" spans="1:10" ht="15">
      <c r="A18" s="11" t="s">
        <v>20</v>
      </c>
      <c r="B18" s="4">
        <v>11808</v>
      </c>
      <c r="C18" s="4">
        <v>581</v>
      </c>
      <c r="D18" s="4">
        <f t="shared" si="1"/>
        <v>12389</v>
      </c>
      <c r="E18" s="4">
        <v>12134</v>
      </c>
      <c r="F18" s="4">
        <v>1809</v>
      </c>
      <c r="G18" s="4">
        <f t="shared" si="2"/>
        <v>13943</v>
      </c>
      <c r="H18" s="5">
        <f>+((E18-B18)/B18)*100</f>
        <v>2.760840108401084</v>
      </c>
      <c r="I18" s="5">
        <f t="shared" si="0"/>
        <v>211.35972461273664</v>
      </c>
      <c r="J18" s="6">
        <f t="shared" si="0"/>
        <v>12.543385261118733</v>
      </c>
    </row>
    <row r="19" spans="1:10" ht="15">
      <c r="A19" s="7" t="s">
        <v>64</v>
      </c>
      <c r="B19" s="8"/>
      <c r="C19" s="8"/>
      <c r="D19" s="8"/>
      <c r="E19" s="8"/>
      <c r="F19" s="8"/>
      <c r="G19" s="8"/>
      <c r="H19" s="9"/>
      <c r="I19" s="9"/>
      <c r="J19" s="10"/>
    </row>
    <row r="20" spans="1:10" ht="15">
      <c r="A20" s="11" t="s">
        <v>21</v>
      </c>
      <c r="B20" s="4">
        <v>15521</v>
      </c>
      <c r="C20" s="4">
        <v>367</v>
      </c>
      <c r="D20" s="4">
        <f t="shared" si="1"/>
        <v>15888</v>
      </c>
      <c r="E20" s="4">
        <v>11822</v>
      </c>
      <c r="F20" s="4">
        <v>341</v>
      </c>
      <c r="G20" s="4">
        <f t="shared" si="2"/>
        <v>12163</v>
      </c>
      <c r="H20" s="5">
        <f>+((E20-B20)/B20)*100</f>
        <v>-23.832227304941693</v>
      </c>
      <c r="I20" s="5">
        <f>+((F20-C20)/C20)*100</f>
        <v>-7.084468664850137</v>
      </c>
      <c r="J20" s="6">
        <f>+((G20-D20)/D20)*100</f>
        <v>-23.445367573011076</v>
      </c>
    </row>
    <row r="21" spans="1:10" ht="15">
      <c r="A21" s="7" t="s">
        <v>22</v>
      </c>
      <c r="B21" s="8"/>
      <c r="C21" s="8"/>
      <c r="D21" s="8"/>
      <c r="E21" s="8"/>
      <c r="F21" s="8"/>
      <c r="G21" s="8"/>
      <c r="H21" s="9"/>
      <c r="I21" s="9"/>
      <c r="J21" s="10"/>
    </row>
    <row r="22" spans="1:10" ht="15">
      <c r="A22" s="11" t="s">
        <v>23</v>
      </c>
      <c r="B22" s="4">
        <v>36497</v>
      </c>
      <c r="C22" s="4">
        <v>169</v>
      </c>
      <c r="D22" s="4">
        <f t="shared" si="1"/>
        <v>36666</v>
      </c>
      <c r="E22" s="4">
        <v>36163</v>
      </c>
      <c r="F22" s="4">
        <v>386</v>
      </c>
      <c r="G22" s="4">
        <f t="shared" si="2"/>
        <v>36549</v>
      </c>
      <c r="H22" s="5">
        <f>+((E22-B22)/B22)*100</f>
        <v>-0.9151437104419541</v>
      </c>
      <c r="I22" s="5">
        <f>+((F22-C22)/C22)*100</f>
        <v>128.4023668639053</v>
      </c>
      <c r="J22" s="12">
        <f>+((G22-D22)/D22)*100</f>
        <v>-0.31909671084928815</v>
      </c>
    </row>
    <row r="23" spans="1:10" ht="15">
      <c r="A23" s="7" t="s">
        <v>24</v>
      </c>
      <c r="B23" s="8">
        <v>11246</v>
      </c>
      <c r="C23" s="8">
        <v>124</v>
      </c>
      <c r="D23" s="8">
        <f t="shared" si="1"/>
        <v>11370</v>
      </c>
      <c r="E23" s="8">
        <v>11769</v>
      </c>
      <c r="F23" s="8"/>
      <c r="G23" s="8">
        <f t="shared" si="2"/>
        <v>11769</v>
      </c>
      <c r="H23" s="9">
        <f aca="true" t="shared" si="3" ref="H23:J57">+((E23-B23)/B23)*100</f>
        <v>4.650542415080918</v>
      </c>
      <c r="I23" s="9">
        <f t="shared" si="3"/>
        <v>-100</v>
      </c>
      <c r="J23" s="10">
        <f t="shared" si="3"/>
        <v>3.5092348284960417</v>
      </c>
    </row>
    <row r="24" spans="1:10" ht="15">
      <c r="A24" s="11" t="s">
        <v>25</v>
      </c>
      <c r="B24" s="4">
        <v>20682</v>
      </c>
      <c r="C24" s="4">
        <v>3148</v>
      </c>
      <c r="D24" s="4">
        <f t="shared" si="1"/>
        <v>23830</v>
      </c>
      <c r="E24" s="4">
        <v>14291</v>
      </c>
      <c r="F24" s="4">
        <v>3521</v>
      </c>
      <c r="G24" s="4">
        <f t="shared" si="2"/>
        <v>17812</v>
      </c>
      <c r="H24" s="5">
        <f t="shared" si="3"/>
        <v>-30.901266802050092</v>
      </c>
      <c r="I24" s="5">
        <f t="shared" si="3"/>
        <v>11.84879288437103</v>
      </c>
      <c r="J24" s="6">
        <f t="shared" si="3"/>
        <v>-25.253881661770876</v>
      </c>
    </row>
    <row r="25" spans="1:10" ht="15">
      <c r="A25" s="7" t="s">
        <v>26</v>
      </c>
      <c r="B25" s="8">
        <v>7891</v>
      </c>
      <c r="C25" s="8">
        <v>441</v>
      </c>
      <c r="D25" s="8">
        <f t="shared" si="1"/>
        <v>8332</v>
      </c>
      <c r="E25" s="8">
        <v>9112</v>
      </c>
      <c r="F25" s="8">
        <v>337</v>
      </c>
      <c r="G25" s="8">
        <f t="shared" si="2"/>
        <v>9449</v>
      </c>
      <c r="H25" s="9">
        <f t="shared" si="3"/>
        <v>15.473324040045622</v>
      </c>
      <c r="I25" s="9">
        <f t="shared" si="3"/>
        <v>-23.582766439909296</v>
      </c>
      <c r="J25" s="10">
        <f t="shared" si="3"/>
        <v>13.406144983197313</v>
      </c>
    </row>
    <row r="26" spans="1:10" ht="15">
      <c r="A26" s="11" t="s">
        <v>27</v>
      </c>
      <c r="B26" s="4"/>
      <c r="C26" s="4"/>
      <c r="D26" s="4"/>
      <c r="E26" s="4"/>
      <c r="F26" s="4"/>
      <c r="G26" s="4"/>
      <c r="H26" s="5"/>
      <c r="I26" s="5"/>
      <c r="J26" s="6"/>
    </row>
    <row r="27" spans="1:10" ht="15">
      <c r="A27" s="7" t="s">
        <v>28</v>
      </c>
      <c r="B27" s="8">
        <v>41392</v>
      </c>
      <c r="C27" s="8">
        <v>645</v>
      </c>
      <c r="D27" s="8">
        <f t="shared" si="1"/>
        <v>42037</v>
      </c>
      <c r="E27" s="8">
        <v>39155</v>
      </c>
      <c r="F27" s="8">
        <v>4334</v>
      </c>
      <c r="G27" s="8">
        <f t="shared" si="2"/>
        <v>43489</v>
      </c>
      <c r="H27" s="9">
        <f t="shared" si="3"/>
        <v>-5.404425976034016</v>
      </c>
      <c r="I27" s="9">
        <f t="shared" si="3"/>
        <v>571.937984496124</v>
      </c>
      <c r="J27" s="10">
        <f t="shared" si="3"/>
        <v>3.4540999595594353</v>
      </c>
    </row>
    <row r="28" spans="1:10" ht="15">
      <c r="A28" s="11" t="s">
        <v>29</v>
      </c>
      <c r="B28" s="4">
        <v>145537</v>
      </c>
      <c r="C28" s="4">
        <v>1580</v>
      </c>
      <c r="D28" s="4">
        <f t="shared" si="1"/>
        <v>147117</v>
      </c>
      <c r="E28" s="4">
        <v>156916</v>
      </c>
      <c r="F28" s="4">
        <v>1284</v>
      </c>
      <c r="G28" s="4">
        <f t="shared" si="2"/>
        <v>158200</v>
      </c>
      <c r="H28" s="5">
        <f t="shared" si="3"/>
        <v>7.818630313940784</v>
      </c>
      <c r="I28" s="5">
        <f t="shared" si="3"/>
        <v>-18.734177215189874</v>
      </c>
      <c r="J28" s="6">
        <f t="shared" si="3"/>
        <v>7.533459763317632</v>
      </c>
    </row>
    <row r="29" spans="1:10" ht="15">
      <c r="A29" s="7" t="s">
        <v>30</v>
      </c>
      <c r="B29" s="8">
        <v>80168</v>
      </c>
      <c r="C29" s="8">
        <v>918</v>
      </c>
      <c r="D29" s="8">
        <f t="shared" si="1"/>
        <v>81086</v>
      </c>
      <c r="E29" s="8">
        <v>80533</v>
      </c>
      <c r="F29" s="8">
        <v>2365</v>
      </c>
      <c r="G29" s="8">
        <f t="shared" si="2"/>
        <v>82898</v>
      </c>
      <c r="H29" s="26">
        <f t="shared" si="3"/>
        <v>0.4552938828460234</v>
      </c>
      <c r="I29" s="9">
        <f t="shared" si="3"/>
        <v>157.6252723311547</v>
      </c>
      <c r="J29" s="10">
        <f t="shared" si="3"/>
        <v>2.234664430357892</v>
      </c>
    </row>
    <row r="30" spans="1:10" ht="15">
      <c r="A30" s="11" t="s">
        <v>31</v>
      </c>
      <c r="B30" s="4">
        <v>23071</v>
      </c>
      <c r="C30" s="4"/>
      <c r="D30" s="4">
        <f t="shared" si="1"/>
        <v>23071</v>
      </c>
      <c r="E30" s="4">
        <v>27832</v>
      </c>
      <c r="F30" s="4"/>
      <c r="G30" s="4">
        <f t="shared" si="2"/>
        <v>27832</v>
      </c>
      <c r="H30" s="5">
        <f t="shared" si="3"/>
        <v>20.636296649473366</v>
      </c>
      <c r="I30" s="5"/>
      <c r="J30" s="6">
        <f t="shared" si="3"/>
        <v>20.636296649473366</v>
      </c>
    </row>
    <row r="31" spans="1:10" ht="15">
      <c r="A31" s="7" t="s">
        <v>65</v>
      </c>
      <c r="B31" s="8">
        <v>151</v>
      </c>
      <c r="C31" s="8">
        <v>2489</v>
      </c>
      <c r="D31" s="8">
        <f t="shared" si="1"/>
        <v>2640</v>
      </c>
      <c r="E31" s="8"/>
      <c r="F31" s="8">
        <v>2398</v>
      </c>
      <c r="G31" s="8">
        <f t="shared" si="2"/>
        <v>2398</v>
      </c>
      <c r="H31" s="9">
        <f t="shared" si="3"/>
        <v>-100</v>
      </c>
      <c r="I31" s="9">
        <f t="shared" si="3"/>
        <v>-3.6560867818400964</v>
      </c>
      <c r="J31" s="10">
        <f t="shared" si="3"/>
        <v>-9.166666666666666</v>
      </c>
    </row>
    <row r="32" spans="1:10" ht="15">
      <c r="A32" s="11" t="s">
        <v>32</v>
      </c>
      <c r="B32" s="4"/>
      <c r="C32" s="4"/>
      <c r="D32" s="4"/>
      <c r="E32" s="4">
        <v>1727</v>
      </c>
      <c r="F32" s="4"/>
      <c r="G32" s="4">
        <f>+E32+F32</f>
        <v>1727</v>
      </c>
      <c r="H32" s="5"/>
      <c r="I32" s="5"/>
      <c r="J32" s="6"/>
    </row>
    <row r="33" spans="1:10" ht="15">
      <c r="A33" s="7" t="s">
        <v>33</v>
      </c>
      <c r="B33" s="8">
        <v>69139</v>
      </c>
      <c r="C33" s="8">
        <v>21830</v>
      </c>
      <c r="D33" s="8">
        <f t="shared" si="1"/>
        <v>90969</v>
      </c>
      <c r="E33" s="8">
        <v>75608</v>
      </c>
      <c r="F33" s="8">
        <v>23167</v>
      </c>
      <c r="G33" s="8">
        <f t="shared" si="2"/>
        <v>98775</v>
      </c>
      <c r="H33" s="9">
        <f t="shared" si="3"/>
        <v>9.356513689813275</v>
      </c>
      <c r="I33" s="9">
        <f t="shared" si="3"/>
        <v>6.124599175446633</v>
      </c>
      <c r="J33" s="10">
        <f t="shared" si="3"/>
        <v>8.580945157141445</v>
      </c>
    </row>
    <row r="34" spans="1:10" ht="15">
      <c r="A34" s="11" t="s">
        <v>34</v>
      </c>
      <c r="B34" s="4">
        <v>16121</v>
      </c>
      <c r="C34" s="4"/>
      <c r="D34" s="4">
        <f t="shared" si="1"/>
        <v>16121</v>
      </c>
      <c r="E34" s="4">
        <v>8767</v>
      </c>
      <c r="F34" s="4"/>
      <c r="G34" s="4">
        <f t="shared" si="2"/>
        <v>8767</v>
      </c>
      <c r="H34" s="5">
        <f t="shared" si="3"/>
        <v>-45.61751752372681</v>
      </c>
      <c r="I34" s="5"/>
      <c r="J34" s="6">
        <f t="shared" si="3"/>
        <v>-45.61751752372681</v>
      </c>
    </row>
    <row r="35" spans="1:10" ht="15">
      <c r="A35" s="7" t="s">
        <v>35</v>
      </c>
      <c r="B35" s="8">
        <v>6078</v>
      </c>
      <c r="C35" s="8">
        <v>201</v>
      </c>
      <c r="D35" s="8">
        <f t="shared" si="1"/>
        <v>6279</v>
      </c>
      <c r="E35" s="8">
        <v>5646</v>
      </c>
      <c r="F35" s="8">
        <v>234</v>
      </c>
      <c r="G35" s="8">
        <f t="shared" si="2"/>
        <v>5880</v>
      </c>
      <c r="H35" s="9">
        <f t="shared" si="3"/>
        <v>-7.107601184600197</v>
      </c>
      <c r="I35" s="9">
        <f t="shared" si="3"/>
        <v>16.417910447761194</v>
      </c>
      <c r="J35" s="10">
        <f t="shared" si="3"/>
        <v>-6.354515050167224</v>
      </c>
    </row>
    <row r="36" spans="1:10" ht="15">
      <c r="A36" s="11" t="s">
        <v>36</v>
      </c>
      <c r="B36" s="4">
        <v>16380</v>
      </c>
      <c r="C36" s="4"/>
      <c r="D36" s="4">
        <f t="shared" si="1"/>
        <v>16380</v>
      </c>
      <c r="E36" s="4">
        <v>18460</v>
      </c>
      <c r="F36" s="4">
        <v>43</v>
      </c>
      <c r="G36" s="4">
        <f t="shared" si="2"/>
        <v>18503</v>
      </c>
      <c r="H36" s="5">
        <f t="shared" si="3"/>
        <v>12.698412698412698</v>
      </c>
      <c r="I36" s="5"/>
      <c r="J36" s="6">
        <f t="shared" si="3"/>
        <v>12.960927960927963</v>
      </c>
    </row>
    <row r="37" spans="1:10" ht="15">
      <c r="A37" s="7" t="s">
        <v>37</v>
      </c>
      <c r="B37" s="8">
        <v>42814</v>
      </c>
      <c r="C37" s="8"/>
      <c r="D37" s="8">
        <f t="shared" si="1"/>
        <v>42814</v>
      </c>
      <c r="E37" s="8">
        <v>50792</v>
      </c>
      <c r="F37" s="8"/>
      <c r="G37" s="8">
        <f t="shared" si="2"/>
        <v>50792</v>
      </c>
      <c r="H37" s="9">
        <f t="shared" si="3"/>
        <v>18.63409165226328</v>
      </c>
      <c r="I37" s="9"/>
      <c r="J37" s="10">
        <f t="shared" si="3"/>
        <v>18.63409165226328</v>
      </c>
    </row>
    <row r="38" spans="1:10" ht="15">
      <c r="A38" s="11" t="s">
        <v>38</v>
      </c>
      <c r="B38" s="4">
        <v>7222</v>
      </c>
      <c r="C38" s="4"/>
      <c r="D38" s="4">
        <f t="shared" si="1"/>
        <v>7222</v>
      </c>
      <c r="E38" s="4">
        <v>3282</v>
      </c>
      <c r="F38" s="4">
        <v>120</v>
      </c>
      <c r="G38" s="4">
        <f t="shared" si="2"/>
        <v>3402</v>
      </c>
      <c r="H38" s="5">
        <f t="shared" si="3"/>
        <v>-54.555524785378005</v>
      </c>
      <c r="I38" s="5"/>
      <c r="J38" s="6">
        <f t="shared" si="3"/>
        <v>-52.89393519800609</v>
      </c>
    </row>
    <row r="39" spans="1:10" ht="15">
      <c r="A39" s="7" t="s">
        <v>39</v>
      </c>
      <c r="B39" s="8">
        <v>143763</v>
      </c>
      <c r="C39" s="8">
        <v>10014</v>
      </c>
      <c r="D39" s="8">
        <f t="shared" si="1"/>
        <v>153777</v>
      </c>
      <c r="E39" s="8">
        <v>130847</v>
      </c>
      <c r="F39" s="8">
        <v>11067</v>
      </c>
      <c r="G39" s="8">
        <f t="shared" si="2"/>
        <v>141914</v>
      </c>
      <c r="H39" s="9">
        <f t="shared" si="3"/>
        <v>-8.984230991284265</v>
      </c>
      <c r="I39" s="9">
        <f t="shared" si="3"/>
        <v>10.515278609946076</v>
      </c>
      <c r="J39" s="10">
        <f t="shared" si="3"/>
        <v>-7.714417630725011</v>
      </c>
    </row>
    <row r="40" spans="1:10" ht="15">
      <c r="A40" s="11" t="s">
        <v>40</v>
      </c>
      <c r="B40" s="4">
        <v>4250</v>
      </c>
      <c r="C40" s="4"/>
      <c r="D40" s="4">
        <f t="shared" si="1"/>
        <v>4250</v>
      </c>
      <c r="E40" s="4">
        <v>2652</v>
      </c>
      <c r="F40" s="4">
        <v>207</v>
      </c>
      <c r="G40" s="4">
        <f t="shared" si="2"/>
        <v>2859</v>
      </c>
      <c r="H40" s="5">
        <f t="shared" si="3"/>
        <v>-37.6</v>
      </c>
      <c r="I40" s="5"/>
      <c r="J40" s="6">
        <f t="shared" si="3"/>
        <v>-32.72941176470589</v>
      </c>
    </row>
    <row r="41" spans="1:10" ht="15">
      <c r="A41" s="7" t="s">
        <v>41</v>
      </c>
      <c r="B41" s="8">
        <v>77320</v>
      </c>
      <c r="C41" s="8">
        <v>6033</v>
      </c>
      <c r="D41" s="8">
        <f t="shared" si="1"/>
        <v>83353</v>
      </c>
      <c r="E41" s="8">
        <v>54865</v>
      </c>
      <c r="F41" s="8">
        <v>4443</v>
      </c>
      <c r="G41" s="8">
        <f t="shared" si="2"/>
        <v>59308</v>
      </c>
      <c r="H41" s="9">
        <f t="shared" si="3"/>
        <v>-29.04164511122607</v>
      </c>
      <c r="I41" s="9">
        <f t="shared" si="3"/>
        <v>-26.355047240179015</v>
      </c>
      <c r="J41" s="10">
        <f t="shared" si="3"/>
        <v>-28.84719206267321</v>
      </c>
    </row>
    <row r="42" spans="1:10" ht="15">
      <c r="A42" s="11" t="s">
        <v>42</v>
      </c>
      <c r="B42" s="4">
        <v>69576</v>
      </c>
      <c r="C42" s="4">
        <v>762</v>
      </c>
      <c r="D42" s="4">
        <f t="shared" si="1"/>
        <v>70338</v>
      </c>
      <c r="E42" s="4">
        <v>64760</v>
      </c>
      <c r="F42" s="4">
        <v>446</v>
      </c>
      <c r="G42" s="4">
        <f t="shared" si="2"/>
        <v>65206</v>
      </c>
      <c r="H42" s="5">
        <f t="shared" si="3"/>
        <v>-6.921927101299298</v>
      </c>
      <c r="I42" s="5">
        <f t="shared" si="3"/>
        <v>-41.46981627296588</v>
      </c>
      <c r="J42" s="6">
        <f t="shared" si="3"/>
        <v>-7.296198356507151</v>
      </c>
    </row>
    <row r="43" spans="1:10" ht="15">
      <c r="A43" s="7" t="s">
        <v>43</v>
      </c>
      <c r="B43" s="8">
        <v>55870</v>
      </c>
      <c r="C43" s="8"/>
      <c r="D43" s="8">
        <f t="shared" si="1"/>
        <v>55870</v>
      </c>
      <c r="E43" s="8">
        <v>55372</v>
      </c>
      <c r="F43" s="8"/>
      <c r="G43" s="8">
        <f t="shared" si="2"/>
        <v>55372</v>
      </c>
      <c r="H43" s="9">
        <f t="shared" si="3"/>
        <v>-0.8913549310900304</v>
      </c>
      <c r="I43" s="9"/>
      <c r="J43" s="10">
        <f t="shared" si="3"/>
        <v>-0.8913549310900304</v>
      </c>
    </row>
    <row r="44" spans="1:10" ht="15">
      <c r="A44" s="11" t="s">
        <v>44</v>
      </c>
      <c r="B44" s="4">
        <v>27736</v>
      </c>
      <c r="C44" s="4"/>
      <c r="D44" s="4">
        <f t="shared" si="1"/>
        <v>27736</v>
      </c>
      <c r="E44" s="4">
        <v>29999</v>
      </c>
      <c r="F44" s="4"/>
      <c r="G44" s="4">
        <f t="shared" si="2"/>
        <v>29999</v>
      </c>
      <c r="H44" s="5">
        <f t="shared" si="3"/>
        <v>8.159071243149697</v>
      </c>
      <c r="I44" s="5"/>
      <c r="J44" s="6">
        <f t="shared" si="3"/>
        <v>8.159071243149697</v>
      </c>
    </row>
    <row r="45" spans="1:10" ht="15">
      <c r="A45" s="7" t="s">
        <v>45</v>
      </c>
      <c r="B45" s="8">
        <v>21383</v>
      </c>
      <c r="C45" s="8">
        <v>215</v>
      </c>
      <c r="D45" s="8">
        <f t="shared" si="1"/>
        <v>21598</v>
      </c>
      <c r="E45" s="8">
        <v>22096</v>
      </c>
      <c r="F45" s="8"/>
      <c r="G45" s="8">
        <f t="shared" si="2"/>
        <v>22096</v>
      </c>
      <c r="H45" s="9">
        <f t="shared" si="3"/>
        <v>3.3344245428611514</v>
      </c>
      <c r="I45" s="9">
        <f t="shared" si="3"/>
        <v>-100</v>
      </c>
      <c r="J45" s="10">
        <f t="shared" si="3"/>
        <v>2.305769052690064</v>
      </c>
    </row>
    <row r="46" spans="1:10" ht="15">
      <c r="A46" s="11" t="s">
        <v>46</v>
      </c>
      <c r="B46" s="4">
        <v>50870</v>
      </c>
      <c r="C46" s="4"/>
      <c r="D46" s="4">
        <f>+B46+C46</f>
        <v>50870</v>
      </c>
      <c r="E46" s="4">
        <v>63308</v>
      </c>
      <c r="F46" s="4">
        <v>2826</v>
      </c>
      <c r="G46" s="4">
        <f>+E46+F46</f>
        <v>66134</v>
      </c>
      <c r="H46" s="5">
        <f t="shared" si="3"/>
        <v>24.45056025162178</v>
      </c>
      <c r="I46" s="5"/>
      <c r="J46" s="6">
        <f t="shared" si="3"/>
        <v>30.005897385492432</v>
      </c>
    </row>
    <row r="47" spans="1:10" ht="15">
      <c r="A47" s="7" t="s">
        <v>47</v>
      </c>
      <c r="B47" s="8">
        <v>132899</v>
      </c>
      <c r="C47" s="8">
        <v>4880</v>
      </c>
      <c r="D47" s="8">
        <f t="shared" si="1"/>
        <v>137779</v>
      </c>
      <c r="E47" s="8">
        <v>127273</v>
      </c>
      <c r="F47" s="8">
        <v>3268</v>
      </c>
      <c r="G47" s="8">
        <f t="shared" si="2"/>
        <v>130541</v>
      </c>
      <c r="H47" s="9">
        <f t="shared" si="3"/>
        <v>-4.23328994198602</v>
      </c>
      <c r="I47" s="9">
        <f t="shared" si="3"/>
        <v>-33.032786885245905</v>
      </c>
      <c r="J47" s="10">
        <f t="shared" si="3"/>
        <v>-5.253340494560129</v>
      </c>
    </row>
    <row r="48" spans="1:10" ht="15">
      <c r="A48" s="11" t="s">
        <v>48</v>
      </c>
      <c r="B48" s="4">
        <v>5646</v>
      </c>
      <c r="C48" s="4"/>
      <c r="D48" s="4">
        <f t="shared" si="1"/>
        <v>5646</v>
      </c>
      <c r="E48" s="4">
        <v>7358</v>
      </c>
      <c r="F48" s="4"/>
      <c r="G48" s="4">
        <f t="shared" si="2"/>
        <v>7358</v>
      </c>
      <c r="H48" s="5">
        <f t="shared" si="3"/>
        <v>30.322352107686857</v>
      </c>
      <c r="I48" s="5"/>
      <c r="J48" s="6">
        <f t="shared" si="3"/>
        <v>30.322352107686857</v>
      </c>
    </row>
    <row r="49" spans="1:10" ht="15">
      <c r="A49" s="7" t="s">
        <v>49</v>
      </c>
      <c r="B49" s="8">
        <v>7319</v>
      </c>
      <c r="C49" s="8">
        <v>328</v>
      </c>
      <c r="D49" s="8">
        <f t="shared" si="1"/>
        <v>7647</v>
      </c>
      <c r="E49" s="8">
        <v>6161</v>
      </c>
      <c r="F49" s="8">
        <v>64</v>
      </c>
      <c r="G49" s="8">
        <f t="shared" si="2"/>
        <v>6225</v>
      </c>
      <c r="H49" s="9">
        <f t="shared" si="3"/>
        <v>-15.821833583822928</v>
      </c>
      <c r="I49" s="9">
        <f t="shared" si="3"/>
        <v>-80.48780487804879</v>
      </c>
      <c r="J49" s="10">
        <f t="shared" si="3"/>
        <v>-18.595527657905063</v>
      </c>
    </row>
    <row r="50" spans="1:10" ht="15">
      <c r="A50" s="11" t="s">
        <v>50</v>
      </c>
      <c r="B50" s="4">
        <v>35309</v>
      </c>
      <c r="C50" s="4">
        <v>1294</v>
      </c>
      <c r="D50" s="4">
        <f t="shared" si="1"/>
        <v>36603</v>
      </c>
      <c r="E50" s="4">
        <v>33036</v>
      </c>
      <c r="F50" s="4">
        <v>876</v>
      </c>
      <c r="G50" s="4">
        <f t="shared" si="2"/>
        <v>33912</v>
      </c>
      <c r="H50" s="5">
        <f t="shared" si="3"/>
        <v>-6.4374522076524405</v>
      </c>
      <c r="I50" s="5">
        <f t="shared" si="3"/>
        <v>-32.30293663060278</v>
      </c>
      <c r="J50" s="6">
        <f t="shared" si="3"/>
        <v>-7.351856405212688</v>
      </c>
    </row>
    <row r="51" spans="1:10" ht="15">
      <c r="A51" s="7" t="s">
        <v>51</v>
      </c>
      <c r="B51" s="8">
        <v>55786</v>
      </c>
      <c r="C51" s="8">
        <v>2131</v>
      </c>
      <c r="D51" s="8">
        <f t="shared" si="1"/>
        <v>57917</v>
      </c>
      <c r="E51" s="8">
        <v>64256</v>
      </c>
      <c r="F51" s="8">
        <v>669</v>
      </c>
      <c r="G51" s="8">
        <f t="shared" si="2"/>
        <v>64925</v>
      </c>
      <c r="H51" s="9">
        <f t="shared" si="3"/>
        <v>15.183020829598822</v>
      </c>
      <c r="I51" s="9">
        <f t="shared" si="3"/>
        <v>-68.6062881276396</v>
      </c>
      <c r="J51" s="10">
        <f t="shared" si="3"/>
        <v>12.100074244177012</v>
      </c>
    </row>
    <row r="52" spans="1:10" ht="15">
      <c r="A52" s="11" t="s">
        <v>52</v>
      </c>
      <c r="B52" s="4">
        <v>4228</v>
      </c>
      <c r="C52" s="4"/>
      <c r="D52" s="4">
        <f t="shared" si="1"/>
        <v>4228</v>
      </c>
      <c r="E52" s="4">
        <v>23366</v>
      </c>
      <c r="F52" s="4"/>
      <c r="G52" s="4">
        <f t="shared" si="2"/>
        <v>23366</v>
      </c>
      <c r="H52" s="5">
        <f t="shared" si="3"/>
        <v>452.6490066225166</v>
      </c>
      <c r="I52" s="5"/>
      <c r="J52" s="6">
        <f t="shared" si="3"/>
        <v>452.6490066225166</v>
      </c>
    </row>
    <row r="53" spans="1:10" ht="15">
      <c r="A53" s="7" t="s">
        <v>53</v>
      </c>
      <c r="B53" s="8">
        <v>4141</v>
      </c>
      <c r="C53" s="8">
        <v>2209</v>
      </c>
      <c r="D53" s="8">
        <f t="shared" si="1"/>
        <v>6350</v>
      </c>
      <c r="E53" s="8">
        <v>5676</v>
      </c>
      <c r="F53" s="8"/>
      <c r="G53" s="8">
        <f t="shared" si="2"/>
        <v>5676</v>
      </c>
      <c r="H53" s="9">
        <f t="shared" si="3"/>
        <v>37.06834098043951</v>
      </c>
      <c r="I53" s="9">
        <f t="shared" si="3"/>
        <v>-100</v>
      </c>
      <c r="J53" s="10">
        <f t="shared" si="3"/>
        <v>-10.614173228346457</v>
      </c>
    </row>
    <row r="54" spans="1:10" ht="15">
      <c r="A54" s="11" t="s">
        <v>54</v>
      </c>
      <c r="B54" s="4">
        <v>2702</v>
      </c>
      <c r="C54" s="4"/>
      <c r="D54" s="4">
        <f t="shared" si="1"/>
        <v>2702</v>
      </c>
      <c r="E54" s="4">
        <v>3347</v>
      </c>
      <c r="F54" s="4"/>
      <c r="G54" s="4">
        <f t="shared" si="2"/>
        <v>3347</v>
      </c>
      <c r="H54" s="5">
        <f t="shared" si="3"/>
        <v>23.87120651369356</v>
      </c>
      <c r="I54" s="5"/>
      <c r="J54" s="6">
        <f t="shared" si="3"/>
        <v>23.87120651369356</v>
      </c>
    </row>
    <row r="55" spans="1:10" ht="15">
      <c r="A55" s="7" t="s">
        <v>55</v>
      </c>
      <c r="B55" s="8">
        <v>1803</v>
      </c>
      <c r="C55" s="8"/>
      <c r="D55" s="8">
        <f t="shared" si="1"/>
        <v>1803</v>
      </c>
      <c r="E55" s="8"/>
      <c r="F55" s="8"/>
      <c r="G55" s="8"/>
      <c r="H55" s="9">
        <f t="shared" si="3"/>
        <v>-100</v>
      </c>
      <c r="I55" s="9"/>
      <c r="J55" s="10">
        <f t="shared" si="3"/>
        <v>-100</v>
      </c>
    </row>
    <row r="56" spans="1:10" ht="15">
      <c r="A56" s="11" t="s">
        <v>56</v>
      </c>
      <c r="B56" s="4">
        <v>122814</v>
      </c>
      <c r="C56" s="4">
        <v>844</v>
      </c>
      <c r="D56" s="4">
        <f t="shared" si="1"/>
        <v>123658</v>
      </c>
      <c r="E56" s="4">
        <v>125597</v>
      </c>
      <c r="F56" s="4"/>
      <c r="G56" s="4">
        <f t="shared" si="2"/>
        <v>125597</v>
      </c>
      <c r="H56" s="5">
        <f t="shared" si="3"/>
        <v>2.2660283029622033</v>
      </c>
      <c r="I56" s="5">
        <f t="shared" si="3"/>
        <v>-100</v>
      </c>
      <c r="J56" s="6">
        <f t="shared" si="3"/>
        <v>1.568034417506348</v>
      </c>
    </row>
    <row r="57" spans="1:10" ht="15">
      <c r="A57" s="7" t="s">
        <v>66</v>
      </c>
      <c r="B57" s="8">
        <v>5119</v>
      </c>
      <c r="C57" s="8">
        <v>2280</v>
      </c>
      <c r="D57" s="8">
        <f t="shared" si="1"/>
        <v>7399</v>
      </c>
      <c r="E57" s="8">
        <v>5311</v>
      </c>
      <c r="F57" s="8">
        <v>447</v>
      </c>
      <c r="G57" s="8">
        <f t="shared" si="2"/>
        <v>5758</v>
      </c>
      <c r="H57" s="9">
        <f t="shared" si="3"/>
        <v>3.750732564954093</v>
      </c>
      <c r="I57" s="9">
        <f t="shared" si="3"/>
        <v>-80.39473684210526</v>
      </c>
      <c r="J57" s="10">
        <f t="shared" si="3"/>
        <v>-22.17867279362076</v>
      </c>
    </row>
    <row r="58" spans="1:10" ht="15">
      <c r="A58" s="11" t="s">
        <v>67</v>
      </c>
      <c r="B58" s="4"/>
      <c r="C58" s="4"/>
      <c r="D58" s="4"/>
      <c r="E58" s="4"/>
      <c r="F58" s="4"/>
      <c r="G58" s="4"/>
      <c r="H58" s="5"/>
      <c r="I58" s="5"/>
      <c r="J58" s="6"/>
    </row>
    <row r="59" spans="1:10" ht="15">
      <c r="A59" s="13" t="s">
        <v>57</v>
      </c>
      <c r="B59" s="14">
        <f>B60-SUM(B5+B9+B19+B31+B57+B58)</f>
        <v>6097335</v>
      </c>
      <c r="C59" s="14">
        <f>C60-SUM(C5+C9+C19+C31+C57+C58)</f>
        <v>3704511</v>
      </c>
      <c r="D59" s="14">
        <f>D60-SUM(D5+D9+D19+D31+D57+D58)</f>
        <v>9801846</v>
      </c>
      <c r="E59" s="14">
        <f>E60-SUM(E5+E9+E19+E31+E57+E58)</f>
        <v>6005391</v>
      </c>
      <c r="F59" s="14">
        <f>F60-SUM(F5+F9+F19+F31+F57+F58)</f>
        <v>3286027</v>
      </c>
      <c r="G59" s="14">
        <f>G60-SUM(G5+G9+G19+G31+G57+G58)</f>
        <v>9291418</v>
      </c>
      <c r="H59" s="15">
        <f>+((E59-B59)/B59)*100</f>
        <v>-1.507937484163163</v>
      </c>
      <c r="I59" s="15">
        <f aca="true" t="shared" si="4" ref="I59:J62">+((F59-C59)/C59)*100</f>
        <v>-11.296605678860178</v>
      </c>
      <c r="J59" s="16">
        <f t="shared" si="4"/>
        <v>-5.207468062648607</v>
      </c>
    </row>
    <row r="60" spans="1:10" ht="15">
      <c r="A60" s="17" t="s">
        <v>58</v>
      </c>
      <c r="B60" s="18">
        <f>SUM(B4:B58)</f>
        <v>7619829</v>
      </c>
      <c r="C60" s="18">
        <f>SUM(C4:C58)</f>
        <v>4466470</v>
      </c>
      <c r="D60" s="18">
        <f>SUM(D4:D58)</f>
        <v>12086299</v>
      </c>
      <c r="E60" s="18">
        <f>SUM(E4:E58)</f>
        <v>7490249</v>
      </c>
      <c r="F60" s="18">
        <f>SUM(F4:F58)</f>
        <v>3978485</v>
      </c>
      <c r="G60" s="18">
        <f>SUM(G4:G58)</f>
        <v>11468734</v>
      </c>
      <c r="H60" s="19">
        <f>+((E60-B60)/B60)*100</f>
        <v>-1.7005630966259215</v>
      </c>
      <c r="I60" s="19">
        <f t="shared" si="4"/>
        <v>-10.925518362375657</v>
      </c>
      <c r="J60" s="20">
        <f t="shared" si="4"/>
        <v>-5.109628679548636</v>
      </c>
    </row>
    <row r="61" spans="1:10" ht="15">
      <c r="A61" s="13" t="s">
        <v>74</v>
      </c>
      <c r="B61" s="14"/>
      <c r="C61" s="14"/>
      <c r="D61" s="14">
        <v>9436</v>
      </c>
      <c r="E61" s="14"/>
      <c r="F61" s="14"/>
      <c r="G61" s="14">
        <v>12549</v>
      </c>
      <c r="H61" s="15"/>
      <c r="I61" s="15"/>
      <c r="J61" s="16">
        <f t="shared" si="4"/>
        <v>32.99067401441288</v>
      </c>
    </row>
    <row r="62" spans="1:10" ht="15">
      <c r="A62" s="13" t="s">
        <v>75</v>
      </c>
      <c r="B62" s="14"/>
      <c r="C62" s="14"/>
      <c r="D62" s="14">
        <v>5346</v>
      </c>
      <c r="E62" s="14"/>
      <c r="F62" s="14"/>
      <c r="G62" s="14">
        <v>5208</v>
      </c>
      <c r="H62" s="15"/>
      <c r="I62" s="15"/>
      <c r="J62" s="16">
        <f t="shared" si="4"/>
        <v>-2.581369248035915</v>
      </c>
    </row>
    <row r="63" spans="1:10" ht="15.75" thickBot="1">
      <c r="A63" s="21" t="s">
        <v>76</v>
      </c>
      <c r="B63" s="22"/>
      <c r="C63" s="22"/>
      <c r="D63" s="22">
        <v>14782</v>
      </c>
      <c r="E63" s="22"/>
      <c r="F63" s="22"/>
      <c r="G63" s="22">
        <v>17757</v>
      </c>
      <c r="H63" s="58">
        <f>+((G63-D63)/D63)*100</f>
        <v>20.125828710593964</v>
      </c>
      <c r="I63" s="58"/>
      <c r="J63" s="59"/>
    </row>
    <row r="64" spans="1:10" ht="15.75" thickBot="1">
      <c r="A64" s="27" t="s">
        <v>70</v>
      </c>
      <c r="B64" s="28"/>
      <c r="C64" s="28"/>
      <c r="D64" s="28">
        <f>+D60+D63</f>
        <v>12101081</v>
      </c>
      <c r="E64" s="29"/>
      <c r="F64" s="29"/>
      <c r="G64" s="29">
        <f>+G60+G63</f>
        <v>11486491</v>
      </c>
      <c r="H64" s="60">
        <f>+((G64-D64)/D64)*100</f>
        <v>-5.0788024640112726</v>
      </c>
      <c r="I64" s="60"/>
      <c r="J64" s="61"/>
    </row>
    <row r="65" spans="1:10" ht="52.5" customHeight="1">
      <c r="A65" s="49" t="s">
        <v>68</v>
      </c>
      <c r="B65" s="49"/>
      <c r="C65" s="49"/>
      <c r="D65" s="49"/>
      <c r="E65" s="49"/>
      <c r="F65" s="49"/>
      <c r="G65" s="49"/>
      <c r="H65" s="49"/>
      <c r="I65" s="49"/>
      <c r="J65" s="49"/>
    </row>
  </sheetData>
  <sheetProtection/>
  <mergeCells count="8">
    <mergeCell ref="H64:J64"/>
    <mergeCell ref="A65:J65"/>
    <mergeCell ref="A1:J1"/>
    <mergeCell ref="A2:A3"/>
    <mergeCell ref="B2:D2"/>
    <mergeCell ref="E2:G2"/>
    <mergeCell ref="H2:J2"/>
    <mergeCell ref="H63:J63"/>
  </mergeCells>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J65"/>
  <sheetViews>
    <sheetView zoomScale="80" zoomScaleNormal="80" zoomScalePageLayoutView="0" workbookViewId="0" topLeftCell="A39">
      <selection activeCell="A65" sqref="A65:J65"/>
    </sheetView>
  </sheetViews>
  <sheetFormatPr defaultColWidth="9.140625" defaultRowHeight="15"/>
  <cols>
    <col min="1" max="1" width="27.57421875" style="0" customWidth="1"/>
    <col min="2" max="10" width="14.28125" style="0" customWidth="1"/>
  </cols>
  <sheetData>
    <row r="1" spans="1:10" ht="25.5" customHeight="1">
      <c r="A1" s="50" t="s">
        <v>0</v>
      </c>
      <c r="B1" s="51"/>
      <c r="C1" s="51"/>
      <c r="D1" s="51"/>
      <c r="E1" s="51"/>
      <c r="F1" s="51"/>
      <c r="G1" s="51"/>
      <c r="H1" s="51"/>
      <c r="I1" s="51"/>
      <c r="J1" s="52"/>
    </row>
    <row r="2" spans="1:10" ht="26.25" customHeight="1">
      <c r="A2" s="53" t="s">
        <v>1</v>
      </c>
      <c r="B2" s="55" t="s">
        <v>2</v>
      </c>
      <c r="C2" s="55"/>
      <c r="D2" s="55"/>
      <c r="E2" s="55" t="s">
        <v>3</v>
      </c>
      <c r="F2" s="55"/>
      <c r="G2" s="55"/>
      <c r="H2" s="56" t="s">
        <v>4</v>
      </c>
      <c r="I2" s="56"/>
      <c r="J2" s="57"/>
    </row>
    <row r="3" spans="1:10" ht="15">
      <c r="A3" s="54"/>
      <c r="B3" s="1" t="s">
        <v>5</v>
      </c>
      <c r="C3" s="1" t="s">
        <v>6</v>
      </c>
      <c r="D3" s="1" t="s">
        <v>7</v>
      </c>
      <c r="E3" s="1" t="s">
        <v>5</v>
      </c>
      <c r="F3" s="1" t="s">
        <v>6</v>
      </c>
      <c r="G3" s="1" t="s">
        <v>7</v>
      </c>
      <c r="H3" s="1" t="s">
        <v>5</v>
      </c>
      <c r="I3" s="1" t="s">
        <v>6</v>
      </c>
      <c r="J3" s="2" t="s">
        <v>7</v>
      </c>
    </row>
    <row r="4" spans="1:10" ht="15">
      <c r="A4" s="3" t="s">
        <v>8</v>
      </c>
      <c r="B4" s="4">
        <v>10310</v>
      </c>
      <c r="C4" s="4">
        <v>26101</v>
      </c>
      <c r="D4" s="4">
        <f>+B4+C4</f>
        <v>36411</v>
      </c>
      <c r="E4" s="4">
        <v>9427</v>
      </c>
      <c r="F4" s="4">
        <v>22471</v>
      </c>
      <c r="G4" s="4">
        <f>+E4+F4</f>
        <v>31898</v>
      </c>
      <c r="H4" s="5">
        <f>+((E4-B4)/B4)*100</f>
        <v>-8.564500484966052</v>
      </c>
      <c r="I4" s="5">
        <f aca="true" t="shared" si="0" ref="I4:J19">+((F4-C4)/C4)*100</f>
        <v>-13.907513122102602</v>
      </c>
      <c r="J4" s="6">
        <f t="shared" si="0"/>
        <v>-12.394606025651589</v>
      </c>
    </row>
    <row r="5" spans="1:10" ht="15">
      <c r="A5" s="7" t="s">
        <v>62</v>
      </c>
      <c r="B5" s="8">
        <v>10726</v>
      </c>
      <c r="C5" s="8">
        <v>6842</v>
      </c>
      <c r="D5" s="8">
        <f aca="true" t="shared" si="1" ref="D5:D58">+B5+C5</f>
        <v>17568</v>
      </c>
      <c r="E5" s="8">
        <v>10138</v>
      </c>
      <c r="F5" s="8">
        <v>6149</v>
      </c>
      <c r="G5" s="8">
        <f aca="true" t="shared" si="2" ref="G5:G58">+E5+F5</f>
        <v>16287</v>
      </c>
      <c r="H5" s="9">
        <f>+((E5-B5)/B5)*100</f>
        <v>-5.482006339735223</v>
      </c>
      <c r="I5" s="9">
        <f t="shared" si="0"/>
        <v>-10.128617363344052</v>
      </c>
      <c r="J5" s="10">
        <f t="shared" si="0"/>
        <v>-7.291666666666667</v>
      </c>
    </row>
    <row r="6" spans="1:10" ht="15">
      <c r="A6" s="11" t="s">
        <v>9</v>
      </c>
      <c r="B6" s="4">
        <v>6867</v>
      </c>
      <c r="C6" s="4">
        <v>1243</v>
      </c>
      <c r="D6" s="4">
        <f t="shared" si="1"/>
        <v>8110</v>
      </c>
      <c r="E6" s="4">
        <v>7061</v>
      </c>
      <c r="F6" s="4">
        <v>1345</v>
      </c>
      <c r="G6" s="4">
        <f t="shared" si="2"/>
        <v>8406</v>
      </c>
      <c r="H6" s="5">
        <f>+((E6-B6)/B6)*100</f>
        <v>2.8251055773991554</v>
      </c>
      <c r="I6" s="5">
        <f t="shared" si="0"/>
        <v>8.205953338696702</v>
      </c>
      <c r="J6" s="6">
        <f t="shared" si="0"/>
        <v>3.649815043156597</v>
      </c>
    </row>
    <row r="7" spans="1:10" ht="15">
      <c r="A7" s="7" t="s">
        <v>10</v>
      </c>
      <c r="B7" s="8">
        <v>5390</v>
      </c>
      <c r="C7" s="8">
        <v>790</v>
      </c>
      <c r="D7" s="8">
        <f t="shared" si="1"/>
        <v>6180</v>
      </c>
      <c r="E7" s="8">
        <v>5555</v>
      </c>
      <c r="F7" s="8">
        <v>706</v>
      </c>
      <c r="G7" s="8">
        <f t="shared" si="2"/>
        <v>6261</v>
      </c>
      <c r="H7" s="9">
        <f>+((E7-B7)/B7)*100</f>
        <v>3.061224489795918</v>
      </c>
      <c r="I7" s="9">
        <f t="shared" si="0"/>
        <v>-10.632911392405063</v>
      </c>
      <c r="J7" s="10">
        <f t="shared" si="0"/>
        <v>1.3106796116504855</v>
      </c>
    </row>
    <row r="8" spans="1:10" ht="15">
      <c r="A8" s="11" t="s">
        <v>11</v>
      </c>
      <c r="B8" s="4">
        <v>3554</v>
      </c>
      <c r="C8" s="4">
        <v>1683</v>
      </c>
      <c r="D8" s="4">
        <f t="shared" si="1"/>
        <v>5237</v>
      </c>
      <c r="E8" s="4">
        <v>3554</v>
      </c>
      <c r="F8" s="4">
        <v>1694</v>
      </c>
      <c r="G8" s="4">
        <f t="shared" si="2"/>
        <v>5248</v>
      </c>
      <c r="H8" s="5">
        <f>+((E8-B8)/B8)*100</f>
        <v>0</v>
      </c>
      <c r="I8" s="5">
        <f t="shared" si="0"/>
        <v>0.6535947712418301</v>
      </c>
      <c r="J8" s="12">
        <f t="shared" si="0"/>
        <v>0.2100439182738209</v>
      </c>
    </row>
    <row r="9" spans="1:10" ht="15">
      <c r="A9" s="7" t="s">
        <v>63</v>
      </c>
      <c r="B9" s="8">
        <v>237</v>
      </c>
      <c r="C9" s="8">
        <v>25</v>
      </c>
      <c r="D9" s="8">
        <f t="shared" si="1"/>
        <v>262</v>
      </c>
      <c r="E9" s="8">
        <v>197</v>
      </c>
      <c r="F9" s="8">
        <v>6</v>
      </c>
      <c r="G9" s="8">
        <f t="shared" si="2"/>
        <v>203</v>
      </c>
      <c r="H9" s="9">
        <f>+((E9-B9)/B9)*100</f>
        <v>-16.877637130801688</v>
      </c>
      <c r="I9" s="9">
        <f t="shared" si="0"/>
        <v>-76</v>
      </c>
      <c r="J9" s="10">
        <f t="shared" si="0"/>
        <v>-22.519083969465647</v>
      </c>
    </row>
    <row r="10" spans="1:10" ht="15">
      <c r="A10" s="11" t="s">
        <v>12</v>
      </c>
      <c r="B10" s="4">
        <v>550</v>
      </c>
      <c r="C10" s="4">
        <v>14</v>
      </c>
      <c r="D10" s="4">
        <f t="shared" si="1"/>
        <v>564</v>
      </c>
      <c r="E10" s="4">
        <v>477</v>
      </c>
      <c r="F10" s="4">
        <v>25</v>
      </c>
      <c r="G10" s="4">
        <f t="shared" si="2"/>
        <v>502</v>
      </c>
      <c r="H10" s="5">
        <f>+((E10-B10)/B10)*100</f>
        <v>-13.272727272727272</v>
      </c>
      <c r="I10" s="5">
        <f t="shared" si="0"/>
        <v>78.57142857142857</v>
      </c>
      <c r="J10" s="6">
        <f t="shared" si="0"/>
        <v>-10.99290780141844</v>
      </c>
    </row>
    <row r="11" spans="1:10" ht="15">
      <c r="A11" s="7" t="s">
        <v>13</v>
      </c>
      <c r="B11" s="8">
        <v>1037</v>
      </c>
      <c r="C11" s="8">
        <v>23</v>
      </c>
      <c r="D11" s="8">
        <f t="shared" si="1"/>
        <v>1060</v>
      </c>
      <c r="E11" s="8">
        <v>979</v>
      </c>
      <c r="F11" s="8">
        <v>37</v>
      </c>
      <c r="G11" s="8">
        <f t="shared" si="2"/>
        <v>1016</v>
      </c>
      <c r="H11" s="9">
        <f>+((E11-B11)/B11)*100</f>
        <v>-5.593056894889104</v>
      </c>
      <c r="I11" s="9">
        <f t="shared" si="0"/>
        <v>60.86956521739131</v>
      </c>
      <c r="J11" s="10">
        <f t="shared" si="0"/>
        <v>-4.150943396226415</v>
      </c>
    </row>
    <row r="12" spans="1:10" ht="15">
      <c r="A12" s="11" t="s">
        <v>14</v>
      </c>
      <c r="B12" s="4">
        <v>3267</v>
      </c>
      <c r="C12" s="4">
        <v>673</v>
      </c>
      <c r="D12" s="4">
        <f t="shared" si="1"/>
        <v>3940</v>
      </c>
      <c r="E12" s="4">
        <v>3067</v>
      </c>
      <c r="F12" s="4">
        <v>568</v>
      </c>
      <c r="G12" s="4">
        <f t="shared" si="2"/>
        <v>3635</v>
      </c>
      <c r="H12" s="5">
        <f>+((E12-B12)/B12)*100</f>
        <v>-6.1218243036424855</v>
      </c>
      <c r="I12" s="5">
        <f t="shared" si="0"/>
        <v>-15.601783060921248</v>
      </c>
      <c r="J12" s="6">
        <f t="shared" si="0"/>
        <v>-7.741116751269035</v>
      </c>
    </row>
    <row r="13" spans="1:10" ht="15">
      <c r="A13" s="7" t="s">
        <v>15</v>
      </c>
      <c r="B13" s="8">
        <v>1640</v>
      </c>
      <c r="C13" s="8">
        <v>130</v>
      </c>
      <c r="D13" s="8">
        <f t="shared" si="1"/>
        <v>1770</v>
      </c>
      <c r="E13" s="8">
        <v>1748</v>
      </c>
      <c r="F13" s="8">
        <v>205</v>
      </c>
      <c r="G13" s="8">
        <f t="shared" si="2"/>
        <v>1953</v>
      </c>
      <c r="H13" s="9">
        <f>+((E13-B13)/B13)*100</f>
        <v>6.585365853658537</v>
      </c>
      <c r="I13" s="9">
        <f t="shared" si="0"/>
        <v>57.692307692307686</v>
      </c>
      <c r="J13" s="10">
        <f t="shared" si="0"/>
        <v>10.338983050847457</v>
      </c>
    </row>
    <row r="14" spans="1:10" ht="15">
      <c r="A14" s="11" t="s">
        <v>16</v>
      </c>
      <c r="B14" s="4">
        <v>744</v>
      </c>
      <c r="C14" s="4">
        <v>14</v>
      </c>
      <c r="D14" s="4">
        <f t="shared" si="1"/>
        <v>758</v>
      </c>
      <c r="E14" s="4">
        <v>629</v>
      </c>
      <c r="F14" s="4">
        <v>27</v>
      </c>
      <c r="G14" s="4">
        <f t="shared" si="2"/>
        <v>656</v>
      </c>
      <c r="H14" s="5">
        <f>+((E14-B14)/B14)*100</f>
        <v>-15.456989247311828</v>
      </c>
      <c r="I14" s="5">
        <f t="shared" si="0"/>
        <v>92.85714285714286</v>
      </c>
      <c r="J14" s="6">
        <f t="shared" si="0"/>
        <v>-13.456464379947231</v>
      </c>
    </row>
    <row r="15" spans="1:10" ht="15">
      <c r="A15" s="7" t="s">
        <v>17</v>
      </c>
      <c r="B15" s="8">
        <v>1218</v>
      </c>
      <c r="C15" s="8">
        <v>107</v>
      </c>
      <c r="D15" s="8">
        <f t="shared" si="1"/>
        <v>1325</v>
      </c>
      <c r="E15" s="8">
        <v>1248</v>
      </c>
      <c r="F15" s="8">
        <v>163</v>
      </c>
      <c r="G15" s="8">
        <f t="shared" si="2"/>
        <v>1411</v>
      </c>
      <c r="H15" s="9">
        <f>+((E15-B15)/B15)*100</f>
        <v>2.4630541871921183</v>
      </c>
      <c r="I15" s="9">
        <f t="shared" si="0"/>
        <v>52.336448598130836</v>
      </c>
      <c r="J15" s="10">
        <f t="shared" si="0"/>
        <v>6.490566037735849</v>
      </c>
    </row>
    <row r="16" spans="1:10" ht="15">
      <c r="A16" s="11" t="s">
        <v>18</v>
      </c>
      <c r="B16" s="4">
        <v>128</v>
      </c>
      <c r="C16" s="4">
        <v>4</v>
      </c>
      <c r="D16" s="4">
        <f t="shared" si="1"/>
        <v>132</v>
      </c>
      <c r="E16" s="4">
        <v>124</v>
      </c>
      <c r="F16" s="4">
        <v>5</v>
      </c>
      <c r="G16" s="4">
        <f t="shared" si="2"/>
        <v>129</v>
      </c>
      <c r="H16" s="5">
        <f>+((E16-B16)/B16)*100</f>
        <v>-3.125</v>
      </c>
      <c r="I16" s="5">
        <f t="shared" si="0"/>
        <v>25</v>
      </c>
      <c r="J16" s="6">
        <f t="shared" si="0"/>
        <v>-2.272727272727273</v>
      </c>
    </row>
    <row r="17" spans="1:10" ht="15">
      <c r="A17" s="7" t="s">
        <v>19</v>
      </c>
      <c r="B17" s="8">
        <v>146</v>
      </c>
      <c r="C17" s="8"/>
      <c r="D17" s="8">
        <f t="shared" si="1"/>
        <v>146</v>
      </c>
      <c r="E17" s="8">
        <v>150</v>
      </c>
      <c r="F17" s="8"/>
      <c r="G17" s="8">
        <f t="shared" si="2"/>
        <v>150</v>
      </c>
      <c r="H17" s="9">
        <f>+((E17-B17)/B17)*100</f>
        <v>2.73972602739726</v>
      </c>
      <c r="I17" s="9"/>
      <c r="J17" s="10">
        <f t="shared" si="0"/>
        <v>2.73972602739726</v>
      </c>
    </row>
    <row r="18" spans="1:10" ht="15">
      <c r="A18" s="11" t="s">
        <v>20</v>
      </c>
      <c r="B18" s="4">
        <v>88</v>
      </c>
      <c r="C18" s="4">
        <v>4</v>
      </c>
      <c r="D18" s="4">
        <f t="shared" si="1"/>
        <v>92</v>
      </c>
      <c r="E18" s="4">
        <v>86</v>
      </c>
      <c r="F18" s="4">
        <v>14</v>
      </c>
      <c r="G18" s="4">
        <f t="shared" si="2"/>
        <v>100</v>
      </c>
      <c r="H18" s="5">
        <f>+((E18-B18)/B18)*100</f>
        <v>-2.272727272727273</v>
      </c>
      <c r="I18" s="5">
        <f t="shared" si="0"/>
        <v>250</v>
      </c>
      <c r="J18" s="6">
        <f t="shared" si="0"/>
        <v>8.695652173913043</v>
      </c>
    </row>
    <row r="19" spans="1:10" ht="15">
      <c r="A19" s="7" t="s">
        <v>64</v>
      </c>
      <c r="B19" s="8">
        <v>1114</v>
      </c>
      <c r="C19" s="8"/>
      <c r="D19" s="8">
        <f t="shared" si="1"/>
        <v>1114</v>
      </c>
      <c r="E19" s="8">
        <v>1268</v>
      </c>
      <c r="F19" s="8"/>
      <c r="G19" s="8">
        <f t="shared" si="2"/>
        <v>1268</v>
      </c>
      <c r="H19" s="9">
        <f>+((E19-B19)/B19)*100</f>
        <v>13.824057450628366</v>
      </c>
      <c r="I19" s="9"/>
      <c r="J19" s="10">
        <f t="shared" si="0"/>
        <v>13.824057450628366</v>
      </c>
    </row>
    <row r="20" spans="1:10" ht="15">
      <c r="A20" s="11" t="s">
        <v>21</v>
      </c>
      <c r="B20" s="4">
        <v>900</v>
      </c>
      <c r="C20" s="4">
        <v>3</v>
      </c>
      <c r="D20" s="4">
        <f t="shared" si="1"/>
        <v>903</v>
      </c>
      <c r="E20" s="4">
        <v>919</v>
      </c>
      <c r="F20" s="4">
        <v>5</v>
      </c>
      <c r="G20" s="4">
        <f t="shared" si="2"/>
        <v>924</v>
      </c>
      <c r="H20" s="5">
        <f>+((E20-B20)/B20)*100</f>
        <v>2.111111111111111</v>
      </c>
      <c r="I20" s="5">
        <f>+((F20-C20)/C20)*100</f>
        <v>66.66666666666666</v>
      </c>
      <c r="J20" s="6">
        <f>+((G20-D20)/D20)*100</f>
        <v>2.3255813953488373</v>
      </c>
    </row>
    <row r="21" spans="1:10" ht="15">
      <c r="A21" s="7" t="s">
        <v>22</v>
      </c>
      <c r="B21" s="8">
        <v>8</v>
      </c>
      <c r="C21" s="8"/>
      <c r="D21" s="8">
        <f t="shared" si="1"/>
        <v>8</v>
      </c>
      <c r="E21" s="8">
        <v>4</v>
      </c>
      <c r="F21" s="8"/>
      <c r="G21" s="8">
        <f t="shared" si="2"/>
        <v>4</v>
      </c>
      <c r="H21" s="9">
        <f aca="true" t="shared" si="3" ref="H21:J60">+((E21-B21)/B21)*100</f>
        <v>-50</v>
      </c>
      <c r="I21" s="9"/>
      <c r="J21" s="10">
        <f aca="true" t="shared" si="4" ref="J21:J58">+((G21-D21)/D21)*100</f>
        <v>-50</v>
      </c>
    </row>
    <row r="22" spans="1:10" ht="15">
      <c r="A22" s="11" t="s">
        <v>23</v>
      </c>
      <c r="B22" s="4">
        <v>255</v>
      </c>
      <c r="C22" s="4">
        <v>1</v>
      </c>
      <c r="D22" s="4">
        <f t="shared" si="1"/>
        <v>256</v>
      </c>
      <c r="E22" s="4">
        <v>245</v>
      </c>
      <c r="F22" s="4">
        <v>4</v>
      </c>
      <c r="G22" s="4">
        <f t="shared" si="2"/>
        <v>249</v>
      </c>
      <c r="H22" s="5">
        <f t="shared" si="3"/>
        <v>-3.9215686274509802</v>
      </c>
      <c r="I22" s="5">
        <f t="shared" si="3"/>
        <v>300</v>
      </c>
      <c r="J22" s="6">
        <f t="shared" si="4"/>
        <v>-2.734375</v>
      </c>
    </row>
    <row r="23" spans="1:10" ht="15">
      <c r="A23" s="7" t="s">
        <v>24</v>
      </c>
      <c r="B23" s="8">
        <v>100</v>
      </c>
      <c r="C23" s="8">
        <v>2</v>
      </c>
      <c r="D23" s="8">
        <f t="shared" si="1"/>
        <v>102</v>
      </c>
      <c r="E23" s="8">
        <v>96</v>
      </c>
      <c r="F23" s="8"/>
      <c r="G23" s="8">
        <f t="shared" si="2"/>
        <v>96</v>
      </c>
      <c r="H23" s="9">
        <f t="shared" si="3"/>
        <v>-4</v>
      </c>
      <c r="I23" s="9">
        <f t="shared" si="3"/>
        <v>-100</v>
      </c>
      <c r="J23" s="10">
        <f t="shared" si="4"/>
        <v>-5.88235294117647</v>
      </c>
    </row>
    <row r="24" spans="1:10" ht="15">
      <c r="A24" s="11" t="s">
        <v>25</v>
      </c>
      <c r="B24" s="4">
        <v>359</v>
      </c>
      <c r="C24" s="4">
        <v>33</v>
      </c>
      <c r="D24" s="4">
        <f t="shared" si="1"/>
        <v>392</v>
      </c>
      <c r="E24" s="4">
        <v>336</v>
      </c>
      <c r="F24" s="4">
        <v>55</v>
      </c>
      <c r="G24" s="4">
        <f t="shared" si="2"/>
        <v>391</v>
      </c>
      <c r="H24" s="5">
        <f t="shared" si="3"/>
        <v>-6.406685236768802</v>
      </c>
      <c r="I24" s="5">
        <f t="shared" si="3"/>
        <v>66.66666666666666</v>
      </c>
      <c r="J24" s="12">
        <f t="shared" si="4"/>
        <v>-0.25510204081632654</v>
      </c>
    </row>
    <row r="25" spans="1:10" ht="15">
      <c r="A25" s="7" t="s">
        <v>26</v>
      </c>
      <c r="B25" s="8">
        <v>209</v>
      </c>
      <c r="C25" s="8">
        <v>4</v>
      </c>
      <c r="D25" s="8">
        <f t="shared" si="1"/>
        <v>213</v>
      </c>
      <c r="E25" s="8">
        <v>290</v>
      </c>
      <c r="F25" s="8">
        <v>5</v>
      </c>
      <c r="G25" s="8">
        <f t="shared" si="2"/>
        <v>295</v>
      </c>
      <c r="H25" s="9">
        <f t="shared" si="3"/>
        <v>38.75598086124402</v>
      </c>
      <c r="I25" s="9">
        <f t="shared" si="3"/>
        <v>25</v>
      </c>
      <c r="J25" s="10">
        <f t="shared" si="4"/>
        <v>38.497652582159624</v>
      </c>
    </row>
    <row r="26" spans="1:10" ht="15">
      <c r="A26" s="11" t="s">
        <v>27</v>
      </c>
      <c r="B26" s="4">
        <v>8</v>
      </c>
      <c r="C26" s="4"/>
      <c r="D26" s="4">
        <f t="shared" si="1"/>
        <v>8</v>
      </c>
      <c r="E26" s="4">
        <v>14</v>
      </c>
      <c r="F26" s="4"/>
      <c r="G26" s="4">
        <f t="shared" si="2"/>
        <v>14</v>
      </c>
      <c r="H26" s="5">
        <f t="shared" si="3"/>
        <v>75</v>
      </c>
      <c r="I26" s="5"/>
      <c r="J26" s="6">
        <f t="shared" si="4"/>
        <v>75</v>
      </c>
    </row>
    <row r="27" spans="1:10" ht="15">
      <c r="A27" s="7" t="s">
        <v>28</v>
      </c>
      <c r="B27" s="8">
        <v>393</v>
      </c>
      <c r="C27" s="8">
        <v>6</v>
      </c>
      <c r="D27" s="8">
        <f t="shared" si="1"/>
        <v>399</v>
      </c>
      <c r="E27" s="8">
        <v>387</v>
      </c>
      <c r="F27" s="8">
        <v>30</v>
      </c>
      <c r="G27" s="8">
        <f t="shared" si="2"/>
        <v>417</v>
      </c>
      <c r="H27" s="9">
        <f t="shared" si="3"/>
        <v>-1.5267175572519083</v>
      </c>
      <c r="I27" s="9">
        <f t="shared" si="3"/>
        <v>400</v>
      </c>
      <c r="J27" s="10">
        <f t="shared" si="4"/>
        <v>4.511278195488721</v>
      </c>
    </row>
    <row r="28" spans="1:10" ht="15">
      <c r="A28" s="11" t="s">
        <v>29</v>
      </c>
      <c r="B28" s="4">
        <v>966</v>
      </c>
      <c r="C28" s="4">
        <v>13</v>
      </c>
      <c r="D28" s="4">
        <f t="shared" si="1"/>
        <v>979</v>
      </c>
      <c r="E28" s="4">
        <v>1029</v>
      </c>
      <c r="F28" s="4">
        <v>16</v>
      </c>
      <c r="G28" s="4">
        <f t="shared" si="2"/>
        <v>1045</v>
      </c>
      <c r="H28" s="5">
        <f t="shared" si="3"/>
        <v>6.521739130434782</v>
      </c>
      <c r="I28" s="5">
        <f t="shared" si="3"/>
        <v>23.076923076923077</v>
      </c>
      <c r="J28" s="6">
        <f t="shared" si="4"/>
        <v>6.741573033707865</v>
      </c>
    </row>
    <row r="29" spans="1:10" ht="15">
      <c r="A29" s="7" t="s">
        <v>30</v>
      </c>
      <c r="B29" s="8">
        <v>553</v>
      </c>
      <c r="C29" s="8">
        <v>9</v>
      </c>
      <c r="D29" s="8">
        <f t="shared" si="1"/>
        <v>562</v>
      </c>
      <c r="E29" s="8">
        <v>531</v>
      </c>
      <c r="F29" s="8">
        <v>23</v>
      </c>
      <c r="G29" s="8">
        <f t="shared" si="2"/>
        <v>554</v>
      </c>
      <c r="H29" s="9">
        <f t="shared" si="3"/>
        <v>-3.9783001808318263</v>
      </c>
      <c r="I29" s="9">
        <f t="shared" si="3"/>
        <v>155.55555555555557</v>
      </c>
      <c r="J29" s="10">
        <f t="shared" si="4"/>
        <v>-1.4234875444839856</v>
      </c>
    </row>
    <row r="30" spans="1:10" ht="15">
      <c r="A30" s="11" t="s">
        <v>31</v>
      </c>
      <c r="B30" s="4">
        <v>198</v>
      </c>
      <c r="C30" s="4"/>
      <c r="D30" s="4">
        <f t="shared" si="1"/>
        <v>198</v>
      </c>
      <c r="E30" s="4">
        <v>204</v>
      </c>
      <c r="F30" s="4">
        <v>2</v>
      </c>
      <c r="G30" s="4">
        <f t="shared" si="2"/>
        <v>206</v>
      </c>
      <c r="H30" s="5">
        <f t="shared" si="3"/>
        <v>3.0303030303030303</v>
      </c>
      <c r="I30" s="5"/>
      <c r="J30" s="6">
        <f t="shared" si="4"/>
        <v>4.040404040404041</v>
      </c>
    </row>
    <row r="31" spans="1:10" ht="15">
      <c r="A31" s="7" t="s">
        <v>65</v>
      </c>
      <c r="B31" s="8">
        <v>57</v>
      </c>
      <c r="C31" s="8">
        <v>25</v>
      </c>
      <c r="D31" s="8">
        <f t="shared" si="1"/>
        <v>82</v>
      </c>
      <c r="E31" s="8">
        <v>211</v>
      </c>
      <c r="F31" s="8">
        <v>22</v>
      </c>
      <c r="G31" s="8">
        <f t="shared" si="2"/>
        <v>233</v>
      </c>
      <c r="H31" s="9">
        <f t="shared" si="3"/>
        <v>270.17543859649123</v>
      </c>
      <c r="I31" s="9">
        <f t="shared" si="3"/>
        <v>-12</v>
      </c>
      <c r="J31" s="10">
        <f t="shared" si="4"/>
        <v>184.14634146341464</v>
      </c>
    </row>
    <row r="32" spans="1:10" ht="15">
      <c r="A32" s="11" t="s">
        <v>32</v>
      </c>
      <c r="B32" s="4"/>
      <c r="C32" s="4"/>
      <c r="D32" s="4"/>
      <c r="E32" s="4">
        <v>16</v>
      </c>
      <c r="F32" s="4"/>
      <c r="G32" s="4">
        <f>+E32+F32</f>
        <v>16</v>
      </c>
      <c r="H32" s="5"/>
      <c r="I32" s="5"/>
      <c r="J32" s="6"/>
    </row>
    <row r="33" spans="1:10" ht="15">
      <c r="A33" s="7" t="s">
        <v>33</v>
      </c>
      <c r="B33" s="8">
        <v>527</v>
      </c>
      <c r="C33" s="8">
        <v>170</v>
      </c>
      <c r="D33" s="8">
        <f t="shared" si="1"/>
        <v>697</v>
      </c>
      <c r="E33" s="8">
        <v>541</v>
      </c>
      <c r="F33" s="8">
        <v>188</v>
      </c>
      <c r="G33" s="8">
        <f t="shared" si="2"/>
        <v>729</v>
      </c>
      <c r="H33" s="9">
        <f t="shared" si="3"/>
        <v>2.6565464895635675</v>
      </c>
      <c r="I33" s="9">
        <f t="shared" si="3"/>
        <v>10.588235294117647</v>
      </c>
      <c r="J33" s="10">
        <f t="shared" si="4"/>
        <v>4.591104734576758</v>
      </c>
    </row>
    <row r="34" spans="1:10" ht="15">
      <c r="A34" s="11" t="s">
        <v>34</v>
      </c>
      <c r="B34" s="4">
        <v>120</v>
      </c>
      <c r="C34" s="4"/>
      <c r="D34" s="4">
        <f t="shared" si="1"/>
        <v>120</v>
      </c>
      <c r="E34" s="4">
        <v>56</v>
      </c>
      <c r="F34" s="4"/>
      <c r="G34" s="4">
        <f t="shared" si="2"/>
        <v>56</v>
      </c>
      <c r="H34" s="5">
        <f t="shared" si="3"/>
        <v>-53.333333333333336</v>
      </c>
      <c r="I34" s="5"/>
      <c r="J34" s="6">
        <f t="shared" si="4"/>
        <v>-53.333333333333336</v>
      </c>
    </row>
    <row r="35" spans="1:10" ht="15">
      <c r="A35" s="7" t="s">
        <v>35</v>
      </c>
      <c r="B35" s="8">
        <v>916</v>
      </c>
      <c r="C35" s="8">
        <v>4</v>
      </c>
      <c r="D35" s="8">
        <f t="shared" si="1"/>
        <v>920</v>
      </c>
      <c r="E35" s="8">
        <v>1058</v>
      </c>
      <c r="F35" s="8">
        <v>3</v>
      </c>
      <c r="G35" s="8">
        <f t="shared" si="2"/>
        <v>1061</v>
      </c>
      <c r="H35" s="9">
        <f t="shared" si="3"/>
        <v>15.502183406113538</v>
      </c>
      <c r="I35" s="9">
        <f t="shared" si="3"/>
        <v>-25</v>
      </c>
      <c r="J35" s="10">
        <f t="shared" si="4"/>
        <v>15.32608695652174</v>
      </c>
    </row>
    <row r="36" spans="1:10" ht="15">
      <c r="A36" s="11" t="s">
        <v>36</v>
      </c>
      <c r="B36" s="4">
        <v>148</v>
      </c>
      <c r="C36" s="4"/>
      <c r="D36" s="4">
        <f t="shared" si="1"/>
        <v>148</v>
      </c>
      <c r="E36" s="4">
        <v>148</v>
      </c>
      <c r="F36" s="4">
        <v>3</v>
      </c>
      <c r="G36" s="4">
        <f t="shared" si="2"/>
        <v>151</v>
      </c>
      <c r="H36" s="5">
        <f t="shared" si="3"/>
        <v>0</v>
      </c>
      <c r="I36" s="5"/>
      <c r="J36" s="6">
        <f t="shared" si="4"/>
        <v>2.027027027027027</v>
      </c>
    </row>
    <row r="37" spans="1:10" ht="15">
      <c r="A37" s="7" t="s">
        <v>37</v>
      </c>
      <c r="B37" s="8">
        <v>310</v>
      </c>
      <c r="C37" s="8"/>
      <c r="D37" s="8">
        <f t="shared" si="1"/>
        <v>310</v>
      </c>
      <c r="E37" s="8">
        <v>338</v>
      </c>
      <c r="F37" s="8"/>
      <c r="G37" s="8">
        <f t="shared" si="2"/>
        <v>338</v>
      </c>
      <c r="H37" s="9">
        <f t="shared" si="3"/>
        <v>9.032258064516128</v>
      </c>
      <c r="I37" s="9"/>
      <c r="J37" s="10">
        <f t="shared" si="4"/>
        <v>9.032258064516128</v>
      </c>
    </row>
    <row r="38" spans="1:10" ht="15">
      <c r="A38" s="11" t="s">
        <v>38</v>
      </c>
      <c r="B38" s="4">
        <v>59</v>
      </c>
      <c r="C38" s="4">
        <v>1</v>
      </c>
      <c r="D38" s="4">
        <f t="shared" si="1"/>
        <v>60</v>
      </c>
      <c r="E38" s="4">
        <v>31</v>
      </c>
      <c r="F38" s="4">
        <v>3</v>
      </c>
      <c r="G38" s="4">
        <f t="shared" si="2"/>
        <v>34</v>
      </c>
      <c r="H38" s="5">
        <f t="shared" si="3"/>
        <v>-47.45762711864407</v>
      </c>
      <c r="I38" s="5">
        <f t="shared" si="3"/>
        <v>200</v>
      </c>
      <c r="J38" s="6">
        <f t="shared" si="4"/>
        <v>-43.333333333333336</v>
      </c>
    </row>
    <row r="39" spans="1:10" ht="15">
      <c r="A39" s="7" t="s">
        <v>39</v>
      </c>
      <c r="B39" s="8">
        <v>1036</v>
      </c>
      <c r="C39" s="8">
        <v>69</v>
      </c>
      <c r="D39" s="8">
        <f t="shared" si="1"/>
        <v>1105</v>
      </c>
      <c r="E39" s="8">
        <v>928</v>
      </c>
      <c r="F39" s="8">
        <v>84</v>
      </c>
      <c r="G39" s="8">
        <f t="shared" si="2"/>
        <v>1012</v>
      </c>
      <c r="H39" s="9">
        <f t="shared" si="3"/>
        <v>-10.424710424710424</v>
      </c>
      <c r="I39" s="9">
        <f t="shared" si="3"/>
        <v>21.73913043478261</v>
      </c>
      <c r="J39" s="10">
        <f t="shared" si="4"/>
        <v>-8.416289592760181</v>
      </c>
    </row>
    <row r="40" spans="1:10" ht="15">
      <c r="A40" s="11" t="s">
        <v>40</v>
      </c>
      <c r="B40" s="4">
        <v>69</v>
      </c>
      <c r="C40" s="4">
        <v>2</v>
      </c>
      <c r="D40" s="4">
        <f t="shared" si="1"/>
        <v>71</v>
      </c>
      <c r="E40" s="4">
        <v>42</v>
      </c>
      <c r="F40" s="4">
        <v>2</v>
      </c>
      <c r="G40" s="4">
        <f t="shared" si="2"/>
        <v>44</v>
      </c>
      <c r="H40" s="5">
        <f t="shared" si="3"/>
        <v>-39.130434782608695</v>
      </c>
      <c r="I40" s="5">
        <f t="shared" si="3"/>
        <v>0</v>
      </c>
      <c r="J40" s="6">
        <f t="shared" si="4"/>
        <v>-38.028169014084504</v>
      </c>
    </row>
    <row r="41" spans="1:10" ht="15">
      <c r="A41" s="7" t="s">
        <v>41</v>
      </c>
      <c r="B41" s="8">
        <v>588</v>
      </c>
      <c r="C41" s="8">
        <v>40</v>
      </c>
      <c r="D41" s="8">
        <f t="shared" si="1"/>
        <v>628</v>
      </c>
      <c r="E41" s="8">
        <v>465</v>
      </c>
      <c r="F41" s="8">
        <v>34</v>
      </c>
      <c r="G41" s="8">
        <f t="shared" si="2"/>
        <v>499</v>
      </c>
      <c r="H41" s="9">
        <f t="shared" si="3"/>
        <v>-20.918367346938776</v>
      </c>
      <c r="I41" s="9">
        <f t="shared" si="3"/>
        <v>-15</v>
      </c>
      <c r="J41" s="10">
        <f t="shared" si="4"/>
        <v>-20.541401273885352</v>
      </c>
    </row>
    <row r="42" spans="1:10" ht="15">
      <c r="A42" s="11" t="s">
        <v>42</v>
      </c>
      <c r="B42" s="4">
        <v>568</v>
      </c>
      <c r="C42" s="4">
        <v>7</v>
      </c>
      <c r="D42" s="4">
        <f t="shared" si="1"/>
        <v>575</v>
      </c>
      <c r="E42" s="4">
        <v>540</v>
      </c>
      <c r="F42" s="4">
        <v>5</v>
      </c>
      <c r="G42" s="4">
        <f t="shared" si="2"/>
        <v>545</v>
      </c>
      <c r="H42" s="5">
        <f t="shared" si="3"/>
        <v>-4.929577464788732</v>
      </c>
      <c r="I42" s="5">
        <f t="shared" si="3"/>
        <v>-28.57142857142857</v>
      </c>
      <c r="J42" s="6">
        <f t="shared" si="4"/>
        <v>-5.217391304347826</v>
      </c>
    </row>
    <row r="43" spans="1:10" ht="15">
      <c r="A43" s="7" t="s">
        <v>43</v>
      </c>
      <c r="B43" s="8">
        <v>404</v>
      </c>
      <c r="C43" s="8">
        <v>2</v>
      </c>
      <c r="D43" s="8">
        <f t="shared" si="1"/>
        <v>406</v>
      </c>
      <c r="E43" s="8">
        <v>374</v>
      </c>
      <c r="F43" s="8"/>
      <c r="G43" s="8">
        <f t="shared" si="2"/>
        <v>374</v>
      </c>
      <c r="H43" s="9">
        <f t="shared" si="3"/>
        <v>-7.425742574257425</v>
      </c>
      <c r="I43" s="9">
        <f t="shared" si="3"/>
        <v>-100</v>
      </c>
      <c r="J43" s="10">
        <f t="shared" si="4"/>
        <v>-7.8817733990147785</v>
      </c>
    </row>
    <row r="44" spans="1:10" ht="15">
      <c r="A44" s="11" t="s">
        <v>44</v>
      </c>
      <c r="B44" s="4">
        <v>180</v>
      </c>
      <c r="C44" s="4"/>
      <c r="D44" s="4">
        <f t="shared" si="1"/>
        <v>180</v>
      </c>
      <c r="E44" s="4">
        <v>188</v>
      </c>
      <c r="F44" s="4"/>
      <c r="G44" s="4">
        <f t="shared" si="2"/>
        <v>188</v>
      </c>
      <c r="H44" s="5">
        <f t="shared" si="3"/>
        <v>4.444444444444445</v>
      </c>
      <c r="I44" s="5"/>
      <c r="J44" s="6">
        <f t="shared" si="4"/>
        <v>4.444444444444445</v>
      </c>
    </row>
    <row r="45" spans="1:10" ht="15">
      <c r="A45" s="7" t="s">
        <v>45</v>
      </c>
      <c r="B45" s="8">
        <v>223</v>
      </c>
      <c r="C45" s="8">
        <v>3</v>
      </c>
      <c r="D45" s="8">
        <f t="shared" si="1"/>
        <v>226</v>
      </c>
      <c r="E45" s="8">
        <v>360</v>
      </c>
      <c r="F45" s="8">
        <v>4</v>
      </c>
      <c r="G45" s="8">
        <f t="shared" si="2"/>
        <v>364</v>
      </c>
      <c r="H45" s="9">
        <f t="shared" si="3"/>
        <v>61.43497757847533</v>
      </c>
      <c r="I45" s="9">
        <f t="shared" si="3"/>
        <v>33.33333333333333</v>
      </c>
      <c r="J45" s="10">
        <f t="shared" si="4"/>
        <v>61.06194690265486</v>
      </c>
    </row>
    <row r="46" spans="1:10" ht="15">
      <c r="A46" s="11" t="s">
        <v>46</v>
      </c>
      <c r="B46" s="4">
        <v>382</v>
      </c>
      <c r="C46" s="4"/>
      <c r="D46" s="4">
        <f>+B46+C46</f>
        <v>382</v>
      </c>
      <c r="E46" s="4">
        <v>493</v>
      </c>
      <c r="F46" s="4">
        <v>31</v>
      </c>
      <c r="G46" s="4">
        <f>+E46+F46</f>
        <v>524</v>
      </c>
      <c r="H46" s="5">
        <f t="shared" si="3"/>
        <v>29.05759162303665</v>
      </c>
      <c r="I46" s="5"/>
      <c r="J46" s="6">
        <f t="shared" si="4"/>
        <v>37.17277486910995</v>
      </c>
    </row>
    <row r="47" spans="1:10" ht="15">
      <c r="A47" s="7" t="s">
        <v>47</v>
      </c>
      <c r="B47" s="8">
        <v>1229</v>
      </c>
      <c r="C47" s="8">
        <v>72</v>
      </c>
      <c r="D47" s="8">
        <f t="shared" si="1"/>
        <v>1301</v>
      </c>
      <c r="E47" s="8">
        <v>1531</v>
      </c>
      <c r="F47" s="8">
        <v>61</v>
      </c>
      <c r="G47" s="8">
        <f t="shared" si="2"/>
        <v>1592</v>
      </c>
      <c r="H47" s="9">
        <f t="shared" si="3"/>
        <v>24.572823433685922</v>
      </c>
      <c r="I47" s="9">
        <f t="shared" si="3"/>
        <v>-15.277777777777779</v>
      </c>
      <c r="J47" s="10">
        <f t="shared" si="4"/>
        <v>22.367409684857805</v>
      </c>
    </row>
    <row r="48" spans="1:10" ht="15">
      <c r="A48" s="11" t="s">
        <v>48</v>
      </c>
      <c r="B48" s="4">
        <v>116</v>
      </c>
      <c r="C48" s="4"/>
      <c r="D48" s="4">
        <f t="shared" si="1"/>
        <v>116</v>
      </c>
      <c r="E48" s="4">
        <v>92</v>
      </c>
      <c r="F48" s="4"/>
      <c r="G48" s="4">
        <f t="shared" si="2"/>
        <v>92</v>
      </c>
      <c r="H48" s="5">
        <f t="shared" si="3"/>
        <v>-20.689655172413794</v>
      </c>
      <c r="I48" s="5"/>
      <c r="J48" s="6">
        <f t="shared" si="4"/>
        <v>-20.689655172413794</v>
      </c>
    </row>
    <row r="49" spans="1:10" ht="15">
      <c r="A49" s="7" t="s">
        <v>49</v>
      </c>
      <c r="B49" s="8">
        <v>60</v>
      </c>
      <c r="C49" s="8">
        <v>4</v>
      </c>
      <c r="D49" s="8">
        <f t="shared" si="1"/>
        <v>64</v>
      </c>
      <c r="E49" s="8">
        <v>44</v>
      </c>
      <c r="F49" s="8">
        <v>1</v>
      </c>
      <c r="G49" s="8">
        <f t="shared" si="2"/>
        <v>45</v>
      </c>
      <c r="H49" s="9">
        <f t="shared" si="3"/>
        <v>-26.666666666666668</v>
      </c>
      <c r="I49" s="9">
        <f t="shared" si="3"/>
        <v>-75</v>
      </c>
      <c r="J49" s="10">
        <f t="shared" si="4"/>
        <v>-29.6875</v>
      </c>
    </row>
    <row r="50" spans="1:10" ht="15">
      <c r="A50" s="11" t="s">
        <v>50</v>
      </c>
      <c r="B50" s="4">
        <v>258</v>
      </c>
      <c r="C50" s="4">
        <v>10</v>
      </c>
      <c r="D50" s="4">
        <f t="shared" si="1"/>
        <v>268</v>
      </c>
      <c r="E50" s="4">
        <v>263</v>
      </c>
      <c r="F50" s="4">
        <v>9</v>
      </c>
      <c r="G50" s="4">
        <f t="shared" si="2"/>
        <v>272</v>
      </c>
      <c r="H50" s="5">
        <f t="shared" si="3"/>
        <v>1.937984496124031</v>
      </c>
      <c r="I50" s="5">
        <f t="shared" si="3"/>
        <v>-10</v>
      </c>
      <c r="J50" s="6">
        <f t="shared" si="4"/>
        <v>1.4925373134328357</v>
      </c>
    </row>
    <row r="51" spans="1:10" ht="15">
      <c r="A51" s="7" t="s">
        <v>51</v>
      </c>
      <c r="B51" s="8">
        <v>422</v>
      </c>
      <c r="C51" s="8">
        <v>14</v>
      </c>
      <c r="D51" s="8">
        <f t="shared" si="1"/>
        <v>436</v>
      </c>
      <c r="E51" s="8">
        <v>479</v>
      </c>
      <c r="F51" s="8">
        <v>19</v>
      </c>
      <c r="G51" s="8">
        <f t="shared" si="2"/>
        <v>498</v>
      </c>
      <c r="H51" s="9">
        <f t="shared" si="3"/>
        <v>13.507109004739338</v>
      </c>
      <c r="I51" s="9">
        <f t="shared" si="3"/>
        <v>35.714285714285715</v>
      </c>
      <c r="J51" s="10">
        <f t="shared" si="4"/>
        <v>14.220183486238533</v>
      </c>
    </row>
    <row r="52" spans="1:10" ht="15">
      <c r="A52" s="11" t="s">
        <v>52</v>
      </c>
      <c r="B52" s="4">
        <v>192</v>
      </c>
      <c r="C52" s="4"/>
      <c r="D52" s="4">
        <f t="shared" si="1"/>
        <v>192</v>
      </c>
      <c r="E52" s="4">
        <v>173</v>
      </c>
      <c r="F52" s="4"/>
      <c r="G52" s="4">
        <f t="shared" si="2"/>
        <v>173</v>
      </c>
      <c r="H52" s="5">
        <f t="shared" si="3"/>
        <v>-9.895833333333332</v>
      </c>
      <c r="I52" s="5"/>
      <c r="J52" s="6">
        <f t="shared" si="4"/>
        <v>-9.895833333333332</v>
      </c>
    </row>
    <row r="53" spans="1:10" ht="15">
      <c r="A53" s="7" t="s">
        <v>53</v>
      </c>
      <c r="B53" s="8">
        <v>1093</v>
      </c>
      <c r="C53" s="8">
        <v>104</v>
      </c>
      <c r="D53" s="8">
        <f t="shared" si="1"/>
        <v>1197</v>
      </c>
      <c r="E53" s="8">
        <v>1543</v>
      </c>
      <c r="F53" s="8">
        <v>20</v>
      </c>
      <c r="G53" s="8">
        <f t="shared" si="2"/>
        <v>1563</v>
      </c>
      <c r="H53" s="9">
        <f t="shared" si="3"/>
        <v>41.171088746569076</v>
      </c>
      <c r="I53" s="9">
        <f t="shared" si="3"/>
        <v>-80.76923076923077</v>
      </c>
      <c r="J53" s="10">
        <f t="shared" si="4"/>
        <v>30.576441102756892</v>
      </c>
    </row>
    <row r="54" spans="1:10" ht="15">
      <c r="A54" s="11" t="s">
        <v>54</v>
      </c>
      <c r="B54" s="4">
        <v>58</v>
      </c>
      <c r="C54" s="4"/>
      <c r="D54" s="4">
        <f t="shared" si="1"/>
        <v>58</v>
      </c>
      <c r="E54" s="4">
        <v>46</v>
      </c>
      <c r="F54" s="4"/>
      <c r="G54" s="4">
        <f t="shared" si="2"/>
        <v>46</v>
      </c>
      <c r="H54" s="5">
        <f t="shared" si="3"/>
        <v>-20.689655172413794</v>
      </c>
      <c r="I54" s="5"/>
      <c r="J54" s="6">
        <f t="shared" si="4"/>
        <v>-20.689655172413794</v>
      </c>
    </row>
    <row r="55" spans="1:10" ht="15">
      <c r="A55" s="7" t="s">
        <v>55</v>
      </c>
      <c r="B55" s="8">
        <v>64</v>
      </c>
      <c r="C55" s="8"/>
      <c r="D55" s="8">
        <f t="shared" si="1"/>
        <v>64</v>
      </c>
      <c r="E55" s="8">
        <v>20</v>
      </c>
      <c r="F55" s="8"/>
      <c r="G55" s="8">
        <f t="shared" si="2"/>
        <v>20</v>
      </c>
      <c r="H55" s="9">
        <f t="shared" si="3"/>
        <v>-68.75</v>
      </c>
      <c r="I55" s="9"/>
      <c r="J55" s="10">
        <f t="shared" si="4"/>
        <v>-68.75</v>
      </c>
    </row>
    <row r="56" spans="1:10" ht="15">
      <c r="A56" s="11" t="s">
        <v>56</v>
      </c>
      <c r="B56" s="4">
        <v>901</v>
      </c>
      <c r="C56" s="4">
        <v>33</v>
      </c>
      <c r="D56" s="4">
        <f t="shared" si="1"/>
        <v>934</v>
      </c>
      <c r="E56" s="4">
        <v>878</v>
      </c>
      <c r="F56" s="4">
        <v>6</v>
      </c>
      <c r="G56" s="4">
        <f t="shared" si="2"/>
        <v>884</v>
      </c>
      <c r="H56" s="5">
        <f t="shared" si="3"/>
        <v>-2.5527192008879025</v>
      </c>
      <c r="I56" s="5">
        <f t="shared" si="3"/>
        <v>-81.81818181818183</v>
      </c>
      <c r="J56" s="6">
        <f t="shared" si="4"/>
        <v>-5.353319057815846</v>
      </c>
    </row>
    <row r="57" spans="1:10" ht="15">
      <c r="A57" s="7" t="s">
        <v>66</v>
      </c>
      <c r="B57" s="8">
        <v>69</v>
      </c>
      <c r="C57" s="8">
        <v>15</v>
      </c>
      <c r="D57" s="8">
        <f t="shared" si="1"/>
        <v>84</v>
      </c>
      <c r="E57" s="8">
        <v>47</v>
      </c>
      <c r="F57" s="8">
        <v>5</v>
      </c>
      <c r="G57" s="8">
        <f t="shared" si="2"/>
        <v>52</v>
      </c>
      <c r="H57" s="9">
        <f t="shared" si="3"/>
        <v>-31.88405797101449</v>
      </c>
      <c r="I57" s="9">
        <f t="shared" si="3"/>
        <v>-66.66666666666666</v>
      </c>
      <c r="J57" s="10">
        <f t="shared" si="4"/>
        <v>-38.095238095238095</v>
      </c>
    </row>
    <row r="58" spans="1:10" ht="15">
      <c r="A58" s="11" t="s">
        <v>67</v>
      </c>
      <c r="B58" s="4">
        <v>5</v>
      </c>
      <c r="C58" s="4">
        <v>1</v>
      </c>
      <c r="D58" s="4">
        <f t="shared" si="1"/>
        <v>6</v>
      </c>
      <c r="E58" s="4">
        <v>4</v>
      </c>
      <c r="F58" s="4"/>
      <c r="G58" s="4">
        <f t="shared" si="2"/>
        <v>4</v>
      </c>
      <c r="H58" s="5">
        <f t="shared" si="3"/>
        <v>-20</v>
      </c>
      <c r="I58" s="5">
        <f t="shared" si="3"/>
        <v>-100</v>
      </c>
      <c r="J58" s="6">
        <f t="shared" si="4"/>
        <v>-33.33333333333333</v>
      </c>
    </row>
    <row r="59" spans="1:10" ht="15">
      <c r="A59" s="13" t="s">
        <v>57</v>
      </c>
      <c r="B59" s="14">
        <f>B60-SUM(B5+B9+B19+B31+B57+B58)</f>
        <v>48811</v>
      </c>
      <c r="C59" s="14">
        <f>C60-SUM(C5+C9+C19+C31+C57+C58)</f>
        <v>31392</v>
      </c>
      <c r="D59" s="14">
        <f>D60-SUM(D5+D9+D19+D31+D57+D58)</f>
        <v>80203</v>
      </c>
      <c r="E59" s="14">
        <f>E60-SUM(E5+E9+E19+E31+E57+E58)</f>
        <v>48807</v>
      </c>
      <c r="F59" s="14">
        <f>F60-SUM(F5+F9+F19+F31+F57+F58)</f>
        <v>27873</v>
      </c>
      <c r="G59" s="14">
        <f>G60-SUM(G5+G9+G19+G31+G57+G58)</f>
        <v>76680</v>
      </c>
      <c r="H59" s="15">
        <f>+((E59-B59)/B59)*100</f>
        <v>-0.008194874106246542</v>
      </c>
      <c r="I59" s="15">
        <f t="shared" si="3"/>
        <v>-11.2098623853211</v>
      </c>
      <c r="J59" s="16">
        <f t="shared" si="3"/>
        <v>-4.392603767938855</v>
      </c>
    </row>
    <row r="60" spans="1:10" ht="15">
      <c r="A60" s="17" t="s">
        <v>58</v>
      </c>
      <c r="B60" s="18">
        <f>SUM(B4:B58)</f>
        <v>61019</v>
      </c>
      <c r="C60" s="18">
        <f>SUM(C4:C58)</f>
        <v>38300</v>
      </c>
      <c r="D60" s="18">
        <f>SUM(D4:D58)</f>
        <v>99319</v>
      </c>
      <c r="E60" s="18">
        <f>SUM(E4:E58)</f>
        <v>60672</v>
      </c>
      <c r="F60" s="18">
        <f>SUM(F4:F58)</f>
        <v>34055</v>
      </c>
      <c r="G60" s="18">
        <f>SUM(G4:G58)</f>
        <v>94727</v>
      </c>
      <c r="H60" s="19">
        <f>+((E60-B60)/B60)*100</f>
        <v>-0.5686753306347203</v>
      </c>
      <c r="I60" s="19">
        <f t="shared" si="3"/>
        <v>-11.083550913838119</v>
      </c>
      <c r="J60" s="20">
        <f t="shared" si="3"/>
        <v>-4.623485939246267</v>
      </c>
    </row>
    <row r="61" spans="1:10" ht="15.75" thickBot="1">
      <c r="A61" s="21" t="s">
        <v>59</v>
      </c>
      <c r="B61" s="22"/>
      <c r="C61" s="22"/>
      <c r="D61" s="22">
        <v>26101</v>
      </c>
      <c r="E61" s="22"/>
      <c r="F61" s="22"/>
      <c r="G61" s="22">
        <v>29870</v>
      </c>
      <c r="H61" s="58">
        <f>+((G61-D61)/D61)*100</f>
        <v>14.440059767824987</v>
      </c>
      <c r="I61" s="58"/>
      <c r="J61" s="59"/>
    </row>
    <row r="62" spans="1:10" ht="15">
      <c r="A62" s="17" t="s">
        <v>60</v>
      </c>
      <c r="B62" s="18"/>
      <c r="C62" s="18"/>
      <c r="D62" s="18">
        <f>+D60+D61</f>
        <v>125420</v>
      </c>
      <c r="E62" s="18"/>
      <c r="F62" s="18"/>
      <c r="G62" s="18">
        <f>+G60+G61</f>
        <v>124597</v>
      </c>
      <c r="H62" s="19"/>
      <c r="I62" s="19"/>
      <c r="J62" s="20">
        <f>+((G62-D62)/D62)*100</f>
        <v>-0.6561951841811514</v>
      </c>
    </row>
    <row r="63" spans="1:10" ht="15">
      <c r="A63" s="43"/>
      <c r="B63" s="44"/>
      <c r="C63" s="44"/>
      <c r="D63" s="44"/>
      <c r="E63" s="44"/>
      <c r="F63" s="44"/>
      <c r="G63" s="44"/>
      <c r="H63" s="44"/>
      <c r="I63" s="44"/>
      <c r="J63" s="45"/>
    </row>
    <row r="64" spans="1:10" ht="15.75" thickBot="1">
      <c r="A64" s="46"/>
      <c r="B64" s="47"/>
      <c r="C64" s="47"/>
      <c r="D64" s="47"/>
      <c r="E64" s="47"/>
      <c r="F64" s="47"/>
      <c r="G64" s="47"/>
      <c r="H64" s="47"/>
      <c r="I64" s="47"/>
      <c r="J64" s="48"/>
    </row>
    <row r="65" spans="1:10" ht="48.75" customHeight="1">
      <c r="A65" s="49" t="s">
        <v>68</v>
      </c>
      <c r="B65" s="49"/>
      <c r="C65" s="49"/>
      <c r="D65" s="49"/>
      <c r="E65" s="49"/>
      <c r="F65" s="49"/>
      <c r="G65" s="49"/>
      <c r="H65" s="49"/>
      <c r="I65" s="49"/>
      <c r="J65" s="49"/>
    </row>
  </sheetData>
  <sheetProtection/>
  <mergeCells count="9">
    <mergeCell ref="A63:J63"/>
    <mergeCell ref="A64:J64"/>
    <mergeCell ref="A65:J65"/>
    <mergeCell ref="A1:J1"/>
    <mergeCell ref="A2:A3"/>
    <mergeCell ref="B2:D2"/>
    <mergeCell ref="E2:G2"/>
    <mergeCell ref="H2:J2"/>
    <mergeCell ref="H61:J61"/>
  </mergeCells>
  <printOptions/>
  <pageMargins left="0.7" right="0.7" top="0.75" bottom="0.75" header="0.3" footer="0.3"/>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31">
      <selection activeCell="A64" sqref="A64:J64"/>
    </sheetView>
  </sheetViews>
  <sheetFormatPr defaultColWidth="9.140625" defaultRowHeight="15"/>
  <cols>
    <col min="1" max="1" width="28.140625" style="0" customWidth="1"/>
    <col min="2" max="10" width="14.28125" style="0" customWidth="1"/>
  </cols>
  <sheetData>
    <row r="1" spans="1:10" ht="26.25" customHeight="1">
      <c r="A1" s="50" t="s">
        <v>71</v>
      </c>
      <c r="B1" s="51"/>
      <c r="C1" s="51"/>
      <c r="D1" s="51"/>
      <c r="E1" s="51"/>
      <c r="F1" s="51"/>
      <c r="G1" s="51"/>
      <c r="H1" s="51"/>
      <c r="I1" s="51"/>
      <c r="J1" s="52"/>
    </row>
    <row r="2" spans="1:10" ht="29.25" customHeight="1">
      <c r="A2" s="53" t="s">
        <v>1</v>
      </c>
      <c r="B2" s="55" t="s">
        <v>2</v>
      </c>
      <c r="C2" s="55"/>
      <c r="D2" s="55"/>
      <c r="E2" s="55" t="s">
        <v>3</v>
      </c>
      <c r="F2" s="55"/>
      <c r="G2" s="55"/>
      <c r="H2" s="56" t="s">
        <v>4</v>
      </c>
      <c r="I2" s="56"/>
      <c r="J2" s="57"/>
    </row>
    <row r="3" spans="1:10" ht="15">
      <c r="A3" s="54"/>
      <c r="B3" s="1" t="s">
        <v>5</v>
      </c>
      <c r="C3" s="1" t="s">
        <v>6</v>
      </c>
      <c r="D3" s="1" t="s">
        <v>7</v>
      </c>
      <c r="E3" s="1" t="s">
        <v>5</v>
      </c>
      <c r="F3" s="1" t="s">
        <v>6</v>
      </c>
      <c r="G3" s="1" t="s">
        <v>7</v>
      </c>
      <c r="H3" s="1" t="s">
        <v>5</v>
      </c>
      <c r="I3" s="1" t="s">
        <v>6</v>
      </c>
      <c r="J3" s="2" t="s">
        <v>7</v>
      </c>
    </row>
    <row r="4" spans="1:10" ht="15">
      <c r="A4" s="30" t="s">
        <v>8</v>
      </c>
      <c r="B4" s="4">
        <v>9518</v>
      </c>
      <c r="C4" s="4">
        <v>25701</v>
      </c>
      <c r="D4" s="4">
        <f>+B4+C4</f>
        <v>35219</v>
      </c>
      <c r="E4" s="4">
        <v>8991</v>
      </c>
      <c r="F4" s="4">
        <v>22242</v>
      </c>
      <c r="G4" s="4">
        <f>+E4+F4</f>
        <v>31233</v>
      </c>
      <c r="H4" s="5">
        <f>+((E4-B4)/B4)*100</f>
        <v>-5.536877495272116</v>
      </c>
      <c r="I4" s="5">
        <f aca="true" t="shared" si="0" ref="I4:J18">+((F4-C4)/C4)*100</f>
        <v>-13.45862028714836</v>
      </c>
      <c r="J4" s="6">
        <f t="shared" si="0"/>
        <v>-11.31775462108521</v>
      </c>
    </row>
    <row r="5" spans="1:10" ht="15">
      <c r="A5" s="31" t="s">
        <v>61</v>
      </c>
      <c r="B5" s="8">
        <v>10281</v>
      </c>
      <c r="C5" s="8">
        <v>6421</v>
      </c>
      <c r="D5" s="8">
        <f aca="true" t="shared" si="1" ref="D5:D57">+B5+C5</f>
        <v>16702</v>
      </c>
      <c r="E5" s="8">
        <v>9849</v>
      </c>
      <c r="F5" s="8">
        <v>5857</v>
      </c>
      <c r="G5" s="8">
        <f aca="true" t="shared" si="2" ref="G5:G57">+E5+F5</f>
        <v>15706</v>
      </c>
      <c r="H5" s="9">
        <f>+((E5-B5)/B5)*100</f>
        <v>-4.201925882696235</v>
      </c>
      <c r="I5" s="9">
        <f t="shared" si="0"/>
        <v>-8.783678554742252</v>
      </c>
      <c r="J5" s="10">
        <f t="shared" si="0"/>
        <v>-5.963357681714765</v>
      </c>
    </row>
    <row r="6" spans="1:10" ht="15">
      <c r="A6" s="32" t="s">
        <v>9</v>
      </c>
      <c r="B6" s="4">
        <v>6314</v>
      </c>
      <c r="C6" s="4">
        <v>980</v>
      </c>
      <c r="D6" s="4">
        <f t="shared" si="1"/>
        <v>7294</v>
      </c>
      <c r="E6" s="4">
        <v>6520</v>
      </c>
      <c r="F6" s="4">
        <v>1074</v>
      </c>
      <c r="G6" s="4">
        <f t="shared" si="2"/>
        <v>7594</v>
      </c>
      <c r="H6" s="5">
        <f>+((E6-B6)/B6)*100</f>
        <v>3.2625910674691165</v>
      </c>
      <c r="I6" s="5">
        <f t="shared" si="0"/>
        <v>9.591836734693878</v>
      </c>
      <c r="J6" s="6">
        <f t="shared" si="0"/>
        <v>4.112969564025226</v>
      </c>
    </row>
    <row r="7" spans="1:10" ht="15">
      <c r="A7" s="31" t="s">
        <v>10</v>
      </c>
      <c r="B7" s="8">
        <v>5135</v>
      </c>
      <c r="C7" s="8">
        <v>740</v>
      </c>
      <c r="D7" s="8">
        <f t="shared" si="1"/>
        <v>5875</v>
      </c>
      <c r="E7" s="8">
        <v>5260</v>
      </c>
      <c r="F7" s="8">
        <v>637</v>
      </c>
      <c r="G7" s="8">
        <f t="shared" si="2"/>
        <v>5897</v>
      </c>
      <c r="H7" s="9">
        <f>+((E7-B7)/B7)*100</f>
        <v>2.4342745861733204</v>
      </c>
      <c r="I7" s="9">
        <f t="shared" si="0"/>
        <v>-13.918918918918918</v>
      </c>
      <c r="J7" s="24">
        <f t="shared" si="0"/>
        <v>0.37446808510638296</v>
      </c>
    </row>
    <row r="8" spans="1:10" ht="15">
      <c r="A8" s="32" t="s">
        <v>11</v>
      </c>
      <c r="B8" s="4">
        <v>3405</v>
      </c>
      <c r="C8" s="4">
        <v>1591</v>
      </c>
      <c r="D8" s="4">
        <f t="shared" si="1"/>
        <v>4996</v>
      </c>
      <c r="E8" s="4">
        <v>3444</v>
      </c>
      <c r="F8" s="4">
        <v>1595</v>
      </c>
      <c r="G8" s="4">
        <f t="shared" si="2"/>
        <v>5039</v>
      </c>
      <c r="H8" s="5">
        <f>+((E8-B8)/B8)*100</f>
        <v>1.145374449339207</v>
      </c>
      <c r="I8" s="23">
        <f t="shared" si="0"/>
        <v>0.251414204902577</v>
      </c>
      <c r="J8" s="6">
        <f t="shared" si="0"/>
        <v>0.8606885508406724</v>
      </c>
    </row>
    <row r="9" spans="1:10" ht="15">
      <c r="A9" s="31" t="s">
        <v>63</v>
      </c>
      <c r="B9" s="8">
        <v>197</v>
      </c>
      <c r="C9" s="8">
        <v>25</v>
      </c>
      <c r="D9" s="8">
        <f t="shared" si="1"/>
        <v>222</v>
      </c>
      <c r="E9" s="8">
        <v>197</v>
      </c>
      <c r="F9" s="8"/>
      <c r="G9" s="8">
        <f t="shared" si="2"/>
        <v>197</v>
      </c>
      <c r="H9" s="9">
        <f>+((E9-B9)/B9)*100</f>
        <v>0</v>
      </c>
      <c r="I9" s="9">
        <f t="shared" si="0"/>
        <v>-100</v>
      </c>
      <c r="J9" s="10">
        <f t="shared" si="0"/>
        <v>-11.26126126126126</v>
      </c>
    </row>
    <row r="10" spans="1:10" ht="15">
      <c r="A10" s="32" t="s">
        <v>12</v>
      </c>
      <c r="B10" s="4">
        <v>325</v>
      </c>
      <c r="C10" s="4">
        <v>6</v>
      </c>
      <c r="D10" s="4">
        <f t="shared" si="1"/>
        <v>331</v>
      </c>
      <c r="E10" s="4">
        <v>332</v>
      </c>
      <c r="F10" s="4">
        <v>7</v>
      </c>
      <c r="G10" s="4">
        <f t="shared" si="2"/>
        <v>339</v>
      </c>
      <c r="H10" s="5">
        <f>+((E10-B10)/B10)*100</f>
        <v>2.1538461538461537</v>
      </c>
      <c r="I10" s="5">
        <f t="shared" si="0"/>
        <v>16.666666666666664</v>
      </c>
      <c r="J10" s="6">
        <f t="shared" si="0"/>
        <v>2.416918429003021</v>
      </c>
    </row>
    <row r="11" spans="1:10" ht="15">
      <c r="A11" s="31" t="s">
        <v>13</v>
      </c>
      <c r="B11" s="8">
        <v>578</v>
      </c>
      <c r="C11" s="8"/>
      <c r="D11" s="8">
        <f t="shared" si="1"/>
        <v>578</v>
      </c>
      <c r="E11" s="8">
        <v>558</v>
      </c>
      <c r="F11" s="8">
        <v>10</v>
      </c>
      <c r="G11" s="8">
        <f t="shared" si="2"/>
        <v>568</v>
      </c>
      <c r="H11" s="9">
        <f>+((E11-B11)/B11)*100</f>
        <v>-3.4602076124567476</v>
      </c>
      <c r="I11" s="9"/>
      <c r="J11" s="10">
        <f t="shared" si="0"/>
        <v>-1.7301038062283738</v>
      </c>
    </row>
    <row r="12" spans="1:10" ht="15">
      <c r="A12" s="32" t="s">
        <v>14</v>
      </c>
      <c r="B12" s="4">
        <v>2691</v>
      </c>
      <c r="C12" s="4">
        <v>650</v>
      </c>
      <c r="D12" s="4">
        <f t="shared" si="1"/>
        <v>3341</v>
      </c>
      <c r="E12" s="4">
        <v>2702</v>
      </c>
      <c r="F12" s="4">
        <v>559</v>
      </c>
      <c r="G12" s="4">
        <f t="shared" si="2"/>
        <v>3261</v>
      </c>
      <c r="H12" s="23">
        <f>+((E12-B12)/B12)*100</f>
        <v>0.4087699739873653</v>
      </c>
      <c r="I12" s="5">
        <f t="shared" si="0"/>
        <v>-14.000000000000002</v>
      </c>
      <c r="J12" s="6">
        <f t="shared" si="0"/>
        <v>-2.394492666866208</v>
      </c>
    </row>
    <row r="13" spans="1:10" ht="15">
      <c r="A13" s="31" t="s">
        <v>15</v>
      </c>
      <c r="B13" s="8">
        <v>1607</v>
      </c>
      <c r="C13" s="8">
        <v>22</v>
      </c>
      <c r="D13" s="8">
        <f t="shared" si="1"/>
        <v>1629</v>
      </c>
      <c r="E13" s="8">
        <v>1673</v>
      </c>
      <c r="F13" s="8">
        <v>33</v>
      </c>
      <c r="G13" s="8">
        <f t="shared" si="2"/>
        <v>1706</v>
      </c>
      <c r="H13" s="9">
        <f>+((E13-B13)/B13)*100</f>
        <v>4.107031736154325</v>
      </c>
      <c r="I13" s="9">
        <f t="shared" si="0"/>
        <v>50</v>
      </c>
      <c r="J13" s="10">
        <f t="shared" si="0"/>
        <v>4.7268262737876</v>
      </c>
    </row>
    <row r="14" spans="1:10" ht="15">
      <c r="A14" s="32" t="s">
        <v>16</v>
      </c>
      <c r="B14" s="4">
        <v>636</v>
      </c>
      <c r="C14" s="4">
        <v>8</v>
      </c>
      <c r="D14" s="4">
        <f t="shared" si="1"/>
        <v>644</v>
      </c>
      <c r="E14" s="4">
        <v>581</v>
      </c>
      <c r="F14" s="4">
        <v>9</v>
      </c>
      <c r="G14" s="4">
        <f t="shared" si="2"/>
        <v>590</v>
      </c>
      <c r="H14" s="5">
        <f>+((E14-B14)/B14)*100</f>
        <v>-8.647798742138365</v>
      </c>
      <c r="I14" s="5">
        <f t="shared" si="0"/>
        <v>12.5</v>
      </c>
      <c r="J14" s="6">
        <f t="shared" si="0"/>
        <v>-8.385093167701864</v>
      </c>
    </row>
    <row r="15" spans="1:10" ht="15">
      <c r="A15" s="31" t="s">
        <v>17</v>
      </c>
      <c r="B15" s="8">
        <v>1072</v>
      </c>
      <c r="C15" s="8">
        <v>102</v>
      </c>
      <c r="D15" s="8">
        <f t="shared" si="1"/>
        <v>1174</v>
      </c>
      <c r="E15" s="8">
        <v>1125</v>
      </c>
      <c r="F15" s="8">
        <v>140</v>
      </c>
      <c r="G15" s="8">
        <f t="shared" si="2"/>
        <v>1265</v>
      </c>
      <c r="H15" s="9">
        <f>+((E15-B15)/B15)*100</f>
        <v>4.9440298507462686</v>
      </c>
      <c r="I15" s="9">
        <f t="shared" si="0"/>
        <v>37.254901960784316</v>
      </c>
      <c r="J15" s="10">
        <f t="shared" si="0"/>
        <v>7.7512776831345835</v>
      </c>
    </row>
    <row r="16" spans="1:10" ht="15">
      <c r="A16" s="32" t="s">
        <v>18</v>
      </c>
      <c r="B16" s="4">
        <v>122</v>
      </c>
      <c r="C16" s="4">
        <v>3</v>
      </c>
      <c r="D16" s="4">
        <f t="shared" si="1"/>
        <v>125</v>
      </c>
      <c r="E16" s="4">
        <v>114</v>
      </c>
      <c r="F16" s="4">
        <v>4</v>
      </c>
      <c r="G16" s="4">
        <f t="shared" si="2"/>
        <v>118</v>
      </c>
      <c r="H16" s="5">
        <f>+((E16-B16)/B16)*100</f>
        <v>-6.557377049180328</v>
      </c>
      <c r="I16" s="5">
        <f t="shared" si="0"/>
        <v>33.33333333333333</v>
      </c>
      <c r="J16" s="6">
        <f t="shared" si="0"/>
        <v>-5.6000000000000005</v>
      </c>
    </row>
    <row r="17" spans="1:10" ht="15">
      <c r="A17" s="31" t="s">
        <v>19</v>
      </c>
      <c r="B17" s="8">
        <v>116</v>
      </c>
      <c r="C17" s="8"/>
      <c r="D17" s="8">
        <f t="shared" si="1"/>
        <v>116</v>
      </c>
      <c r="E17" s="8">
        <v>148</v>
      </c>
      <c r="F17" s="8"/>
      <c r="G17" s="8">
        <f t="shared" si="2"/>
        <v>148</v>
      </c>
      <c r="H17" s="9">
        <f>+((E17-B17)/B17)*100</f>
        <v>27.586206896551722</v>
      </c>
      <c r="I17" s="9"/>
      <c r="J17" s="10">
        <f t="shared" si="0"/>
        <v>27.586206896551722</v>
      </c>
    </row>
    <row r="18" spans="1:10" ht="15">
      <c r="A18" s="32" t="s">
        <v>20</v>
      </c>
      <c r="B18" s="4">
        <v>82</v>
      </c>
      <c r="C18" s="4">
        <v>4</v>
      </c>
      <c r="D18" s="4">
        <f t="shared" si="1"/>
        <v>86</v>
      </c>
      <c r="E18" s="4">
        <v>86</v>
      </c>
      <c r="F18" s="4">
        <v>14</v>
      </c>
      <c r="G18" s="4">
        <f t="shared" si="2"/>
        <v>100</v>
      </c>
      <c r="H18" s="5">
        <f>+((E18-B18)/B18)*100</f>
        <v>4.878048780487805</v>
      </c>
      <c r="I18" s="5">
        <f t="shared" si="0"/>
        <v>250</v>
      </c>
      <c r="J18" s="6">
        <f t="shared" si="0"/>
        <v>16.27906976744186</v>
      </c>
    </row>
    <row r="19" spans="1:10" ht="15">
      <c r="A19" s="31" t="s">
        <v>64</v>
      </c>
      <c r="B19" s="8"/>
      <c r="C19" s="8"/>
      <c r="D19" s="8"/>
      <c r="E19" s="8"/>
      <c r="F19" s="8"/>
      <c r="G19" s="8"/>
      <c r="H19" s="9"/>
      <c r="I19" s="9"/>
      <c r="J19" s="10"/>
    </row>
    <row r="20" spans="1:10" ht="15">
      <c r="A20" s="32" t="s">
        <v>21</v>
      </c>
      <c r="B20" s="4">
        <v>179</v>
      </c>
      <c r="C20" s="4">
        <v>3</v>
      </c>
      <c r="D20" s="4">
        <f t="shared" si="1"/>
        <v>182</v>
      </c>
      <c r="E20" s="4">
        <v>120</v>
      </c>
      <c r="F20" s="4">
        <v>5</v>
      </c>
      <c r="G20" s="4">
        <f t="shared" si="2"/>
        <v>125</v>
      </c>
      <c r="H20" s="5">
        <f>+((E20-B20)/B20)*100</f>
        <v>-32.960893854748605</v>
      </c>
      <c r="I20" s="5">
        <f>+((F20-C20)/C20)*100</f>
        <v>66.66666666666666</v>
      </c>
      <c r="J20" s="6">
        <f>+((G20-D20)/D20)*100</f>
        <v>-31.318681318681318</v>
      </c>
    </row>
    <row r="21" spans="1:10" ht="15">
      <c r="A21" s="31" t="s">
        <v>22</v>
      </c>
      <c r="B21" s="8"/>
      <c r="C21" s="8"/>
      <c r="D21" s="8"/>
      <c r="E21" s="8"/>
      <c r="F21" s="8"/>
      <c r="G21" s="8"/>
      <c r="H21" s="9"/>
      <c r="I21" s="9"/>
      <c r="J21" s="10"/>
    </row>
    <row r="22" spans="1:10" ht="15">
      <c r="A22" s="32" t="s">
        <v>23</v>
      </c>
      <c r="B22" s="4">
        <v>237</v>
      </c>
      <c r="C22" s="4">
        <v>1</v>
      </c>
      <c r="D22" s="4">
        <f t="shared" si="1"/>
        <v>238</v>
      </c>
      <c r="E22" s="4">
        <v>225</v>
      </c>
      <c r="F22" s="4">
        <v>4</v>
      </c>
      <c r="G22" s="4">
        <f t="shared" si="2"/>
        <v>229</v>
      </c>
      <c r="H22" s="5">
        <f aca="true" t="shared" si="3" ref="H22:J57">+((E22-B22)/B22)*100</f>
        <v>-5.063291139240507</v>
      </c>
      <c r="I22" s="5">
        <f t="shared" si="3"/>
        <v>300</v>
      </c>
      <c r="J22" s="6">
        <f t="shared" si="3"/>
        <v>-3.7815126050420167</v>
      </c>
    </row>
    <row r="23" spans="1:10" ht="15">
      <c r="A23" s="31" t="s">
        <v>24</v>
      </c>
      <c r="B23" s="8">
        <v>80</v>
      </c>
      <c r="C23" s="8">
        <v>2</v>
      </c>
      <c r="D23" s="8">
        <f t="shared" si="1"/>
        <v>82</v>
      </c>
      <c r="E23" s="8">
        <v>90</v>
      </c>
      <c r="F23" s="8"/>
      <c r="G23" s="8">
        <f t="shared" si="2"/>
        <v>90</v>
      </c>
      <c r="H23" s="9">
        <f t="shared" si="3"/>
        <v>12.5</v>
      </c>
      <c r="I23" s="9">
        <f t="shared" si="3"/>
        <v>-100</v>
      </c>
      <c r="J23" s="10">
        <f t="shared" si="3"/>
        <v>9.75609756097561</v>
      </c>
    </row>
    <row r="24" spans="1:10" ht="15">
      <c r="A24" s="32" t="s">
        <v>25</v>
      </c>
      <c r="B24" s="4">
        <v>162</v>
      </c>
      <c r="C24" s="4">
        <v>17</v>
      </c>
      <c r="D24" s="4">
        <f t="shared" si="1"/>
        <v>179</v>
      </c>
      <c r="E24" s="4">
        <v>123</v>
      </c>
      <c r="F24" s="4">
        <v>28</v>
      </c>
      <c r="G24" s="4">
        <f t="shared" si="2"/>
        <v>151</v>
      </c>
      <c r="H24" s="5">
        <f t="shared" si="3"/>
        <v>-24.074074074074073</v>
      </c>
      <c r="I24" s="5">
        <f t="shared" si="3"/>
        <v>64.70588235294117</v>
      </c>
      <c r="J24" s="6">
        <f t="shared" si="3"/>
        <v>-15.64245810055866</v>
      </c>
    </row>
    <row r="25" spans="1:10" ht="15">
      <c r="A25" s="31" t="s">
        <v>26</v>
      </c>
      <c r="B25" s="8">
        <v>106</v>
      </c>
      <c r="C25" s="8">
        <v>3</v>
      </c>
      <c r="D25" s="8">
        <f t="shared" si="1"/>
        <v>109</v>
      </c>
      <c r="E25" s="8">
        <v>98</v>
      </c>
      <c r="F25" s="8">
        <v>3</v>
      </c>
      <c r="G25" s="8">
        <f t="shared" si="2"/>
        <v>101</v>
      </c>
      <c r="H25" s="9">
        <f t="shared" si="3"/>
        <v>-7.547169811320755</v>
      </c>
      <c r="I25" s="9">
        <f t="shared" si="3"/>
        <v>0</v>
      </c>
      <c r="J25" s="10">
        <f t="shared" si="3"/>
        <v>-7.339449541284404</v>
      </c>
    </row>
    <row r="26" spans="1:10" ht="15">
      <c r="A26" s="32" t="s">
        <v>27</v>
      </c>
      <c r="B26" s="4"/>
      <c r="C26" s="4"/>
      <c r="D26" s="4"/>
      <c r="E26" s="4"/>
      <c r="F26" s="4"/>
      <c r="G26" s="4"/>
      <c r="H26" s="5"/>
      <c r="I26" s="5"/>
      <c r="J26" s="6"/>
    </row>
    <row r="27" spans="1:10" ht="15">
      <c r="A27" s="31" t="s">
        <v>28</v>
      </c>
      <c r="B27" s="8">
        <v>326</v>
      </c>
      <c r="C27" s="8">
        <v>5</v>
      </c>
      <c r="D27" s="8">
        <f t="shared" si="1"/>
        <v>331</v>
      </c>
      <c r="E27" s="8">
        <v>311</v>
      </c>
      <c r="F27" s="8">
        <v>16</v>
      </c>
      <c r="G27" s="8">
        <f t="shared" si="2"/>
        <v>327</v>
      </c>
      <c r="H27" s="9">
        <f t="shared" si="3"/>
        <v>-4.601226993865031</v>
      </c>
      <c r="I27" s="9">
        <f t="shared" si="3"/>
        <v>220.00000000000003</v>
      </c>
      <c r="J27" s="10">
        <f t="shared" si="3"/>
        <v>-1.2084592145015105</v>
      </c>
    </row>
    <row r="28" spans="1:10" ht="15">
      <c r="A28" s="32" t="s">
        <v>29</v>
      </c>
      <c r="B28" s="4">
        <v>920</v>
      </c>
      <c r="C28" s="4">
        <v>13</v>
      </c>
      <c r="D28" s="4">
        <f t="shared" si="1"/>
        <v>933</v>
      </c>
      <c r="E28" s="4">
        <v>995</v>
      </c>
      <c r="F28" s="4">
        <v>16</v>
      </c>
      <c r="G28" s="4">
        <f t="shared" si="2"/>
        <v>1011</v>
      </c>
      <c r="H28" s="5">
        <f t="shared" si="3"/>
        <v>8.152173913043478</v>
      </c>
      <c r="I28" s="5">
        <f t="shared" si="3"/>
        <v>23.076923076923077</v>
      </c>
      <c r="J28" s="6">
        <f t="shared" si="3"/>
        <v>8.360128617363344</v>
      </c>
    </row>
    <row r="29" spans="1:10" ht="15">
      <c r="A29" s="31" t="s">
        <v>30</v>
      </c>
      <c r="B29" s="8">
        <v>537</v>
      </c>
      <c r="C29" s="8">
        <v>9</v>
      </c>
      <c r="D29" s="8">
        <f t="shared" si="1"/>
        <v>546</v>
      </c>
      <c r="E29" s="8">
        <v>518</v>
      </c>
      <c r="F29" s="8">
        <v>20</v>
      </c>
      <c r="G29" s="8">
        <f t="shared" si="2"/>
        <v>538</v>
      </c>
      <c r="H29" s="9">
        <f t="shared" si="3"/>
        <v>-3.5381750465549344</v>
      </c>
      <c r="I29" s="9">
        <f t="shared" si="3"/>
        <v>122.22222222222223</v>
      </c>
      <c r="J29" s="10">
        <f t="shared" si="3"/>
        <v>-1.465201465201465</v>
      </c>
    </row>
    <row r="30" spans="1:10" ht="15">
      <c r="A30" s="32" t="s">
        <v>31</v>
      </c>
      <c r="B30" s="4">
        <v>176</v>
      </c>
      <c r="C30" s="4"/>
      <c r="D30" s="4">
        <f t="shared" si="1"/>
        <v>176</v>
      </c>
      <c r="E30" s="4">
        <v>186</v>
      </c>
      <c r="F30" s="4"/>
      <c r="G30" s="4">
        <f t="shared" si="2"/>
        <v>186</v>
      </c>
      <c r="H30" s="5">
        <f t="shared" si="3"/>
        <v>5.681818181818182</v>
      </c>
      <c r="I30" s="5"/>
      <c r="J30" s="6">
        <f t="shared" si="3"/>
        <v>5.681818181818182</v>
      </c>
    </row>
    <row r="31" spans="1:10" ht="15">
      <c r="A31" s="31" t="s">
        <v>65</v>
      </c>
      <c r="B31" s="8">
        <v>2</v>
      </c>
      <c r="C31" s="8">
        <v>21</v>
      </c>
      <c r="D31" s="8">
        <f t="shared" si="1"/>
        <v>23</v>
      </c>
      <c r="E31" s="8"/>
      <c r="F31" s="8">
        <v>17</v>
      </c>
      <c r="G31" s="8">
        <f t="shared" si="2"/>
        <v>17</v>
      </c>
      <c r="H31" s="9">
        <f t="shared" si="3"/>
        <v>-100</v>
      </c>
      <c r="I31" s="9">
        <f t="shared" si="3"/>
        <v>-19.047619047619047</v>
      </c>
      <c r="J31" s="10">
        <f t="shared" si="3"/>
        <v>-26.08695652173913</v>
      </c>
    </row>
    <row r="32" spans="1:10" ht="15">
      <c r="A32" s="32" t="s">
        <v>32</v>
      </c>
      <c r="B32" s="4"/>
      <c r="C32" s="4"/>
      <c r="D32" s="4"/>
      <c r="E32" s="4">
        <v>14</v>
      </c>
      <c r="F32" s="4"/>
      <c r="G32" s="4">
        <f>+E32+F32</f>
        <v>14</v>
      </c>
      <c r="H32" s="5"/>
      <c r="I32" s="5"/>
      <c r="J32" s="6"/>
    </row>
    <row r="33" spans="1:10" ht="15">
      <c r="A33" s="31" t="s">
        <v>33</v>
      </c>
      <c r="B33" s="8">
        <v>492</v>
      </c>
      <c r="C33" s="8">
        <v>170</v>
      </c>
      <c r="D33" s="8">
        <f t="shared" si="1"/>
        <v>662</v>
      </c>
      <c r="E33" s="8">
        <v>507</v>
      </c>
      <c r="F33" s="8">
        <v>178</v>
      </c>
      <c r="G33" s="8">
        <f t="shared" si="2"/>
        <v>685</v>
      </c>
      <c r="H33" s="9">
        <f t="shared" si="3"/>
        <v>3.048780487804878</v>
      </c>
      <c r="I33" s="9">
        <f t="shared" si="3"/>
        <v>4.705882352941177</v>
      </c>
      <c r="J33" s="10">
        <f t="shared" si="3"/>
        <v>3.474320241691843</v>
      </c>
    </row>
    <row r="34" spans="1:10" ht="15">
      <c r="A34" s="32" t="s">
        <v>34</v>
      </c>
      <c r="B34" s="4">
        <v>110</v>
      </c>
      <c r="C34" s="4"/>
      <c r="D34" s="4">
        <f t="shared" si="1"/>
        <v>110</v>
      </c>
      <c r="E34" s="4">
        <v>54</v>
      </c>
      <c r="F34" s="4"/>
      <c r="G34" s="4">
        <f t="shared" si="2"/>
        <v>54</v>
      </c>
      <c r="H34" s="5">
        <f t="shared" si="3"/>
        <v>-50.90909090909091</v>
      </c>
      <c r="I34" s="5"/>
      <c r="J34" s="6">
        <f t="shared" si="3"/>
        <v>-50.90909090909091</v>
      </c>
    </row>
    <row r="35" spans="1:10" ht="15">
      <c r="A35" s="31" t="s">
        <v>35</v>
      </c>
      <c r="B35" s="8">
        <v>46</v>
      </c>
      <c r="C35" s="8">
        <v>4</v>
      </c>
      <c r="D35" s="8">
        <f t="shared" si="1"/>
        <v>50</v>
      </c>
      <c r="E35" s="8">
        <v>42</v>
      </c>
      <c r="F35" s="8">
        <v>3</v>
      </c>
      <c r="G35" s="8">
        <f t="shared" si="2"/>
        <v>45</v>
      </c>
      <c r="H35" s="9">
        <f t="shared" si="3"/>
        <v>-8.695652173913043</v>
      </c>
      <c r="I35" s="9">
        <f t="shared" si="3"/>
        <v>-25</v>
      </c>
      <c r="J35" s="10">
        <f t="shared" si="3"/>
        <v>-10</v>
      </c>
    </row>
    <row r="36" spans="1:10" ht="15">
      <c r="A36" s="32" t="s">
        <v>36</v>
      </c>
      <c r="B36" s="4">
        <v>122</v>
      </c>
      <c r="C36" s="4"/>
      <c r="D36" s="4">
        <f t="shared" si="1"/>
        <v>122</v>
      </c>
      <c r="E36" s="4">
        <v>131</v>
      </c>
      <c r="F36" s="4">
        <v>1</v>
      </c>
      <c r="G36" s="4">
        <f t="shared" si="2"/>
        <v>132</v>
      </c>
      <c r="H36" s="5">
        <f t="shared" si="3"/>
        <v>7.377049180327869</v>
      </c>
      <c r="I36" s="5"/>
      <c r="J36" s="6">
        <f t="shared" si="3"/>
        <v>8.19672131147541</v>
      </c>
    </row>
    <row r="37" spans="1:10" ht="15">
      <c r="A37" s="31" t="s">
        <v>37</v>
      </c>
      <c r="B37" s="8">
        <v>274</v>
      </c>
      <c r="C37" s="8"/>
      <c r="D37" s="8">
        <f t="shared" si="1"/>
        <v>274</v>
      </c>
      <c r="E37" s="8">
        <v>318</v>
      </c>
      <c r="F37" s="8"/>
      <c r="G37" s="8">
        <f t="shared" si="2"/>
        <v>318</v>
      </c>
      <c r="H37" s="9">
        <f t="shared" si="3"/>
        <v>16.05839416058394</v>
      </c>
      <c r="I37" s="9"/>
      <c r="J37" s="10">
        <f t="shared" si="3"/>
        <v>16.05839416058394</v>
      </c>
    </row>
    <row r="38" spans="1:10" ht="15">
      <c r="A38" s="32" t="s">
        <v>38</v>
      </c>
      <c r="B38" s="4">
        <v>56</v>
      </c>
      <c r="C38" s="4"/>
      <c r="D38" s="4">
        <f t="shared" si="1"/>
        <v>56</v>
      </c>
      <c r="E38" s="4">
        <v>27</v>
      </c>
      <c r="F38" s="4">
        <v>3</v>
      </c>
      <c r="G38" s="4">
        <f t="shared" si="2"/>
        <v>30</v>
      </c>
      <c r="H38" s="5">
        <f t="shared" si="3"/>
        <v>-51.78571428571429</v>
      </c>
      <c r="I38" s="5"/>
      <c r="J38" s="6">
        <f t="shared" si="3"/>
        <v>-46.42857142857143</v>
      </c>
    </row>
    <row r="39" spans="1:10" ht="15">
      <c r="A39" s="31" t="s">
        <v>39</v>
      </c>
      <c r="B39" s="8">
        <v>987</v>
      </c>
      <c r="C39" s="8">
        <v>60</v>
      </c>
      <c r="D39" s="8">
        <f t="shared" si="1"/>
        <v>1047</v>
      </c>
      <c r="E39" s="8">
        <v>873</v>
      </c>
      <c r="F39" s="8">
        <v>80</v>
      </c>
      <c r="G39" s="8">
        <f t="shared" si="2"/>
        <v>953</v>
      </c>
      <c r="H39" s="9">
        <f t="shared" si="3"/>
        <v>-11.55015197568389</v>
      </c>
      <c r="I39" s="9">
        <f t="shared" si="3"/>
        <v>33.33333333333333</v>
      </c>
      <c r="J39" s="10">
        <f t="shared" si="3"/>
        <v>-8.97803247373448</v>
      </c>
    </row>
    <row r="40" spans="1:10" ht="15">
      <c r="A40" s="32" t="s">
        <v>40</v>
      </c>
      <c r="B40" s="4">
        <v>36</v>
      </c>
      <c r="C40" s="4"/>
      <c r="D40" s="4">
        <f t="shared" si="1"/>
        <v>36</v>
      </c>
      <c r="E40" s="4">
        <v>23</v>
      </c>
      <c r="F40" s="4">
        <v>2</v>
      </c>
      <c r="G40" s="4">
        <f t="shared" si="2"/>
        <v>25</v>
      </c>
      <c r="H40" s="5">
        <f t="shared" si="3"/>
        <v>-36.11111111111111</v>
      </c>
      <c r="I40" s="5"/>
      <c r="J40" s="6">
        <f t="shared" si="3"/>
        <v>-30.555555555555557</v>
      </c>
    </row>
    <row r="41" spans="1:10" ht="15">
      <c r="A41" s="31" t="s">
        <v>41</v>
      </c>
      <c r="B41" s="8">
        <v>579</v>
      </c>
      <c r="C41" s="8">
        <v>39</v>
      </c>
      <c r="D41" s="8">
        <f t="shared" si="1"/>
        <v>618</v>
      </c>
      <c r="E41" s="8">
        <v>445</v>
      </c>
      <c r="F41" s="8">
        <v>34</v>
      </c>
      <c r="G41" s="8">
        <f t="shared" si="2"/>
        <v>479</v>
      </c>
      <c r="H41" s="9">
        <f t="shared" si="3"/>
        <v>-23.1433506044905</v>
      </c>
      <c r="I41" s="9">
        <f t="shared" si="3"/>
        <v>-12.82051282051282</v>
      </c>
      <c r="J41" s="10">
        <f t="shared" si="3"/>
        <v>-22.491909385113267</v>
      </c>
    </row>
    <row r="42" spans="1:10" ht="15">
      <c r="A42" s="32" t="s">
        <v>42</v>
      </c>
      <c r="B42" s="4">
        <v>427</v>
      </c>
      <c r="C42" s="4">
        <v>7</v>
      </c>
      <c r="D42" s="4">
        <f t="shared" si="1"/>
        <v>434</v>
      </c>
      <c r="E42" s="4">
        <v>412</v>
      </c>
      <c r="F42" s="4">
        <v>3</v>
      </c>
      <c r="G42" s="4">
        <f t="shared" si="2"/>
        <v>415</v>
      </c>
      <c r="H42" s="5">
        <f t="shared" si="3"/>
        <v>-3.51288056206089</v>
      </c>
      <c r="I42" s="5">
        <f t="shared" si="3"/>
        <v>-57.14285714285714</v>
      </c>
      <c r="J42" s="6">
        <f t="shared" si="3"/>
        <v>-4.377880184331797</v>
      </c>
    </row>
    <row r="43" spans="1:10" ht="15">
      <c r="A43" s="31" t="s">
        <v>43</v>
      </c>
      <c r="B43" s="8">
        <v>358</v>
      </c>
      <c r="C43" s="8">
        <v>2</v>
      </c>
      <c r="D43" s="8">
        <f t="shared" si="1"/>
        <v>360</v>
      </c>
      <c r="E43" s="8">
        <v>352</v>
      </c>
      <c r="F43" s="8"/>
      <c r="G43" s="8">
        <f t="shared" si="2"/>
        <v>352</v>
      </c>
      <c r="H43" s="9">
        <f t="shared" si="3"/>
        <v>-1.675977653631285</v>
      </c>
      <c r="I43" s="9">
        <f t="shared" si="3"/>
        <v>-100</v>
      </c>
      <c r="J43" s="10">
        <f t="shared" si="3"/>
        <v>-2.2222222222222223</v>
      </c>
    </row>
    <row r="44" spans="1:10" ht="15">
      <c r="A44" s="32" t="s">
        <v>44</v>
      </c>
      <c r="B44" s="4">
        <v>178</v>
      </c>
      <c r="C44" s="4"/>
      <c r="D44" s="4">
        <f t="shared" si="1"/>
        <v>178</v>
      </c>
      <c r="E44" s="4">
        <v>182</v>
      </c>
      <c r="F44" s="4"/>
      <c r="G44" s="4">
        <f t="shared" si="2"/>
        <v>182</v>
      </c>
      <c r="H44" s="5">
        <f t="shared" si="3"/>
        <v>2.247191011235955</v>
      </c>
      <c r="I44" s="5"/>
      <c r="J44" s="6">
        <f t="shared" si="3"/>
        <v>2.247191011235955</v>
      </c>
    </row>
    <row r="45" spans="1:10" ht="15">
      <c r="A45" s="31" t="s">
        <v>45</v>
      </c>
      <c r="B45" s="8">
        <v>187</v>
      </c>
      <c r="C45" s="8">
        <v>1</v>
      </c>
      <c r="D45" s="8">
        <f t="shared" si="1"/>
        <v>188</v>
      </c>
      <c r="E45" s="8">
        <v>167</v>
      </c>
      <c r="F45" s="8"/>
      <c r="G45" s="8">
        <f t="shared" si="2"/>
        <v>167</v>
      </c>
      <c r="H45" s="9">
        <f t="shared" si="3"/>
        <v>-10.695187165775401</v>
      </c>
      <c r="I45" s="9">
        <f t="shared" si="3"/>
        <v>-100</v>
      </c>
      <c r="J45" s="10">
        <f t="shared" si="3"/>
        <v>-11.170212765957446</v>
      </c>
    </row>
    <row r="46" spans="1:10" ht="15">
      <c r="A46" s="32" t="s">
        <v>46</v>
      </c>
      <c r="B46" s="4">
        <v>364</v>
      </c>
      <c r="C46" s="4"/>
      <c r="D46" s="4">
        <f>+B46+C46</f>
        <v>364</v>
      </c>
      <c r="E46" s="4">
        <v>425</v>
      </c>
      <c r="F46" s="4">
        <v>29</v>
      </c>
      <c r="G46" s="4">
        <f>+E46+F46</f>
        <v>454</v>
      </c>
      <c r="H46" s="5">
        <f t="shared" si="3"/>
        <v>16.758241758241756</v>
      </c>
      <c r="I46" s="5"/>
      <c r="J46" s="6">
        <f t="shared" si="3"/>
        <v>24.725274725274726</v>
      </c>
    </row>
    <row r="47" spans="1:10" ht="15">
      <c r="A47" s="31" t="s">
        <v>47</v>
      </c>
      <c r="B47" s="8">
        <v>864</v>
      </c>
      <c r="C47" s="8">
        <v>62</v>
      </c>
      <c r="D47" s="8">
        <f t="shared" si="1"/>
        <v>926</v>
      </c>
      <c r="E47" s="8">
        <v>864</v>
      </c>
      <c r="F47" s="8">
        <v>17</v>
      </c>
      <c r="G47" s="8">
        <f t="shared" si="2"/>
        <v>881</v>
      </c>
      <c r="H47" s="9">
        <f t="shared" si="3"/>
        <v>0</v>
      </c>
      <c r="I47" s="9">
        <f t="shared" si="3"/>
        <v>-72.58064516129032</v>
      </c>
      <c r="J47" s="10">
        <f t="shared" si="3"/>
        <v>-4.859611231101512</v>
      </c>
    </row>
    <row r="48" spans="1:10" ht="15">
      <c r="A48" s="32" t="s">
        <v>48</v>
      </c>
      <c r="B48" s="4">
        <v>78</v>
      </c>
      <c r="C48" s="4"/>
      <c r="D48" s="4">
        <f t="shared" si="1"/>
        <v>78</v>
      </c>
      <c r="E48" s="4">
        <v>88</v>
      </c>
      <c r="F48" s="4"/>
      <c r="G48" s="4">
        <f t="shared" si="2"/>
        <v>88</v>
      </c>
      <c r="H48" s="5">
        <f t="shared" si="3"/>
        <v>12.82051282051282</v>
      </c>
      <c r="I48" s="5"/>
      <c r="J48" s="6">
        <f t="shared" si="3"/>
        <v>12.82051282051282</v>
      </c>
    </row>
    <row r="49" spans="1:10" ht="15">
      <c r="A49" s="31" t="s">
        <v>49</v>
      </c>
      <c r="B49" s="8">
        <v>57</v>
      </c>
      <c r="C49" s="8">
        <v>3</v>
      </c>
      <c r="D49" s="8">
        <f t="shared" si="1"/>
        <v>60</v>
      </c>
      <c r="E49" s="8">
        <v>44</v>
      </c>
      <c r="F49" s="8">
        <v>1</v>
      </c>
      <c r="G49" s="8">
        <f t="shared" si="2"/>
        <v>45</v>
      </c>
      <c r="H49" s="9">
        <f t="shared" si="3"/>
        <v>-22.807017543859647</v>
      </c>
      <c r="I49" s="9">
        <f t="shared" si="3"/>
        <v>-66.66666666666666</v>
      </c>
      <c r="J49" s="10">
        <f t="shared" si="3"/>
        <v>-25</v>
      </c>
    </row>
    <row r="50" spans="1:10" ht="15">
      <c r="A50" s="32" t="s">
        <v>50</v>
      </c>
      <c r="B50" s="4">
        <v>243</v>
      </c>
      <c r="C50" s="4">
        <v>10</v>
      </c>
      <c r="D50" s="4">
        <f t="shared" si="1"/>
        <v>253</v>
      </c>
      <c r="E50" s="4">
        <v>241</v>
      </c>
      <c r="F50" s="4">
        <v>9</v>
      </c>
      <c r="G50" s="4">
        <f t="shared" si="2"/>
        <v>250</v>
      </c>
      <c r="H50" s="5">
        <f t="shared" si="3"/>
        <v>-0.823045267489712</v>
      </c>
      <c r="I50" s="5">
        <f t="shared" si="3"/>
        <v>-10</v>
      </c>
      <c r="J50" s="6">
        <f t="shared" si="3"/>
        <v>-1.185770750988142</v>
      </c>
    </row>
    <row r="51" spans="1:10" ht="15">
      <c r="A51" s="31" t="s">
        <v>51</v>
      </c>
      <c r="B51" s="8">
        <v>390</v>
      </c>
      <c r="C51" s="8">
        <v>14</v>
      </c>
      <c r="D51" s="8">
        <f t="shared" si="1"/>
        <v>404</v>
      </c>
      <c r="E51" s="8">
        <v>460</v>
      </c>
      <c r="F51" s="8">
        <v>19</v>
      </c>
      <c r="G51" s="8">
        <f t="shared" si="2"/>
        <v>479</v>
      </c>
      <c r="H51" s="9">
        <f t="shared" si="3"/>
        <v>17.94871794871795</v>
      </c>
      <c r="I51" s="9">
        <f t="shared" si="3"/>
        <v>35.714285714285715</v>
      </c>
      <c r="J51" s="10">
        <f t="shared" si="3"/>
        <v>18.564356435643564</v>
      </c>
    </row>
    <row r="52" spans="1:10" ht="15">
      <c r="A52" s="32" t="s">
        <v>52</v>
      </c>
      <c r="B52" s="4">
        <v>32</v>
      </c>
      <c r="C52" s="4"/>
      <c r="D52" s="4">
        <f t="shared" si="1"/>
        <v>32</v>
      </c>
      <c r="E52" s="4">
        <v>152</v>
      </c>
      <c r="F52" s="4"/>
      <c r="G52" s="4">
        <f t="shared" si="2"/>
        <v>152</v>
      </c>
      <c r="H52" s="5">
        <f t="shared" si="3"/>
        <v>375</v>
      </c>
      <c r="I52" s="5"/>
      <c r="J52" s="6">
        <f t="shared" si="3"/>
        <v>375</v>
      </c>
    </row>
    <row r="53" spans="1:10" ht="15">
      <c r="A53" s="31" t="s">
        <v>53</v>
      </c>
      <c r="B53" s="8">
        <v>44</v>
      </c>
      <c r="C53" s="8">
        <v>27</v>
      </c>
      <c r="D53" s="8">
        <f t="shared" si="1"/>
        <v>71</v>
      </c>
      <c r="E53" s="8">
        <v>46</v>
      </c>
      <c r="F53" s="8"/>
      <c r="G53" s="8">
        <f t="shared" si="2"/>
        <v>46</v>
      </c>
      <c r="H53" s="9">
        <f t="shared" si="3"/>
        <v>4.545454545454546</v>
      </c>
      <c r="I53" s="9">
        <f t="shared" si="3"/>
        <v>-100</v>
      </c>
      <c r="J53" s="10">
        <f t="shared" si="3"/>
        <v>-35.2112676056338</v>
      </c>
    </row>
    <row r="54" spans="1:10" ht="15">
      <c r="A54" s="32" t="s">
        <v>54</v>
      </c>
      <c r="B54" s="4">
        <v>40</v>
      </c>
      <c r="C54" s="4"/>
      <c r="D54" s="4">
        <f t="shared" si="1"/>
        <v>40</v>
      </c>
      <c r="E54" s="4">
        <v>38</v>
      </c>
      <c r="F54" s="4"/>
      <c r="G54" s="4">
        <f t="shared" si="2"/>
        <v>38</v>
      </c>
      <c r="H54" s="5">
        <f t="shared" si="3"/>
        <v>-5</v>
      </c>
      <c r="I54" s="5"/>
      <c r="J54" s="6">
        <f t="shared" si="3"/>
        <v>-5</v>
      </c>
    </row>
    <row r="55" spans="1:10" ht="15">
      <c r="A55" s="31" t="s">
        <v>55</v>
      </c>
      <c r="B55" s="8">
        <v>22</v>
      </c>
      <c r="C55" s="8"/>
      <c r="D55" s="8">
        <f t="shared" si="1"/>
        <v>22</v>
      </c>
      <c r="E55" s="8"/>
      <c r="F55" s="8"/>
      <c r="G55" s="8"/>
      <c r="H55" s="9">
        <f t="shared" si="3"/>
        <v>-100</v>
      </c>
      <c r="I55" s="9"/>
      <c r="J55" s="10">
        <f t="shared" si="3"/>
        <v>-100</v>
      </c>
    </row>
    <row r="56" spans="1:10" ht="15">
      <c r="A56" s="32" t="s">
        <v>56</v>
      </c>
      <c r="B56" s="4">
        <v>764</v>
      </c>
      <c r="C56" s="4">
        <v>30</v>
      </c>
      <c r="D56" s="4">
        <f t="shared" si="1"/>
        <v>794</v>
      </c>
      <c r="E56" s="4">
        <v>756</v>
      </c>
      <c r="F56" s="4"/>
      <c r="G56" s="4">
        <f t="shared" si="2"/>
        <v>756</v>
      </c>
      <c r="H56" s="5">
        <f t="shared" si="3"/>
        <v>-1.0471204188481675</v>
      </c>
      <c r="I56" s="5">
        <f t="shared" si="3"/>
        <v>-100</v>
      </c>
      <c r="J56" s="6">
        <f t="shared" si="3"/>
        <v>-4.785894206549118</v>
      </c>
    </row>
    <row r="57" spans="1:10" ht="15">
      <c r="A57" s="31" t="s">
        <v>66</v>
      </c>
      <c r="B57" s="8">
        <v>69</v>
      </c>
      <c r="C57" s="8">
        <v>15</v>
      </c>
      <c r="D57" s="8">
        <f t="shared" si="1"/>
        <v>84</v>
      </c>
      <c r="E57" s="8">
        <v>47</v>
      </c>
      <c r="F57" s="8">
        <v>5</v>
      </c>
      <c r="G57" s="8">
        <f t="shared" si="2"/>
        <v>52</v>
      </c>
      <c r="H57" s="9">
        <f t="shared" si="3"/>
        <v>-31.88405797101449</v>
      </c>
      <c r="I57" s="9">
        <f t="shared" si="3"/>
        <v>-66.66666666666666</v>
      </c>
      <c r="J57" s="10">
        <f t="shared" si="3"/>
        <v>-38.095238095238095</v>
      </c>
    </row>
    <row r="58" spans="1:10" ht="15">
      <c r="A58" s="32" t="s">
        <v>67</v>
      </c>
      <c r="B58" s="4"/>
      <c r="C58" s="4"/>
      <c r="D58" s="4"/>
      <c r="E58" s="4"/>
      <c r="F58" s="4"/>
      <c r="G58" s="4"/>
      <c r="H58" s="5"/>
      <c r="I58" s="5"/>
      <c r="J58" s="6"/>
    </row>
    <row r="59" spans="1:10" ht="15">
      <c r="A59" s="13" t="s">
        <v>57</v>
      </c>
      <c r="B59" s="33">
        <f>+B60-SUM(B5+B9+B19+B31+B57+B58)</f>
        <v>41074</v>
      </c>
      <c r="C59" s="33">
        <f>+C60-SUM(C5+C9+C19+C31+C57+C58)</f>
        <v>30289</v>
      </c>
      <c r="D59" s="33">
        <f>+D60-SUM(D5+D9+D19+D31+D57+D58)</f>
        <v>71363</v>
      </c>
      <c r="E59" s="33">
        <f>+E60-SUM(E5+E9+E19+E31+E57+E58)</f>
        <v>40861</v>
      </c>
      <c r="F59" s="33">
        <f>+F60-SUM(F5+F9+F19+F31+F57+F58)</f>
        <v>26795</v>
      </c>
      <c r="G59" s="33">
        <f>+G60-SUM(G5+G9+G19+G31+G57+G58)</f>
        <v>67656</v>
      </c>
      <c r="H59" s="34">
        <f>+((E59-B59)/B59)*100</f>
        <v>-0.5185762282709256</v>
      </c>
      <c r="I59" s="34">
        <f>+((F59-C59)/C59)*100</f>
        <v>-11.53554095546238</v>
      </c>
      <c r="J59" s="34">
        <f>+((G59-D59)/D59)*100</f>
        <v>-5.194568613987641</v>
      </c>
    </row>
    <row r="60" spans="1:10" ht="15">
      <c r="A60" s="17" t="s">
        <v>58</v>
      </c>
      <c r="B60" s="35">
        <f>SUM(B4:B58)</f>
        <v>51623</v>
      </c>
      <c r="C60" s="35">
        <f>SUM(C4:C58)</f>
        <v>36771</v>
      </c>
      <c r="D60" s="35">
        <f>SUM(D4:D58)</f>
        <v>88394</v>
      </c>
      <c r="E60" s="35">
        <f>SUM(E4:E58)</f>
        <v>50954</v>
      </c>
      <c r="F60" s="35">
        <f>SUM(F4:F58)</f>
        <v>32674</v>
      </c>
      <c r="G60" s="35">
        <f>SUM(G4:G58)</f>
        <v>83628</v>
      </c>
      <c r="H60" s="36">
        <f>+((E60-B60)/B60)*100</f>
        <v>-1.2959339829145924</v>
      </c>
      <c r="I60" s="36">
        <f>+((F60-C60)/C60)*100</f>
        <v>-11.141932501155802</v>
      </c>
      <c r="J60" s="36">
        <f>+((G60-D60)/D60)*100</f>
        <v>-5.391768672081816</v>
      </c>
    </row>
    <row r="61" spans="1:10" ht="15">
      <c r="A61" s="37"/>
      <c r="B61" s="38"/>
      <c r="C61" s="38"/>
      <c r="D61" s="38"/>
      <c r="E61" s="38"/>
      <c r="F61" s="38"/>
      <c r="G61" s="38"/>
      <c r="H61" s="38"/>
      <c r="I61" s="38"/>
      <c r="J61" s="39"/>
    </row>
    <row r="62" spans="1:10" ht="15">
      <c r="A62" s="37"/>
      <c r="B62" s="38"/>
      <c r="C62" s="38"/>
      <c r="D62" s="38"/>
      <c r="E62" s="38"/>
      <c r="F62" s="38"/>
      <c r="G62" s="38"/>
      <c r="H62" s="38"/>
      <c r="I62" s="38"/>
      <c r="J62" s="39"/>
    </row>
    <row r="63" spans="1:10" ht="15.75" thickBot="1">
      <c r="A63" s="40"/>
      <c r="B63" s="41"/>
      <c r="C63" s="41"/>
      <c r="D63" s="41"/>
      <c r="E63" s="41"/>
      <c r="F63" s="41"/>
      <c r="G63" s="41"/>
      <c r="H63" s="41"/>
      <c r="I63" s="41"/>
      <c r="J63" s="42"/>
    </row>
    <row r="64" spans="1:10" ht="50.25" customHeight="1">
      <c r="A64" s="49" t="s">
        <v>68</v>
      </c>
      <c r="B64" s="49"/>
      <c r="C64" s="49"/>
      <c r="D64" s="49"/>
      <c r="E64" s="49"/>
      <c r="F64" s="49"/>
      <c r="G64" s="49"/>
      <c r="H64" s="49"/>
      <c r="I64" s="49"/>
      <c r="J64" s="49"/>
    </row>
  </sheetData>
  <sheetProtection/>
  <mergeCells count="6">
    <mergeCell ref="A64:J64"/>
    <mergeCell ref="A1:J1"/>
    <mergeCell ref="A2:A3"/>
    <mergeCell ref="B2:D2"/>
    <mergeCell ref="E2:G2"/>
    <mergeCell ref="H2:J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33">
      <selection activeCell="P54" sqref="P54"/>
    </sheetView>
  </sheetViews>
  <sheetFormatPr defaultColWidth="9.140625" defaultRowHeight="15"/>
  <cols>
    <col min="1" max="1" width="27.421875" style="0" customWidth="1"/>
    <col min="2" max="10" width="14.28125" style="0" customWidth="1"/>
  </cols>
  <sheetData>
    <row r="1" spans="1:10" ht="24.75" customHeight="1">
      <c r="A1" s="50" t="s">
        <v>72</v>
      </c>
      <c r="B1" s="51"/>
      <c r="C1" s="51"/>
      <c r="D1" s="51"/>
      <c r="E1" s="51"/>
      <c r="F1" s="51"/>
      <c r="G1" s="51"/>
      <c r="H1" s="51"/>
      <c r="I1" s="51"/>
      <c r="J1" s="52"/>
    </row>
    <row r="2" spans="1:10" ht="32.25" customHeight="1">
      <c r="A2" s="53" t="s">
        <v>1</v>
      </c>
      <c r="B2" s="55" t="s">
        <v>2</v>
      </c>
      <c r="C2" s="55"/>
      <c r="D2" s="55"/>
      <c r="E2" s="55" t="s">
        <v>3</v>
      </c>
      <c r="F2" s="55"/>
      <c r="G2" s="55"/>
      <c r="H2" s="56" t="s">
        <v>4</v>
      </c>
      <c r="I2" s="56"/>
      <c r="J2" s="57"/>
    </row>
    <row r="3" spans="1:10" ht="15">
      <c r="A3" s="54"/>
      <c r="B3" s="1" t="s">
        <v>5</v>
      </c>
      <c r="C3" s="1" t="s">
        <v>6</v>
      </c>
      <c r="D3" s="1" t="s">
        <v>7</v>
      </c>
      <c r="E3" s="1" t="s">
        <v>5</v>
      </c>
      <c r="F3" s="1" t="s">
        <v>6</v>
      </c>
      <c r="G3" s="1" t="s">
        <v>7</v>
      </c>
      <c r="H3" s="1" t="s">
        <v>5</v>
      </c>
      <c r="I3" s="1" t="s">
        <v>6</v>
      </c>
      <c r="J3" s="2" t="s">
        <v>7</v>
      </c>
    </row>
    <row r="4" spans="1:10" ht="15">
      <c r="A4" s="3" t="s">
        <v>8</v>
      </c>
      <c r="B4" s="4">
        <v>15533</v>
      </c>
      <c r="C4" s="4">
        <v>120852</v>
      </c>
      <c r="D4" s="4">
        <f>+B4+C4</f>
        <v>136385</v>
      </c>
      <c r="E4" s="4">
        <v>13780</v>
      </c>
      <c r="F4" s="4">
        <v>118067</v>
      </c>
      <c r="G4" s="4">
        <f>+E4+F4</f>
        <v>131847</v>
      </c>
      <c r="H4" s="5">
        <f>+((E4-B4)/B4)*100</f>
        <v>-11.285649906650358</v>
      </c>
      <c r="I4" s="5">
        <f aca="true" t="shared" si="0" ref="I4:J18">+((F4-C4)/C4)*100</f>
        <v>-2.3044715850792703</v>
      </c>
      <c r="J4" s="6">
        <f t="shared" si="0"/>
        <v>-3.327345382556733</v>
      </c>
    </row>
    <row r="5" spans="1:10" ht="15">
      <c r="A5" s="7" t="s">
        <v>61</v>
      </c>
      <c r="B5" s="8">
        <v>10807</v>
      </c>
      <c r="C5" s="8">
        <v>15574</v>
      </c>
      <c r="D5" s="8">
        <f aca="true" t="shared" si="1" ref="D5:D57">+B5+C5</f>
        <v>26381</v>
      </c>
      <c r="E5" s="8">
        <v>10171</v>
      </c>
      <c r="F5" s="8">
        <v>14254</v>
      </c>
      <c r="G5" s="8">
        <f aca="true" t="shared" si="2" ref="G5:G57">+E5+F5</f>
        <v>24425</v>
      </c>
      <c r="H5" s="9">
        <f>+((E5-B5)/B5)*100</f>
        <v>-5.8850744887572874</v>
      </c>
      <c r="I5" s="9">
        <f t="shared" si="0"/>
        <v>-8.475664569153718</v>
      </c>
      <c r="J5" s="10">
        <f t="shared" si="0"/>
        <v>-7.414427049770668</v>
      </c>
    </row>
    <row r="6" spans="1:10" ht="15">
      <c r="A6" s="11" t="s">
        <v>9</v>
      </c>
      <c r="B6" s="4">
        <v>6578</v>
      </c>
      <c r="C6" s="4">
        <v>2227</v>
      </c>
      <c r="D6" s="4">
        <f t="shared" si="1"/>
        <v>8805</v>
      </c>
      <c r="E6" s="4">
        <v>6761</v>
      </c>
      <c r="F6" s="4">
        <v>2243</v>
      </c>
      <c r="G6" s="4">
        <f t="shared" si="2"/>
        <v>9004</v>
      </c>
      <c r="H6" s="5">
        <f>+((E6-B6)/B6)*100</f>
        <v>2.7820006080875648</v>
      </c>
      <c r="I6" s="5">
        <f t="shared" si="0"/>
        <v>0.7184553210597215</v>
      </c>
      <c r="J6" s="6">
        <f t="shared" si="0"/>
        <v>2.2600795002839296</v>
      </c>
    </row>
    <row r="7" spans="1:10" ht="15">
      <c r="A7" s="7" t="s">
        <v>10</v>
      </c>
      <c r="B7" s="8">
        <v>6947</v>
      </c>
      <c r="C7" s="8">
        <v>1761</v>
      </c>
      <c r="D7" s="8">
        <f t="shared" si="1"/>
        <v>8708</v>
      </c>
      <c r="E7" s="8">
        <v>6258</v>
      </c>
      <c r="F7" s="8">
        <v>1834</v>
      </c>
      <c r="G7" s="8">
        <f t="shared" si="2"/>
        <v>8092</v>
      </c>
      <c r="H7" s="9">
        <f>+((E7-B7)/B7)*100</f>
        <v>-9.917950194328487</v>
      </c>
      <c r="I7" s="9">
        <f t="shared" si="0"/>
        <v>4.145371947756956</v>
      </c>
      <c r="J7" s="10">
        <f t="shared" si="0"/>
        <v>-7.07395498392283</v>
      </c>
    </row>
    <row r="8" spans="1:10" ht="15">
      <c r="A8" s="11" t="s">
        <v>11</v>
      </c>
      <c r="B8" s="4">
        <v>4258</v>
      </c>
      <c r="C8" s="4">
        <v>3474</v>
      </c>
      <c r="D8" s="4">
        <f t="shared" si="1"/>
        <v>7732</v>
      </c>
      <c r="E8" s="4">
        <v>4492</v>
      </c>
      <c r="F8" s="4">
        <v>2890</v>
      </c>
      <c r="G8" s="4">
        <f t="shared" si="2"/>
        <v>7382</v>
      </c>
      <c r="H8" s="5">
        <f>+((E8-B8)/B8)*100</f>
        <v>5.495537811178957</v>
      </c>
      <c r="I8" s="5">
        <f t="shared" si="0"/>
        <v>-16.810592976396084</v>
      </c>
      <c r="J8" s="6">
        <f t="shared" si="0"/>
        <v>-4.5266425245732025</v>
      </c>
    </row>
    <row r="9" spans="1:10" ht="15">
      <c r="A9" s="7" t="s">
        <v>63</v>
      </c>
      <c r="B9" s="8">
        <v>223</v>
      </c>
      <c r="C9" s="8">
        <v>46</v>
      </c>
      <c r="D9" s="8">
        <f t="shared" si="1"/>
        <v>269</v>
      </c>
      <c r="E9" s="8">
        <v>217</v>
      </c>
      <c r="F9" s="8"/>
      <c r="G9" s="8">
        <f t="shared" si="2"/>
        <v>217</v>
      </c>
      <c r="H9" s="9">
        <f>+((E9-B9)/B9)*100</f>
        <v>-2.690582959641256</v>
      </c>
      <c r="I9" s="9">
        <f t="shared" si="0"/>
        <v>-100</v>
      </c>
      <c r="J9" s="10">
        <f t="shared" si="0"/>
        <v>-19.33085501858736</v>
      </c>
    </row>
    <row r="10" spans="1:10" ht="15">
      <c r="A10" s="11" t="s">
        <v>12</v>
      </c>
      <c r="B10" s="4">
        <v>407</v>
      </c>
      <c r="C10" s="4">
        <v>19</v>
      </c>
      <c r="D10" s="4">
        <f t="shared" si="1"/>
        <v>426</v>
      </c>
      <c r="E10" s="4">
        <v>404</v>
      </c>
      <c r="F10" s="4">
        <v>41</v>
      </c>
      <c r="G10" s="4">
        <f t="shared" si="2"/>
        <v>445</v>
      </c>
      <c r="H10" s="5">
        <f>+((E10-B10)/B10)*100</f>
        <v>-0.7371007371007371</v>
      </c>
      <c r="I10" s="5">
        <f t="shared" si="0"/>
        <v>115.78947368421053</v>
      </c>
      <c r="J10" s="6">
        <f t="shared" si="0"/>
        <v>4.460093896713615</v>
      </c>
    </row>
    <row r="11" spans="1:10" ht="15">
      <c r="A11" s="7" t="s">
        <v>13</v>
      </c>
      <c r="B11" s="8">
        <v>606</v>
      </c>
      <c r="C11" s="8"/>
      <c r="D11" s="8">
        <f t="shared" si="1"/>
        <v>606</v>
      </c>
      <c r="E11" s="8">
        <v>608</v>
      </c>
      <c r="F11" s="8">
        <v>34</v>
      </c>
      <c r="G11" s="8">
        <f t="shared" si="2"/>
        <v>642</v>
      </c>
      <c r="H11" s="26">
        <f>+((E11-B11)/B11)*100</f>
        <v>0.33003300330033003</v>
      </c>
      <c r="I11" s="9"/>
      <c r="J11" s="10">
        <f t="shared" si="0"/>
        <v>5.9405940594059405</v>
      </c>
    </row>
    <row r="12" spans="1:10" ht="15">
      <c r="A12" s="11" t="s">
        <v>14</v>
      </c>
      <c r="B12" s="4">
        <v>3327</v>
      </c>
      <c r="C12" s="4">
        <v>1167</v>
      </c>
      <c r="D12" s="4">
        <f t="shared" si="1"/>
        <v>4494</v>
      </c>
      <c r="E12" s="4">
        <v>3086</v>
      </c>
      <c r="F12" s="4">
        <v>808</v>
      </c>
      <c r="G12" s="4">
        <f t="shared" si="2"/>
        <v>3894</v>
      </c>
      <c r="H12" s="5">
        <f>+((E12-B12)/B12)*100</f>
        <v>-7.2437631499849715</v>
      </c>
      <c r="I12" s="5">
        <f t="shared" si="0"/>
        <v>-30.762639245929734</v>
      </c>
      <c r="J12" s="6">
        <f t="shared" si="0"/>
        <v>-13.351134846461948</v>
      </c>
    </row>
    <row r="13" spans="1:10" ht="15">
      <c r="A13" s="7" t="s">
        <v>15</v>
      </c>
      <c r="B13" s="8">
        <v>2023</v>
      </c>
      <c r="C13" s="8">
        <v>39</v>
      </c>
      <c r="D13" s="8">
        <f t="shared" si="1"/>
        <v>2062</v>
      </c>
      <c r="E13" s="8">
        <v>2005</v>
      </c>
      <c r="F13" s="8">
        <v>128</v>
      </c>
      <c r="G13" s="8">
        <f t="shared" si="2"/>
        <v>2133</v>
      </c>
      <c r="H13" s="9">
        <f>+((E13-B13)/B13)*100</f>
        <v>-0.8897676717745922</v>
      </c>
      <c r="I13" s="9">
        <f t="shared" si="0"/>
        <v>228.2051282051282</v>
      </c>
      <c r="J13" s="10">
        <f t="shared" si="0"/>
        <v>3.443258971871969</v>
      </c>
    </row>
    <row r="14" spans="1:10" ht="15">
      <c r="A14" s="11" t="s">
        <v>16</v>
      </c>
      <c r="B14" s="4">
        <v>811</v>
      </c>
      <c r="C14" s="4">
        <v>15</v>
      </c>
      <c r="D14" s="4">
        <f t="shared" si="1"/>
        <v>826</v>
      </c>
      <c r="E14" s="4">
        <v>793</v>
      </c>
      <c r="F14" s="4">
        <v>21</v>
      </c>
      <c r="G14" s="4">
        <f t="shared" si="2"/>
        <v>814</v>
      </c>
      <c r="H14" s="5">
        <f>+((E14-B14)/B14)*100</f>
        <v>-2.219482120838471</v>
      </c>
      <c r="I14" s="5">
        <f t="shared" si="0"/>
        <v>40</v>
      </c>
      <c r="J14" s="6">
        <f t="shared" si="0"/>
        <v>-1.4527845036319613</v>
      </c>
    </row>
    <row r="15" spans="1:10" ht="15">
      <c r="A15" s="7" t="s">
        <v>17</v>
      </c>
      <c r="B15" s="8">
        <v>1845</v>
      </c>
      <c r="C15" s="8">
        <v>246</v>
      </c>
      <c r="D15" s="8">
        <f t="shared" si="1"/>
        <v>2091</v>
      </c>
      <c r="E15" s="8">
        <v>1818</v>
      </c>
      <c r="F15" s="8">
        <v>394</v>
      </c>
      <c r="G15" s="8">
        <f t="shared" si="2"/>
        <v>2212</v>
      </c>
      <c r="H15" s="9">
        <f>+((E15-B15)/B15)*100</f>
        <v>-1.4634146341463417</v>
      </c>
      <c r="I15" s="9">
        <f t="shared" si="0"/>
        <v>60.16260162601627</v>
      </c>
      <c r="J15" s="10">
        <f t="shared" si="0"/>
        <v>5.7867049258727885</v>
      </c>
    </row>
    <row r="16" spans="1:10" ht="15">
      <c r="A16" s="11" t="s">
        <v>18</v>
      </c>
      <c r="B16" s="4">
        <v>141</v>
      </c>
      <c r="C16" s="4">
        <v>9</v>
      </c>
      <c r="D16" s="4">
        <f t="shared" si="1"/>
        <v>150</v>
      </c>
      <c r="E16" s="4">
        <v>137</v>
      </c>
      <c r="F16" s="4">
        <v>7</v>
      </c>
      <c r="G16" s="4">
        <f t="shared" si="2"/>
        <v>144</v>
      </c>
      <c r="H16" s="5">
        <f>+((E16-B16)/B16)*100</f>
        <v>-2.8368794326241136</v>
      </c>
      <c r="I16" s="5">
        <f t="shared" si="0"/>
        <v>-22.22222222222222</v>
      </c>
      <c r="J16" s="6">
        <f t="shared" si="0"/>
        <v>-4</v>
      </c>
    </row>
    <row r="17" spans="1:10" ht="15">
      <c r="A17" s="7" t="s">
        <v>19</v>
      </c>
      <c r="B17" s="8">
        <v>167</v>
      </c>
      <c r="C17" s="8"/>
      <c r="D17" s="8">
        <f t="shared" si="1"/>
        <v>167</v>
      </c>
      <c r="E17" s="8">
        <v>227</v>
      </c>
      <c r="F17" s="8"/>
      <c r="G17" s="8">
        <f t="shared" si="2"/>
        <v>227</v>
      </c>
      <c r="H17" s="9">
        <f>+((E17-B17)/B17)*100</f>
        <v>35.92814371257485</v>
      </c>
      <c r="I17" s="9"/>
      <c r="J17" s="10">
        <f t="shared" si="0"/>
        <v>35.92814371257485</v>
      </c>
    </row>
    <row r="18" spans="1:10" ht="15">
      <c r="A18" s="11" t="s">
        <v>20</v>
      </c>
      <c r="B18" s="4">
        <v>98</v>
      </c>
      <c r="C18" s="4">
        <v>10</v>
      </c>
      <c r="D18" s="4">
        <f t="shared" si="1"/>
        <v>108</v>
      </c>
      <c r="E18" s="4">
        <v>95</v>
      </c>
      <c r="F18" s="4">
        <v>33</v>
      </c>
      <c r="G18" s="4">
        <f t="shared" si="2"/>
        <v>128</v>
      </c>
      <c r="H18" s="5">
        <f>+((E18-B18)/B18)*100</f>
        <v>-3.061224489795918</v>
      </c>
      <c r="I18" s="5">
        <f t="shared" si="0"/>
        <v>229.99999999999997</v>
      </c>
      <c r="J18" s="6">
        <f t="shared" si="0"/>
        <v>18.51851851851852</v>
      </c>
    </row>
    <row r="19" spans="1:10" ht="15">
      <c r="A19" s="7" t="s">
        <v>64</v>
      </c>
      <c r="B19" s="8"/>
      <c r="C19" s="8"/>
      <c r="D19" s="8"/>
      <c r="E19" s="8"/>
      <c r="F19" s="8"/>
      <c r="G19" s="8"/>
      <c r="H19" s="9"/>
      <c r="I19" s="9"/>
      <c r="J19" s="10"/>
    </row>
    <row r="20" spans="1:10" ht="15">
      <c r="A20" s="11" t="s">
        <v>21</v>
      </c>
      <c r="B20" s="4">
        <v>104</v>
      </c>
      <c r="C20" s="4">
        <v>4</v>
      </c>
      <c r="D20" s="4">
        <f t="shared" si="1"/>
        <v>108</v>
      </c>
      <c r="E20" s="4">
        <v>83</v>
      </c>
      <c r="F20" s="4">
        <v>5</v>
      </c>
      <c r="G20" s="4">
        <f t="shared" si="2"/>
        <v>88</v>
      </c>
      <c r="H20" s="5">
        <f>+((E20-B20)/B20)*100</f>
        <v>-20.192307692307693</v>
      </c>
      <c r="I20" s="5">
        <f>+((F20-C20)/C20)*100</f>
        <v>25</v>
      </c>
      <c r="J20" s="6">
        <f>+((G20-D20)/D20)*100</f>
        <v>-18.51851851851852</v>
      </c>
    </row>
    <row r="21" spans="1:10" ht="15">
      <c r="A21" s="7" t="s">
        <v>22</v>
      </c>
      <c r="B21" s="8"/>
      <c r="C21" s="8"/>
      <c r="D21" s="8"/>
      <c r="E21" s="8"/>
      <c r="F21" s="8"/>
      <c r="G21" s="8"/>
      <c r="H21" s="9"/>
      <c r="I21" s="9"/>
      <c r="J21" s="10"/>
    </row>
    <row r="22" spans="1:10" ht="15">
      <c r="A22" s="11" t="s">
        <v>23</v>
      </c>
      <c r="B22" s="4">
        <v>346</v>
      </c>
      <c r="C22" s="4">
        <v>2</v>
      </c>
      <c r="D22" s="4">
        <f t="shared" si="1"/>
        <v>348</v>
      </c>
      <c r="E22" s="4">
        <v>340</v>
      </c>
      <c r="F22" s="4">
        <v>5</v>
      </c>
      <c r="G22" s="4">
        <f t="shared" si="2"/>
        <v>345</v>
      </c>
      <c r="H22" s="5">
        <f aca="true" t="shared" si="3" ref="H22:J57">+((E22-B22)/B22)*100</f>
        <v>-1.7341040462427744</v>
      </c>
      <c r="I22" s="5">
        <f t="shared" si="3"/>
        <v>150</v>
      </c>
      <c r="J22" s="6">
        <f t="shared" si="3"/>
        <v>-0.8620689655172413</v>
      </c>
    </row>
    <row r="23" spans="1:10" ht="15">
      <c r="A23" s="7" t="s">
        <v>24</v>
      </c>
      <c r="B23" s="8">
        <v>109</v>
      </c>
      <c r="C23" s="8">
        <v>2</v>
      </c>
      <c r="D23" s="8">
        <f t="shared" si="1"/>
        <v>111</v>
      </c>
      <c r="E23" s="8">
        <v>112</v>
      </c>
      <c r="F23" s="8"/>
      <c r="G23" s="8">
        <f t="shared" si="2"/>
        <v>112</v>
      </c>
      <c r="H23" s="9">
        <f t="shared" si="3"/>
        <v>2.7522935779816518</v>
      </c>
      <c r="I23" s="9">
        <f t="shared" si="3"/>
        <v>-100</v>
      </c>
      <c r="J23" s="10">
        <f t="shared" si="3"/>
        <v>0.9009009009009009</v>
      </c>
    </row>
    <row r="24" spans="1:10" ht="15">
      <c r="A24" s="11" t="s">
        <v>25</v>
      </c>
      <c r="B24" s="4">
        <v>191</v>
      </c>
      <c r="C24" s="4">
        <v>69</v>
      </c>
      <c r="D24" s="4">
        <f t="shared" si="1"/>
        <v>260</v>
      </c>
      <c r="E24" s="4">
        <v>133</v>
      </c>
      <c r="F24" s="4">
        <v>72</v>
      </c>
      <c r="G24" s="4">
        <f t="shared" si="2"/>
        <v>205</v>
      </c>
      <c r="H24" s="5">
        <f t="shared" si="3"/>
        <v>-30.36649214659686</v>
      </c>
      <c r="I24" s="5">
        <f t="shared" si="3"/>
        <v>4.3478260869565215</v>
      </c>
      <c r="J24" s="6">
        <f t="shared" si="3"/>
        <v>-21.153846153846153</v>
      </c>
    </row>
    <row r="25" spans="1:10" ht="15">
      <c r="A25" s="7" t="s">
        <v>26</v>
      </c>
      <c r="B25" s="8">
        <v>57</v>
      </c>
      <c r="C25" s="8">
        <v>8</v>
      </c>
      <c r="D25" s="8">
        <f t="shared" si="1"/>
        <v>65</v>
      </c>
      <c r="E25" s="8">
        <v>72</v>
      </c>
      <c r="F25" s="8">
        <v>4</v>
      </c>
      <c r="G25" s="8">
        <f t="shared" si="2"/>
        <v>76</v>
      </c>
      <c r="H25" s="9">
        <f t="shared" si="3"/>
        <v>26.31578947368421</v>
      </c>
      <c r="I25" s="9">
        <f t="shared" si="3"/>
        <v>-50</v>
      </c>
      <c r="J25" s="10">
        <f t="shared" si="3"/>
        <v>16.923076923076923</v>
      </c>
    </row>
    <row r="26" spans="1:10" ht="15">
      <c r="A26" s="11" t="s">
        <v>27</v>
      </c>
      <c r="B26" s="4"/>
      <c r="C26" s="4"/>
      <c r="D26" s="4"/>
      <c r="E26" s="4"/>
      <c r="F26" s="4"/>
      <c r="G26" s="4"/>
      <c r="H26" s="5"/>
      <c r="I26" s="5"/>
      <c r="J26" s="6"/>
    </row>
    <row r="27" spans="1:10" ht="15">
      <c r="A27" s="7" t="s">
        <v>28</v>
      </c>
      <c r="B27" s="8">
        <v>347</v>
      </c>
      <c r="C27" s="8">
        <v>15</v>
      </c>
      <c r="D27" s="8">
        <f t="shared" si="1"/>
        <v>362</v>
      </c>
      <c r="E27" s="8">
        <v>329</v>
      </c>
      <c r="F27" s="8">
        <v>84</v>
      </c>
      <c r="G27" s="8">
        <f t="shared" si="2"/>
        <v>413</v>
      </c>
      <c r="H27" s="9">
        <f t="shared" si="3"/>
        <v>-5.187319884726225</v>
      </c>
      <c r="I27" s="9">
        <f t="shared" si="3"/>
        <v>459.99999999999994</v>
      </c>
      <c r="J27" s="10">
        <f t="shared" si="3"/>
        <v>14.088397790055248</v>
      </c>
    </row>
    <row r="28" spans="1:10" ht="15">
      <c r="A28" s="11" t="s">
        <v>29</v>
      </c>
      <c r="B28" s="4">
        <v>1082</v>
      </c>
      <c r="C28" s="4">
        <v>32</v>
      </c>
      <c r="D28" s="4">
        <f t="shared" si="1"/>
        <v>1114</v>
      </c>
      <c r="E28" s="4">
        <v>1128</v>
      </c>
      <c r="F28" s="4">
        <v>28</v>
      </c>
      <c r="G28" s="4">
        <f t="shared" si="2"/>
        <v>1156</v>
      </c>
      <c r="H28" s="5">
        <f t="shared" si="3"/>
        <v>4.251386321626617</v>
      </c>
      <c r="I28" s="5">
        <f t="shared" si="3"/>
        <v>-12.5</v>
      </c>
      <c r="J28" s="6">
        <f t="shared" si="3"/>
        <v>3.7701974865350087</v>
      </c>
    </row>
    <row r="29" spans="1:10" ht="15">
      <c r="A29" s="7" t="s">
        <v>30</v>
      </c>
      <c r="B29" s="8">
        <v>686</v>
      </c>
      <c r="C29" s="8">
        <v>11</v>
      </c>
      <c r="D29" s="8">
        <f t="shared" si="1"/>
        <v>697</v>
      </c>
      <c r="E29" s="8">
        <v>664</v>
      </c>
      <c r="F29" s="8">
        <v>46</v>
      </c>
      <c r="G29" s="8">
        <f t="shared" si="2"/>
        <v>710</v>
      </c>
      <c r="H29" s="9">
        <f t="shared" si="3"/>
        <v>-3.206997084548105</v>
      </c>
      <c r="I29" s="9">
        <f t="shared" si="3"/>
        <v>318.1818181818182</v>
      </c>
      <c r="J29" s="10">
        <f t="shared" si="3"/>
        <v>1.8651362984218076</v>
      </c>
    </row>
    <row r="30" spans="1:10" ht="15">
      <c r="A30" s="11" t="s">
        <v>31</v>
      </c>
      <c r="B30" s="4">
        <v>190</v>
      </c>
      <c r="C30" s="4"/>
      <c r="D30" s="4">
        <f t="shared" si="1"/>
        <v>190</v>
      </c>
      <c r="E30" s="4">
        <v>222</v>
      </c>
      <c r="F30" s="4"/>
      <c r="G30" s="4">
        <f t="shared" si="2"/>
        <v>222</v>
      </c>
      <c r="H30" s="5">
        <f t="shared" si="3"/>
        <v>16.842105263157894</v>
      </c>
      <c r="I30" s="5"/>
      <c r="J30" s="6">
        <f t="shared" si="3"/>
        <v>16.842105263157894</v>
      </c>
    </row>
    <row r="31" spans="1:10" ht="15">
      <c r="A31" s="7" t="s">
        <v>65</v>
      </c>
      <c r="B31" s="8"/>
      <c r="C31" s="8">
        <v>50</v>
      </c>
      <c r="D31" s="8">
        <f t="shared" si="1"/>
        <v>50</v>
      </c>
      <c r="E31" s="8"/>
      <c r="F31" s="8">
        <v>53</v>
      </c>
      <c r="G31" s="8">
        <f t="shared" si="2"/>
        <v>53</v>
      </c>
      <c r="H31" s="9"/>
      <c r="I31" s="9">
        <f t="shared" si="3"/>
        <v>6</v>
      </c>
      <c r="J31" s="10">
        <f t="shared" si="3"/>
        <v>6</v>
      </c>
    </row>
    <row r="32" spans="1:10" ht="15">
      <c r="A32" s="11" t="s">
        <v>32</v>
      </c>
      <c r="B32" s="4"/>
      <c r="C32" s="4"/>
      <c r="D32" s="4"/>
      <c r="E32" s="4">
        <v>17</v>
      </c>
      <c r="F32" s="4"/>
      <c r="G32" s="4">
        <f>+E32+F32</f>
        <v>17</v>
      </c>
      <c r="H32" s="5"/>
      <c r="I32" s="5"/>
      <c r="J32" s="6"/>
    </row>
    <row r="33" spans="1:10" ht="15">
      <c r="A33" s="7" t="s">
        <v>33</v>
      </c>
      <c r="B33" s="8">
        <v>651</v>
      </c>
      <c r="C33" s="8">
        <v>359</v>
      </c>
      <c r="D33" s="8">
        <f t="shared" si="1"/>
        <v>1010</v>
      </c>
      <c r="E33" s="8">
        <v>677</v>
      </c>
      <c r="F33" s="8">
        <v>355</v>
      </c>
      <c r="G33" s="8">
        <f t="shared" si="2"/>
        <v>1032</v>
      </c>
      <c r="H33" s="9">
        <f t="shared" si="3"/>
        <v>3.9938556067588324</v>
      </c>
      <c r="I33" s="9">
        <f t="shared" si="3"/>
        <v>-1.1142061281337048</v>
      </c>
      <c r="J33" s="10">
        <f t="shared" si="3"/>
        <v>2.178217821782178</v>
      </c>
    </row>
    <row r="34" spans="1:10" ht="15">
      <c r="A34" s="11" t="s">
        <v>34</v>
      </c>
      <c r="B34" s="4">
        <v>171</v>
      </c>
      <c r="C34" s="4"/>
      <c r="D34" s="4">
        <f t="shared" si="1"/>
        <v>171</v>
      </c>
      <c r="E34" s="4">
        <v>89</v>
      </c>
      <c r="F34" s="4"/>
      <c r="G34" s="4">
        <f t="shared" si="2"/>
        <v>89</v>
      </c>
      <c r="H34" s="5">
        <f t="shared" si="3"/>
        <v>-47.953216374269005</v>
      </c>
      <c r="I34" s="5"/>
      <c r="J34" s="6">
        <f t="shared" si="3"/>
        <v>-47.953216374269005</v>
      </c>
    </row>
    <row r="35" spans="1:10" ht="15">
      <c r="A35" s="7" t="s">
        <v>35</v>
      </c>
      <c r="B35" s="8">
        <v>53</v>
      </c>
      <c r="C35" s="8">
        <v>2</v>
      </c>
      <c r="D35" s="8">
        <f t="shared" si="1"/>
        <v>55</v>
      </c>
      <c r="E35" s="8">
        <v>49</v>
      </c>
      <c r="F35" s="8">
        <v>4</v>
      </c>
      <c r="G35" s="8">
        <f t="shared" si="2"/>
        <v>53</v>
      </c>
      <c r="H35" s="9">
        <f t="shared" si="3"/>
        <v>-7.547169811320755</v>
      </c>
      <c r="I35" s="9">
        <f t="shared" si="3"/>
        <v>100</v>
      </c>
      <c r="J35" s="10">
        <f t="shared" si="3"/>
        <v>-3.6363636363636362</v>
      </c>
    </row>
    <row r="36" spans="1:10" ht="15">
      <c r="A36" s="11" t="s">
        <v>36</v>
      </c>
      <c r="B36" s="4">
        <v>152</v>
      </c>
      <c r="C36" s="4"/>
      <c r="D36" s="4">
        <f t="shared" si="1"/>
        <v>152</v>
      </c>
      <c r="E36" s="4">
        <v>160</v>
      </c>
      <c r="F36" s="4">
        <v>1</v>
      </c>
      <c r="G36" s="4">
        <f t="shared" si="2"/>
        <v>161</v>
      </c>
      <c r="H36" s="5">
        <f t="shared" si="3"/>
        <v>5.263157894736842</v>
      </c>
      <c r="I36" s="5"/>
      <c r="J36" s="6">
        <f t="shared" si="3"/>
        <v>5.921052631578947</v>
      </c>
    </row>
    <row r="37" spans="1:10" ht="15">
      <c r="A37" s="7" t="s">
        <v>37</v>
      </c>
      <c r="B37" s="8">
        <v>414</v>
      </c>
      <c r="C37" s="8"/>
      <c r="D37" s="8">
        <f t="shared" si="1"/>
        <v>414</v>
      </c>
      <c r="E37" s="8">
        <v>486</v>
      </c>
      <c r="F37" s="8"/>
      <c r="G37" s="8">
        <f t="shared" si="2"/>
        <v>486</v>
      </c>
      <c r="H37" s="9">
        <f t="shared" si="3"/>
        <v>17.391304347826086</v>
      </c>
      <c r="I37" s="9"/>
      <c r="J37" s="10">
        <f t="shared" si="3"/>
        <v>17.391304347826086</v>
      </c>
    </row>
    <row r="38" spans="1:10" ht="15">
      <c r="A38" s="11" t="s">
        <v>38</v>
      </c>
      <c r="B38" s="4">
        <v>54</v>
      </c>
      <c r="C38" s="4"/>
      <c r="D38" s="4">
        <f t="shared" si="1"/>
        <v>54</v>
      </c>
      <c r="E38" s="4">
        <v>27</v>
      </c>
      <c r="F38" s="4">
        <v>1</v>
      </c>
      <c r="G38" s="4">
        <f t="shared" si="2"/>
        <v>28</v>
      </c>
      <c r="H38" s="5">
        <f t="shared" si="3"/>
        <v>-50</v>
      </c>
      <c r="I38" s="5"/>
      <c r="J38" s="6">
        <f t="shared" si="3"/>
        <v>-48.148148148148145</v>
      </c>
    </row>
    <row r="39" spans="1:10" ht="15">
      <c r="A39" s="7" t="s">
        <v>39</v>
      </c>
      <c r="B39" s="8">
        <v>1195</v>
      </c>
      <c r="C39" s="8">
        <v>205</v>
      </c>
      <c r="D39" s="8">
        <f t="shared" si="1"/>
        <v>1400</v>
      </c>
      <c r="E39" s="8">
        <v>1067</v>
      </c>
      <c r="F39" s="8">
        <v>225</v>
      </c>
      <c r="G39" s="8">
        <f t="shared" si="2"/>
        <v>1292</v>
      </c>
      <c r="H39" s="9">
        <f t="shared" si="3"/>
        <v>-10.711297071129707</v>
      </c>
      <c r="I39" s="9">
        <f t="shared" si="3"/>
        <v>9.75609756097561</v>
      </c>
      <c r="J39" s="10">
        <f t="shared" si="3"/>
        <v>-7.7142857142857135</v>
      </c>
    </row>
    <row r="40" spans="1:10" ht="15">
      <c r="A40" s="11" t="s">
        <v>40</v>
      </c>
      <c r="B40" s="4">
        <v>35</v>
      </c>
      <c r="C40" s="4"/>
      <c r="D40" s="4">
        <f t="shared" si="1"/>
        <v>35</v>
      </c>
      <c r="E40" s="4">
        <v>23</v>
      </c>
      <c r="F40" s="4">
        <v>3</v>
      </c>
      <c r="G40" s="4">
        <f t="shared" si="2"/>
        <v>26</v>
      </c>
      <c r="H40" s="5">
        <f t="shared" si="3"/>
        <v>-34.285714285714285</v>
      </c>
      <c r="I40" s="5"/>
      <c r="J40" s="6">
        <f t="shared" si="3"/>
        <v>-25.71428571428571</v>
      </c>
    </row>
    <row r="41" spans="1:10" ht="15">
      <c r="A41" s="7" t="s">
        <v>41</v>
      </c>
      <c r="B41" s="8">
        <v>639</v>
      </c>
      <c r="C41" s="8">
        <v>118</v>
      </c>
      <c r="D41" s="8">
        <f t="shared" si="1"/>
        <v>757</v>
      </c>
      <c r="E41" s="8">
        <v>507</v>
      </c>
      <c r="F41" s="8">
        <v>86</v>
      </c>
      <c r="G41" s="8">
        <f t="shared" si="2"/>
        <v>593</v>
      </c>
      <c r="H41" s="9">
        <f t="shared" si="3"/>
        <v>-20.657276995305164</v>
      </c>
      <c r="I41" s="9">
        <f t="shared" si="3"/>
        <v>-27.11864406779661</v>
      </c>
      <c r="J41" s="10">
        <f t="shared" si="3"/>
        <v>-21.66446499339498</v>
      </c>
    </row>
    <row r="42" spans="1:10" ht="15">
      <c r="A42" s="11" t="s">
        <v>42</v>
      </c>
      <c r="B42" s="4">
        <v>554</v>
      </c>
      <c r="C42" s="4">
        <v>13</v>
      </c>
      <c r="D42" s="4">
        <f t="shared" si="1"/>
        <v>567</v>
      </c>
      <c r="E42" s="4">
        <v>504</v>
      </c>
      <c r="F42" s="4">
        <v>6</v>
      </c>
      <c r="G42" s="4">
        <f t="shared" si="2"/>
        <v>510</v>
      </c>
      <c r="H42" s="5">
        <f t="shared" si="3"/>
        <v>-9.025270758122744</v>
      </c>
      <c r="I42" s="5">
        <f t="shared" si="3"/>
        <v>-53.84615384615385</v>
      </c>
      <c r="J42" s="6">
        <f t="shared" si="3"/>
        <v>-10.052910052910052</v>
      </c>
    </row>
    <row r="43" spans="1:10" ht="15">
      <c r="A43" s="7" t="s">
        <v>43</v>
      </c>
      <c r="B43" s="8">
        <v>461</v>
      </c>
      <c r="C43" s="8"/>
      <c r="D43" s="8">
        <f t="shared" si="1"/>
        <v>461</v>
      </c>
      <c r="E43" s="8">
        <v>492</v>
      </c>
      <c r="F43" s="8"/>
      <c r="G43" s="8">
        <f t="shared" si="2"/>
        <v>492</v>
      </c>
      <c r="H43" s="9">
        <f t="shared" si="3"/>
        <v>6.724511930585683</v>
      </c>
      <c r="I43" s="9"/>
      <c r="J43" s="10">
        <f t="shared" si="3"/>
        <v>6.724511930585683</v>
      </c>
    </row>
    <row r="44" spans="1:10" ht="15">
      <c r="A44" s="11" t="s">
        <v>44</v>
      </c>
      <c r="B44" s="4">
        <v>262</v>
      </c>
      <c r="C44" s="4"/>
      <c r="D44" s="4">
        <f t="shared" si="1"/>
        <v>262</v>
      </c>
      <c r="E44" s="4">
        <v>274</v>
      </c>
      <c r="F44" s="4"/>
      <c r="G44" s="4">
        <f t="shared" si="2"/>
        <v>274</v>
      </c>
      <c r="H44" s="5">
        <f t="shared" si="3"/>
        <v>4.580152671755725</v>
      </c>
      <c r="I44" s="5"/>
      <c r="J44" s="6">
        <f t="shared" si="3"/>
        <v>4.580152671755725</v>
      </c>
    </row>
    <row r="45" spans="1:10" ht="15">
      <c r="A45" s="7" t="s">
        <v>45</v>
      </c>
      <c r="B45" s="8">
        <v>165</v>
      </c>
      <c r="C45" s="8">
        <v>2</v>
      </c>
      <c r="D45" s="8">
        <f t="shared" si="1"/>
        <v>167</v>
      </c>
      <c r="E45" s="8">
        <v>173</v>
      </c>
      <c r="F45" s="8"/>
      <c r="G45" s="8">
        <f t="shared" si="2"/>
        <v>173</v>
      </c>
      <c r="H45" s="9">
        <f t="shared" si="3"/>
        <v>4.848484848484849</v>
      </c>
      <c r="I45" s="9">
        <f t="shared" si="3"/>
        <v>-100</v>
      </c>
      <c r="J45" s="10">
        <f t="shared" si="3"/>
        <v>3.592814371257485</v>
      </c>
    </row>
    <row r="46" spans="1:10" ht="15">
      <c r="A46" s="11" t="s">
        <v>46</v>
      </c>
      <c r="B46" s="4">
        <v>382</v>
      </c>
      <c r="C46" s="4"/>
      <c r="D46" s="4">
        <f>+B46+C46</f>
        <v>382</v>
      </c>
      <c r="E46" s="4">
        <v>468</v>
      </c>
      <c r="F46" s="4">
        <v>30</v>
      </c>
      <c r="G46" s="4">
        <f>+E46+F46</f>
        <v>498</v>
      </c>
      <c r="H46" s="5">
        <f t="shared" si="3"/>
        <v>22.5130890052356</v>
      </c>
      <c r="I46" s="5"/>
      <c r="J46" s="6">
        <f t="shared" si="3"/>
        <v>30.36649214659686</v>
      </c>
    </row>
    <row r="47" spans="1:10" ht="15">
      <c r="A47" s="7" t="s">
        <v>47</v>
      </c>
      <c r="B47" s="8">
        <v>1133</v>
      </c>
      <c r="C47" s="8">
        <v>127</v>
      </c>
      <c r="D47" s="8">
        <f t="shared" si="1"/>
        <v>1260</v>
      </c>
      <c r="E47" s="8">
        <v>613</v>
      </c>
      <c r="F47" s="8">
        <v>124</v>
      </c>
      <c r="G47" s="8">
        <f t="shared" si="2"/>
        <v>737</v>
      </c>
      <c r="H47" s="9">
        <f t="shared" si="3"/>
        <v>-45.89585172109444</v>
      </c>
      <c r="I47" s="9">
        <f t="shared" si="3"/>
        <v>-2.3622047244094486</v>
      </c>
      <c r="J47" s="10">
        <f t="shared" si="3"/>
        <v>-41.50793650793651</v>
      </c>
    </row>
    <row r="48" spans="1:10" ht="15">
      <c r="A48" s="11" t="s">
        <v>48</v>
      </c>
      <c r="B48" s="4">
        <v>50</v>
      </c>
      <c r="C48" s="4"/>
      <c r="D48" s="4">
        <f t="shared" si="1"/>
        <v>50</v>
      </c>
      <c r="E48" s="4">
        <v>60</v>
      </c>
      <c r="F48" s="4"/>
      <c r="G48" s="4">
        <f t="shared" si="2"/>
        <v>60</v>
      </c>
      <c r="H48" s="5">
        <f t="shared" si="3"/>
        <v>20</v>
      </c>
      <c r="I48" s="5"/>
      <c r="J48" s="6">
        <f t="shared" si="3"/>
        <v>20</v>
      </c>
    </row>
    <row r="49" spans="1:10" ht="15">
      <c r="A49" s="7" t="s">
        <v>49</v>
      </c>
      <c r="B49" s="8">
        <v>64</v>
      </c>
      <c r="C49" s="8">
        <v>8</v>
      </c>
      <c r="D49" s="8">
        <f t="shared" si="1"/>
        <v>72</v>
      </c>
      <c r="E49" s="8">
        <v>54</v>
      </c>
      <c r="F49" s="8">
        <v>1</v>
      </c>
      <c r="G49" s="8">
        <f t="shared" si="2"/>
        <v>55</v>
      </c>
      <c r="H49" s="9">
        <f t="shared" si="3"/>
        <v>-15.625</v>
      </c>
      <c r="I49" s="9">
        <f t="shared" si="3"/>
        <v>-87.5</v>
      </c>
      <c r="J49" s="10">
        <f t="shared" si="3"/>
        <v>-23.61111111111111</v>
      </c>
    </row>
    <row r="50" spans="1:10" ht="15">
      <c r="A50" s="11" t="s">
        <v>50</v>
      </c>
      <c r="B50" s="4">
        <v>285</v>
      </c>
      <c r="C50" s="4">
        <v>20</v>
      </c>
      <c r="D50" s="4">
        <f t="shared" si="1"/>
        <v>305</v>
      </c>
      <c r="E50" s="4">
        <v>288</v>
      </c>
      <c r="F50" s="4">
        <v>21</v>
      </c>
      <c r="G50" s="4">
        <f t="shared" si="2"/>
        <v>309</v>
      </c>
      <c r="H50" s="5">
        <f t="shared" si="3"/>
        <v>1.0526315789473684</v>
      </c>
      <c r="I50" s="5">
        <f t="shared" si="3"/>
        <v>5</v>
      </c>
      <c r="J50" s="6">
        <f t="shared" si="3"/>
        <v>1.3114754098360655</v>
      </c>
    </row>
    <row r="51" spans="1:10" ht="15">
      <c r="A51" s="7" t="s">
        <v>51</v>
      </c>
      <c r="B51" s="8">
        <v>449</v>
      </c>
      <c r="C51" s="8">
        <v>30</v>
      </c>
      <c r="D51" s="8">
        <f t="shared" si="1"/>
        <v>479</v>
      </c>
      <c r="E51" s="8">
        <v>545</v>
      </c>
      <c r="F51" s="8">
        <v>10</v>
      </c>
      <c r="G51" s="8">
        <f t="shared" si="2"/>
        <v>555</v>
      </c>
      <c r="H51" s="9">
        <f t="shared" si="3"/>
        <v>21.380846325167038</v>
      </c>
      <c r="I51" s="9">
        <f t="shared" si="3"/>
        <v>-66.66666666666666</v>
      </c>
      <c r="J51" s="10">
        <f t="shared" si="3"/>
        <v>15.866388308977037</v>
      </c>
    </row>
    <row r="52" spans="1:10" ht="15">
      <c r="A52" s="11" t="s">
        <v>52</v>
      </c>
      <c r="B52" s="4">
        <v>68</v>
      </c>
      <c r="C52" s="4"/>
      <c r="D52" s="4">
        <f t="shared" si="1"/>
        <v>68</v>
      </c>
      <c r="E52" s="4">
        <v>244</v>
      </c>
      <c r="F52" s="4"/>
      <c r="G52" s="4">
        <f t="shared" si="2"/>
        <v>244</v>
      </c>
      <c r="H52" s="5">
        <f t="shared" si="3"/>
        <v>258.8235294117647</v>
      </c>
      <c r="I52" s="5"/>
      <c r="J52" s="6">
        <f t="shared" si="3"/>
        <v>258.8235294117647</v>
      </c>
    </row>
    <row r="53" spans="1:10" ht="15">
      <c r="A53" s="7" t="s">
        <v>53</v>
      </c>
      <c r="B53" s="8">
        <v>28</v>
      </c>
      <c r="C53" s="8">
        <v>257</v>
      </c>
      <c r="D53" s="8">
        <f t="shared" si="1"/>
        <v>285</v>
      </c>
      <c r="E53" s="8">
        <v>38</v>
      </c>
      <c r="F53" s="8"/>
      <c r="G53" s="8">
        <f t="shared" si="2"/>
        <v>38</v>
      </c>
      <c r="H53" s="9">
        <f t="shared" si="3"/>
        <v>35.714285714285715</v>
      </c>
      <c r="I53" s="9">
        <f t="shared" si="3"/>
        <v>-100</v>
      </c>
      <c r="J53" s="10">
        <f t="shared" si="3"/>
        <v>-86.66666666666667</v>
      </c>
    </row>
    <row r="54" spans="1:10" ht="15">
      <c r="A54" s="11" t="s">
        <v>54</v>
      </c>
      <c r="B54" s="4">
        <v>20</v>
      </c>
      <c r="C54" s="4"/>
      <c r="D54" s="4">
        <f t="shared" si="1"/>
        <v>20</v>
      </c>
      <c r="E54" s="4">
        <v>25</v>
      </c>
      <c r="F54" s="4"/>
      <c r="G54" s="4">
        <f t="shared" si="2"/>
        <v>25</v>
      </c>
      <c r="H54" s="5">
        <f t="shared" si="3"/>
        <v>25</v>
      </c>
      <c r="I54" s="5"/>
      <c r="J54" s="6">
        <f t="shared" si="3"/>
        <v>25</v>
      </c>
    </row>
    <row r="55" spans="1:10" ht="15">
      <c r="A55" s="7" t="s">
        <v>55</v>
      </c>
      <c r="B55" s="8">
        <v>15</v>
      </c>
      <c r="C55" s="8"/>
      <c r="D55" s="8">
        <f t="shared" si="1"/>
        <v>15</v>
      </c>
      <c r="E55" s="8"/>
      <c r="F55" s="8"/>
      <c r="G55" s="8"/>
      <c r="H55" s="9">
        <f t="shared" si="3"/>
        <v>-100</v>
      </c>
      <c r="I55" s="9"/>
      <c r="J55" s="10">
        <f t="shared" si="3"/>
        <v>-100</v>
      </c>
    </row>
    <row r="56" spans="1:10" ht="15">
      <c r="A56" s="11" t="s">
        <v>56</v>
      </c>
      <c r="B56" s="4">
        <v>1078</v>
      </c>
      <c r="C56" s="4">
        <v>9</v>
      </c>
      <c r="D56" s="4">
        <f t="shared" si="1"/>
        <v>1087</v>
      </c>
      <c r="E56" s="4">
        <v>1070</v>
      </c>
      <c r="F56" s="4"/>
      <c r="G56" s="4">
        <f t="shared" si="2"/>
        <v>1070</v>
      </c>
      <c r="H56" s="5">
        <f t="shared" si="3"/>
        <v>-0.7421150278293136</v>
      </c>
      <c r="I56" s="5">
        <f t="shared" si="3"/>
        <v>-100</v>
      </c>
      <c r="J56" s="6">
        <f t="shared" si="3"/>
        <v>-1.5639374425023</v>
      </c>
    </row>
    <row r="57" spans="1:10" ht="15">
      <c r="A57" s="7" t="s">
        <v>66</v>
      </c>
      <c r="B57" s="8">
        <v>49</v>
      </c>
      <c r="C57" s="8">
        <v>49</v>
      </c>
      <c r="D57" s="8">
        <f t="shared" si="1"/>
        <v>98</v>
      </c>
      <c r="E57" s="8">
        <v>48</v>
      </c>
      <c r="F57" s="8">
        <v>7</v>
      </c>
      <c r="G57" s="8">
        <f t="shared" si="2"/>
        <v>55</v>
      </c>
      <c r="H57" s="9">
        <f t="shared" si="3"/>
        <v>-2.0408163265306123</v>
      </c>
      <c r="I57" s="9">
        <f t="shared" si="3"/>
        <v>-85.71428571428571</v>
      </c>
      <c r="J57" s="10">
        <f t="shared" si="3"/>
        <v>-43.87755102040816</v>
      </c>
    </row>
    <row r="58" spans="1:10" ht="15">
      <c r="A58" s="11" t="s">
        <v>67</v>
      </c>
      <c r="B58" s="4"/>
      <c r="C58" s="4"/>
      <c r="D58" s="4"/>
      <c r="E58" s="4"/>
      <c r="F58" s="4"/>
      <c r="G58" s="4"/>
      <c r="H58" s="5"/>
      <c r="I58" s="5"/>
      <c r="J58" s="6"/>
    </row>
    <row r="59" spans="1:10" ht="15">
      <c r="A59" s="13" t="s">
        <v>57</v>
      </c>
      <c r="B59" s="33">
        <f>+B60-SUM(B5+B9+B31+B19+B57+B58)</f>
        <v>54231</v>
      </c>
      <c r="C59" s="33">
        <f>+C60-SUM(C5+C9+C31+C19+C57+C58)</f>
        <v>131112</v>
      </c>
      <c r="D59" s="33">
        <f>+D60-SUM(D5+D9+D31+D19+D57+D58)</f>
        <v>185343</v>
      </c>
      <c r="E59" s="33">
        <f>+E60-SUM(E5+E9+E31+E19+E57+E58)</f>
        <v>51497</v>
      </c>
      <c r="F59" s="33">
        <f>+F60-SUM(F5+F9+F31+F19+F57+F58)</f>
        <v>127611</v>
      </c>
      <c r="G59" s="33">
        <f>+G60-SUM(G5+G9+G31+G19+G57+G58)</f>
        <v>179108</v>
      </c>
      <c r="H59" s="34">
        <f>+((E59-B59)/B59)*100</f>
        <v>-5.041396986963176</v>
      </c>
      <c r="I59" s="34">
        <f>+((F59-C59)/C59)*100</f>
        <v>-2.670236133992312</v>
      </c>
      <c r="J59" s="34">
        <f>+((G59-D59)/D59)*100</f>
        <v>-3.3640331709317324</v>
      </c>
    </row>
    <row r="60" spans="1:10" ht="15">
      <c r="A60" s="17" t="s">
        <v>58</v>
      </c>
      <c r="B60" s="35">
        <f>SUM(B4:B58)</f>
        <v>65310</v>
      </c>
      <c r="C60" s="35">
        <f>SUM(C4:C58)</f>
        <v>146831</v>
      </c>
      <c r="D60" s="35">
        <f>SUM(D4:D58)</f>
        <v>212141</v>
      </c>
      <c r="E60" s="35">
        <f>SUM(E4:E58)</f>
        <v>61933</v>
      </c>
      <c r="F60" s="35">
        <f>SUM(F4:F58)</f>
        <v>141925</v>
      </c>
      <c r="G60" s="35">
        <f>SUM(G4:G58)</f>
        <v>203858</v>
      </c>
      <c r="H60" s="36">
        <f>+((E60-B60)/B60)*100</f>
        <v>-5.170724238248354</v>
      </c>
      <c r="I60" s="36">
        <f>+((F60-C60)/C60)*100</f>
        <v>-3.341256274220022</v>
      </c>
      <c r="J60" s="36">
        <f>+((G60-D60)/D60)*100</f>
        <v>-3.9044786250654044</v>
      </c>
    </row>
    <row r="61" spans="1:10" ht="15">
      <c r="A61" s="37"/>
      <c r="B61" s="38"/>
      <c r="C61" s="38"/>
      <c r="D61" s="38"/>
      <c r="E61" s="38"/>
      <c r="F61" s="38"/>
      <c r="G61" s="38"/>
      <c r="H61" s="38"/>
      <c r="I61" s="38"/>
      <c r="J61" s="39"/>
    </row>
    <row r="62" spans="1:10" ht="15">
      <c r="A62" s="37" t="s">
        <v>73</v>
      </c>
      <c r="B62" s="38"/>
      <c r="C62" s="38"/>
      <c r="D62" s="38"/>
      <c r="E62" s="38"/>
      <c r="F62" s="38"/>
      <c r="G62" s="38"/>
      <c r="H62" s="38"/>
      <c r="I62" s="38"/>
      <c r="J62" s="39"/>
    </row>
    <row r="63" spans="1:10" ht="15.75" thickBot="1">
      <c r="A63" s="40"/>
      <c r="B63" s="41"/>
      <c r="C63" s="41"/>
      <c r="D63" s="41"/>
      <c r="E63" s="41"/>
      <c r="F63" s="41"/>
      <c r="G63" s="41"/>
      <c r="H63" s="41"/>
      <c r="I63" s="41"/>
      <c r="J63" s="42"/>
    </row>
    <row r="64" spans="1:10" ht="54" customHeight="1">
      <c r="A64" s="49" t="s">
        <v>68</v>
      </c>
      <c r="B64" s="49"/>
      <c r="C64" s="49"/>
      <c r="D64" s="49"/>
      <c r="E64" s="49"/>
      <c r="F64" s="49"/>
      <c r="G64" s="49"/>
      <c r="H64" s="49"/>
      <c r="I64" s="49"/>
      <c r="J64" s="49"/>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2017-02-13T09:24:11Z</cp:lastPrinted>
  <dcterms:created xsi:type="dcterms:W3CDTF">2017-02-06T08:16:41Z</dcterms:created>
  <dcterms:modified xsi:type="dcterms:W3CDTF">2017-02-21T15:31:37Z</dcterms:modified>
  <cp:category/>
  <cp:version/>
  <cp:contentType/>
  <cp:contentStatus/>
</cp:coreProperties>
</file>