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activeTab="0"/>
  </bookViews>
  <sheets>
    <sheet name="TÜM UÇAK" sheetId="1" r:id="rId1"/>
    <sheet name="YOLCU" sheetId="2" r:id="rId2"/>
    <sheet name="TİCARİ UÇAK" sheetId="3" r:id="rId3"/>
    <sheet name="YÜK " sheetId="4" r:id="rId4"/>
  </sheets>
  <definedNames/>
  <calcPr fullCalcOnLoad="1"/>
</workbook>
</file>

<file path=xl/sharedStrings.xml><?xml version="1.0" encoding="utf-8"?>
<sst xmlns="http://schemas.openxmlformats.org/spreadsheetml/2006/main" count="295" uniqueCount="76">
  <si>
    <t xml:space="preserve">   TÜM UÇAK TRAFİĞİ</t>
  </si>
  <si>
    <t xml:space="preserve">Havalimanları </t>
  </si>
  <si>
    <t xml:space="preserve"> 2017/2016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</si>
  <si>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</si>
  <si>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</si>
  <si>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</si>
  <si>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</si>
  <si>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</si>
  <si>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</si>
  <si>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</si>
  <si>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</si>
  <si>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</si>
  <si>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</si>
  <si>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</si>
  <si>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</si>
  <si>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</si>
  <si>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</si>
  <si>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</si>
  <si>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</si>
  <si>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</si>
  <si>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</si>
  <si>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</si>
  <si>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</si>
  <si>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</si>
  <si>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</si>
  <si>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</si>
  <si>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</si>
  <si>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</si>
  <si>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</si>
  <si>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Erzincan</t>
  </si>
  <si>
    <t>Hakkari Yüksekova S.E.</t>
  </si>
  <si>
    <t>Hatay</t>
  </si>
  <si>
    <t>Iğdır</t>
  </si>
  <si>
    <t>Isparta Süleyman Demirel</t>
  </si>
  <si>
    <t>Kahramanmaraş</t>
  </si>
  <si>
    <t>Kars Harakani</t>
  </si>
  <si>
    <t>Kastamonu</t>
  </si>
  <si>
    <t>Kayseri</t>
  </si>
  <si>
    <t>Kocaeli Cengiz Topel</t>
  </si>
  <si>
    <t>Konya</t>
  </si>
  <si>
    <t>Malatya</t>
  </si>
  <si>
    <t>Mardin</t>
  </si>
  <si>
    <t>Muş</t>
  </si>
  <si>
    <t>Kapadokya</t>
  </si>
  <si>
    <t>Ordu-Giresun</t>
  </si>
  <si>
    <t>Samsun Çarşamba</t>
  </si>
  <si>
    <t>Siirt</t>
  </si>
  <si>
    <t>Sinop</t>
  </si>
  <si>
    <t>Sivas Nuri Demirağ</t>
  </si>
  <si>
    <t>Şanlıurfa Gap</t>
  </si>
  <si>
    <t>Şırnak Şerafettin Elçi</t>
  </si>
  <si>
    <t>Tekirdağ Çorlu</t>
  </si>
  <si>
    <t>Tokat</t>
  </si>
  <si>
    <t>Uşak</t>
  </si>
  <si>
    <t>Van Ferit Melen</t>
  </si>
  <si>
    <t>DHMİ TOPLAMI</t>
  </si>
  <si>
    <t>TÜRKİYE GENELİ</t>
  </si>
  <si>
    <t>OVERFLIGHT</t>
  </si>
  <si>
    <t>TÜRKİYE GENELİ OVERFLIGHT DAHİL</t>
  </si>
  <si>
    <t>İstanbul Sabiha Gökçen(*)</t>
  </si>
  <si>
    <t>Gazipaşa Alanya(*)</t>
  </si>
  <si>
    <t>Aydın Çıldır(*)</t>
  </si>
  <si>
    <t>Eskişehir Hasan Polatkan(*)</t>
  </si>
  <si>
    <t>Zafer(*)</t>
  </si>
  <si>
    <t>Zonguldak Çaycuma(*)</t>
  </si>
  <si>
    <t>(*)İşaretli havalimanlarından  Zonguldak Çaycuma,Gazipaşa Alanya,Zafer ve Aydın Çıldır Havalimanları DHMİ denetimli özel şirket tarafından işletilmektedir. İstanbul Sabiha Gökçen Havalimanı Savunma Sanayi Müsteşarlığı denetiminde özel şirket tarafından,Eskişehir Hasan Polatkan Havalimanı, Eskişehir Anadolu Üniversitesi SHYO tarafından işletilmekte olduğundan DHMİ toplamında hariç tutulmuştur.</t>
  </si>
  <si>
    <t>YOLCU TRAFİĞİ (Gelen-Giden)</t>
  </si>
  <si>
    <t>DHMİ DİREKT TRANSİT</t>
  </si>
  <si>
    <t>DİĞER DİREKT TRANSİT</t>
  </si>
  <si>
    <t>TÜRKİYE GENELİ DİREKT TRANSİT</t>
  </si>
  <si>
    <t>TÜRKİYE GENELİ DİREKT TRANSİT DAHİL</t>
  </si>
  <si>
    <t xml:space="preserve">   TİCARİ  UÇAK TRAFİĞİ</t>
  </si>
  <si>
    <t>YÜK TRAFİĞİ ( Bagaj+Kargo+Posta) (TON)</t>
  </si>
  <si>
    <t xml:space="preserve"> </t>
  </si>
  <si>
    <t>2016 YILI MART SONU
(Kesin Olmayan)</t>
  </si>
  <si>
    <t>2017 YILI MART SONU
(Kesin Olmayan)</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</si>
</sst>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T_L_-;\-* #,##0\ _T_L_-;_-* &quot;-&quot;??\ _T_L_-;_-@_-"/>
    <numFmt numFmtId="165" formatCode="_-* #,##0.00\ _T_L_-;\-* #,##0.00\ _T_L_-;_-* &quot;-&quot;??\ _T_L_-;_-@_-"/>
    <numFmt numFmtId="166" formatCode="#,##0.0"/>
    <numFmt numFmtId="167" formatCode="#,##0_ ;\-#,##0\ "/>
    <numFmt numFmtId="168" formatCode="#,##0.000"/>
  </numFmts>
  <fonts count="45">
    <font>
      <sz val="11"/>
      <color theme="1"/>
      <name val="Calibri"/>
      <family val="2"/>
    </font>
    <font>
      <sz val="11"/>
      <color indexed="8"/>
      <name val="Calibri"/>
      <family val="2"/>
    </font>
    <font>
      <sz val="11"/>
      <color indexed="9"/>
      <name val="Calibri"/>
      <family val="2"/>
    </font>
    <font>
      <b/>
      <sz val="11"/>
      <color indexed="8"/>
      <name val="Tahoma"/>
      <family val="2"/>
    </font>
    <font>
      <b/>
      <sz val="11"/>
      <color indexed="9"/>
      <name val="Tahoma"/>
      <family val="2"/>
    </font>
    <font>
      <b/>
      <sz val="10"/>
      <color indexed="9"/>
      <name val="Tahoma"/>
      <family val="2"/>
    </font>
    <font>
      <sz val="10"/>
      <name val="Arial Tur"/>
      <family val="0"/>
    </font>
    <font>
      <b/>
      <sz val="8"/>
      <color indexed="8"/>
      <name val="Tahoma"/>
      <family val="2"/>
    </font>
    <font>
      <b/>
      <sz val="9.5"/>
      <color indexed="8"/>
      <name val="Tahoma"/>
      <family val="2"/>
    </font>
    <font>
      <b/>
      <sz val="9.5"/>
      <color indexed="10"/>
      <name val="Tahoma"/>
      <family val="2"/>
    </font>
    <font>
      <b/>
      <sz val="9.5"/>
      <color indexed="9"/>
      <name val="Tahoma"/>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0"/>
      <name val="Calibri"/>
      <family val="2"/>
    </font>
    <font>
      <i/>
      <sz val="11"/>
      <color rgb="FF7F7F7F"/>
      <name val="Calibri"/>
      <family val="2"/>
    </font>
    <font>
      <b/>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0"/>
      <name val="Tahoma"/>
      <family val="2"/>
    </font>
    <font>
      <b/>
      <sz val="9.5"/>
      <color theme="0"/>
      <name val="Tahoma"/>
      <family val="2"/>
    </font>
    <font>
      <b/>
      <sz val="11"/>
      <color theme="1"/>
      <name val="Tahom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00000"/>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
      <patternFill patternType="solid">
        <fgColor theme="6" tint="-0.4999699890613556"/>
        <bgColor indexed="64"/>
      </patternFill>
    </fill>
    <fill>
      <patternFill patternType="solid">
        <fgColor rgb="FFC00000"/>
        <bgColor indexed="64"/>
      </patternFill>
    </fill>
    <fill>
      <patternFill patternType="solid">
        <fgColor theme="3" tint="-0.4999699890613556"/>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right style="medium"/>
      <top/>
      <bottom style="thin"/>
    </border>
    <border>
      <left style="medium"/>
      <right/>
      <top/>
      <bottom/>
    </border>
    <border>
      <left/>
      <right style="medium"/>
      <top/>
      <bottom/>
    </border>
    <border>
      <left style="medium"/>
      <right/>
      <top/>
      <bottom style="medium"/>
    </border>
    <border>
      <left/>
      <right/>
      <top/>
      <bottom style="medium"/>
    </border>
    <border>
      <left/>
      <right/>
      <top style="medium"/>
      <bottom style="medium"/>
    </border>
    <border>
      <left/>
      <right style="medium"/>
      <top/>
      <bottom style="medium"/>
    </border>
    <border>
      <left/>
      <right/>
      <top style="medium"/>
      <bottom/>
    </border>
    <border>
      <left style="medium"/>
      <right/>
      <top style="medium"/>
      <bottom/>
    </border>
    <border>
      <left/>
      <right style="medium"/>
      <top style="medium"/>
      <bottom/>
    </border>
    <border>
      <left style="medium"/>
      <right/>
      <top/>
      <bottom style="thin"/>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41" fontId="0" fillId="0" borderId="0" applyFont="0" applyFill="0" applyBorder="0" applyAlignment="0" applyProtection="0"/>
    <xf numFmtId="165" fontId="6" fillId="0" borderId="0" applyFont="0" applyFill="0" applyBorder="0" applyAlignment="0" applyProtection="0"/>
    <xf numFmtId="0" fontId="33" fillId="20" borderId="5" applyNumberFormat="0" applyAlignment="0" applyProtection="0"/>
    <xf numFmtId="0" fontId="34" fillId="21" borderId="6" applyNumberFormat="0" applyAlignment="0" applyProtection="0"/>
    <xf numFmtId="0" fontId="35" fillId="20" borderId="6" applyNumberFormat="0" applyAlignment="0" applyProtection="0"/>
    <xf numFmtId="0" fontId="36" fillId="22" borderId="7" applyNumberFormat="0" applyAlignment="0" applyProtection="0"/>
    <xf numFmtId="0" fontId="37" fillId="23" borderId="0" applyNumberFormat="0" applyBorder="0" applyAlignment="0" applyProtection="0"/>
    <xf numFmtId="0" fontId="38" fillId="24" borderId="0" applyNumberFormat="0" applyBorder="0" applyAlignment="0" applyProtection="0"/>
    <xf numFmtId="0" fontId="6" fillId="0" borderId="0">
      <alignment/>
      <protection/>
    </xf>
    <xf numFmtId="0" fontId="0" fillId="25" borderId="8" applyNumberFormat="0" applyFont="0" applyAlignment="0" applyProtection="0"/>
    <xf numFmtId="0" fontId="39"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cellStyleXfs>
  <cellXfs count="63">
    <xf numFmtId="0" fontId="0" fillId="0" borderId="0" xfId="0" applyFont="1" applyAlignment="1">
      <alignment/>
    </xf>
    <xf numFmtId="2" fontId="5" fillId="33" borderId="10" xfId="56" applyNumberFormat="1" applyFont="1" applyFill="1" applyBorder="1" applyAlignment="1">
      <alignment horizontal="right" vertical="center"/>
    </xf>
    <xf numFmtId="2" fontId="5" fillId="33" borderId="11" xfId="56" applyNumberFormat="1" applyFont="1" applyFill="1" applyBorder="1" applyAlignment="1">
      <alignment horizontal="right" vertical="center"/>
    </xf>
    <xf numFmtId="164" fontId="7" fillId="34" borderId="12" xfId="41" applyNumberFormat="1" applyFont="1" applyFill="1" applyBorder="1" applyAlignment="1">
      <alignment horizontal="left"/>
    </xf>
    <xf numFmtId="3" fontId="8" fillId="34" borderId="0" xfId="41" applyNumberFormat="1" applyFont="1" applyFill="1" applyBorder="1" applyAlignment="1">
      <alignment horizontal="right" vertical="center"/>
    </xf>
    <xf numFmtId="3" fontId="9" fillId="34" borderId="0" xfId="41" applyNumberFormat="1" applyFont="1" applyFill="1" applyBorder="1" applyAlignment="1">
      <alignment horizontal="right" vertical="center"/>
    </xf>
    <xf numFmtId="3" fontId="9" fillId="34" borderId="13" xfId="41" applyNumberFormat="1" applyFont="1" applyFill="1" applyBorder="1" applyAlignment="1">
      <alignment horizontal="right" vertical="center"/>
    </xf>
    <xf numFmtId="164" fontId="7" fillId="16" borderId="12" xfId="41" applyNumberFormat="1" applyFont="1" applyFill="1" applyBorder="1" applyAlignment="1">
      <alignment horizontal="left"/>
    </xf>
    <xf numFmtId="3" fontId="8" fillId="16" borderId="0" xfId="41" applyNumberFormat="1" applyFont="1" applyFill="1" applyBorder="1" applyAlignment="1">
      <alignment horizontal="right" vertical="center"/>
    </xf>
    <xf numFmtId="3" fontId="9" fillId="16" borderId="0" xfId="41" applyNumberFormat="1" applyFont="1" applyFill="1" applyBorder="1" applyAlignment="1">
      <alignment horizontal="right" vertical="center"/>
    </xf>
    <xf numFmtId="3" fontId="9" fillId="16" borderId="13" xfId="41" applyNumberFormat="1" applyFont="1" applyFill="1" applyBorder="1" applyAlignment="1">
      <alignment horizontal="right" vertical="center"/>
    </xf>
    <xf numFmtId="164" fontId="7" fillId="35" borderId="12" xfId="41" applyNumberFormat="1" applyFont="1" applyFill="1" applyBorder="1" applyAlignment="1">
      <alignment horizontal="left"/>
    </xf>
    <xf numFmtId="166" fontId="9" fillId="16" borderId="0" xfId="41" applyNumberFormat="1" applyFont="1" applyFill="1" applyBorder="1" applyAlignment="1">
      <alignment horizontal="right" vertical="center"/>
    </xf>
    <xf numFmtId="0" fontId="42" fillId="36" borderId="12" xfId="41" applyNumberFormat="1" applyFont="1" applyFill="1" applyBorder="1" applyAlignment="1">
      <alignment horizontal="left" vertical="center"/>
    </xf>
    <xf numFmtId="3" fontId="10" fillId="37" borderId="0" xfId="41" applyNumberFormat="1" applyFont="1" applyFill="1" applyBorder="1" applyAlignment="1">
      <alignment horizontal="right" vertical="center"/>
    </xf>
    <xf numFmtId="166" fontId="10" fillId="37" borderId="0" xfId="63" applyNumberFormat="1" applyFont="1" applyFill="1" applyBorder="1" applyAlignment="1">
      <alignment horizontal="right" vertical="center"/>
    </xf>
    <xf numFmtId="166" fontId="10" fillId="37" borderId="13" xfId="63" applyNumberFormat="1" applyFont="1" applyFill="1" applyBorder="1" applyAlignment="1">
      <alignment horizontal="right" vertical="center"/>
    </xf>
    <xf numFmtId="0" fontId="5" fillId="38" borderId="12" xfId="41" applyNumberFormat="1" applyFont="1" applyFill="1" applyBorder="1" applyAlignment="1">
      <alignment horizontal="left" vertical="center"/>
    </xf>
    <xf numFmtId="3" fontId="10" fillId="33" borderId="0" xfId="41" applyNumberFormat="1" applyFont="1" applyFill="1" applyBorder="1" applyAlignment="1">
      <alignment horizontal="right" vertical="center"/>
    </xf>
    <xf numFmtId="166" fontId="10" fillId="33" borderId="0" xfId="63" applyNumberFormat="1" applyFont="1" applyFill="1" applyBorder="1" applyAlignment="1">
      <alignment horizontal="right" vertical="center"/>
    </xf>
    <xf numFmtId="166" fontId="10" fillId="33" borderId="13" xfId="63" applyNumberFormat="1" applyFont="1" applyFill="1" applyBorder="1" applyAlignment="1">
      <alignment horizontal="right" vertical="center"/>
    </xf>
    <xf numFmtId="0" fontId="5" fillId="39" borderId="14" xfId="56" applyNumberFormat="1" applyFont="1" applyFill="1" applyBorder="1" applyAlignment="1">
      <alignment horizontal="left" vertical="center"/>
    </xf>
    <xf numFmtId="167" fontId="10" fillId="39" borderId="0" xfId="59" applyNumberFormat="1" applyFont="1" applyFill="1" applyBorder="1" applyAlignment="1">
      <alignment vertical="center"/>
    </xf>
    <xf numFmtId="168" fontId="9" fillId="16" borderId="0" xfId="41" applyNumberFormat="1" applyFont="1" applyFill="1" applyBorder="1" applyAlignment="1">
      <alignment horizontal="right" vertical="center"/>
    </xf>
    <xf numFmtId="166" fontId="9" fillId="16" borderId="13" xfId="41" applyNumberFormat="1" applyFont="1" applyFill="1" applyBorder="1" applyAlignment="1">
      <alignment horizontal="right" vertical="center"/>
    </xf>
    <xf numFmtId="0" fontId="5" fillId="38" borderId="14" xfId="48" applyNumberFormat="1" applyFont="1" applyFill="1" applyBorder="1" applyAlignment="1">
      <alignment horizontal="left" vertical="center"/>
      <protection/>
    </xf>
    <xf numFmtId="3" fontId="10" fillId="33" borderId="15" xfId="48" applyNumberFormat="1" applyFont="1" applyFill="1" applyBorder="1" applyAlignment="1">
      <alignment horizontal="right"/>
      <protection/>
    </xf>
    <xf numFmtId="3" fontId="10" fillId="33" borderId="16" xfId="48" applyNumberFormat="1" applyFont="1" applyFill="1" applyBorder="1" applyAlignment="1">
      <alignment/>
      <protection/>
    </xf>
    <xf numFmtId="164" fontId="7" fillId="34" borderId="12" xfId="41" applyNumberFormat="1" applyFont="1" applyFill="1" applyBorder="1" applyAlignment="1">
      <alignment horizontal="left" vertical="center"/>
    </xf>
    <xf numFmtId="164" fontId="7" fillId="16" borderId="12" xfId="41" applyNumberFormat="1" applyFont="1" applyFill="1" applyBorder="1" applyAlignment="1">
      <alignment horizontal="left" vertical="center"/>
    </xf>
    <xf numFmtId="164" fontId="7" fillId="35" borderId="12" xfId="41" applyNumberFormat="1" applyFont="1" applyFill="1" applyBorder="1" applyAlignment="1">
      <alignment horizontal="left" vertical="center"/>
    </xf>
    <xf numFmtId="166" fontId="9" fillId="34" borderId="0" xfId="41" applyNumberFormat="1" applyFont="1" applyFill="1" applyBorder="1" applyAlignment="1">
      <alignment horizontal="right" vertical="center"/>
    </xf>
    <xf numFmtId="166" fontId="9" fillId="34" borderId="13" xfId="41" applyNumberFormat="1" applyFont="1" applyFill="1" applyBorder="1" applyAlignment="1">
      <alignment horizontal="right" vertical="center"/>
    </xf>
    <xf numFmtId="3" fontId="5" fillId="37" borderId="0" xfId="41" applyNumberFormat="1" applyFont="1" applyFill="1" applyBorder="1" applyAlignment="1">
      <alignment horizontal="right" vertical="center"/>
    </xf>
    <xf numFmtId="166" fontId="5" fillId="37" borderId="0" xfId="63" applyNumberFormat="1" applyFont="1" applyFill="1" applyBorder="1" applyAlignment="1">
      <alignment horizontal="right" vertical="center"/>
    </xf>
    <xf numFmtId="3" fontId="5" fillId="33" borderId="0" xfId="41" applyNumberFormat="1" applyFont="1" applyFill="1" applyBorder="1" applyAlignment="1">
      <alignment horizontal="right" vertical="center"/>
    </xf>
    <xf numFmtId="166" fontId="5" fillId="33" borderId="0" xfId="63" applyNumberFormat="1" applyFont="1" applyFill="1" applyBorder="1" applyAlignment="1">
      <alignment horizontal="right" vertical="center"/>
    </xf>
    <xf numFmtId="164" fontId="10" fillId="16" borderId="12" xfId="59" applyNumberFormat="1" applyFont="1" applyFill="1" applyBorder="1" applyAlignment="1">
      <alignment vertical="center"/>
    </xf>
    <xf numFmtId="164" fontId="10" fillId="16" borderId="0" xfId="59" applyNumberFormat="1" applyFont="1" applyFill="1" applyBorder="1" applyAlignment="1">
      <alignment vertical="center"/>
    </xf>
    <xf numFmtId="164" fontId="10" fillId="16" borderId="13" xfId="59" applyNumberFormat="1" applyFont="1" applyFill="1" applyBorder="1" applyAlignment="1">
      <alignment vertical="center"/>
    </xf>
    <xf numFmtId="164" fontId="10" fillId="16" borderId="14" xfId="59" applyNumberFormat="1" applyFont="1" applyFill="1" applyBorder="1" applyAlignment="1">
      <alignment vertical="center"/>
    </xf>
    <xf numFmtId="164" fontId="10" fillId="16" borderId="15" xfId="59" applyNumberFormat="1" applyFont="1" applyFill="1" applyBorder="1" applyAlignment="1">
      <alignment vertical="center"/>
    </xf>
    <xf numFmtId="164" fontId="10" fillId="16" borderId="17" xfId="59" applyNumberFormat="1" applyFont="1" applyFill="1" applyBorder="1" applyAlignment="1">
      <alignment vertical="center"/>
    </xf>
    <xf numFmtId="3" fontId="43" fillId="37" borderId="0" xfId="41" applyNumberFormat="1" applyFont="1" applyFill="1" applyBorder="1" applyAlignment="1">
      <alignment horizontal="right" vertical="center"/>
    </xf>
    <xf numFmtId="164" fontId="10" fillId="16" borderId="12" xfId="59" applyNumberFormat="1" applyFont="1" applyFill="1" applyBorder="1" applyAlignment="1">
      <alignment horizontal="center" vertical="center"/>
    </xf>
    <xf numFmtId="164" fontId="10" fillId="16" borderId="0" xfId="59" applyNumberFormat="1" applyFont="1" applyFill="1" applyBorder="1" applyAlignment="1">
      <alignment horizontal="center" vertical="center"/>
    </xf>
    <xf numFmtId="164" fontId="10" fillId="16" borderId="13" xfId="59" applyNumberFormat="1" applyFont="1" applyFill="1" applyBorder="1" applyAlignment="1">
      <alignment horizontal="center" vertical="center"/>
    </xf>
    <xf numFmtId="164" fontId="10" fillId="16" borderId="14" xfId="59" applyNumberFormat="1" applyFont="1" applyFill="1" applyBorder="1" applyAlignment="1">
      <alignment horizontal="center" vertical="center"/>
    </xf>
    <xf numFmtId="164" fontId="10" fillId="16" borderId="15" xfId="59" applyNumberFormat="1" applyFont="1" applyFill="1" applyBorder="1" applyAlignment="1">
      <alignment horizontal="center" vertical="center"/>
    </xf>
    <xf numFmtId="164" fontId="10" fillId="16" borderId="17" xfId="59" applyNumberFormat="1" applyFont="1" applyFill="1" applyBorder="1" applyAlignment="1">
      <alignment horizontal="center" vertical="center"/>
    </xf>
    <xf numFmtId="0" fontId="0" fillId="0" borderId="18" xfId="0" applyBorder="1" applyAlignment="1">
      <alignment horizontal="left" wrapText="1"/>
    </xf>
    <xf numFmtId="164" fontId="44" fillId="16" borderId="19" xfId="56" applyNumberFormat="1" applyFont="1" applyFill="1" applyBorder="1" applyAlignment="1">
      <alignment horizontal="center" vertical="center"/>
    </xf>
    <xf numFmtId="164" fontId="44" fillId="16" borderId="18" xfId="56" applyNumberFormat="1" applyFont="1" applyFill="1" applyBorder="1" applyAlignment="1">
      <alignment horizontal="center" vertical="center"/>
    </xf>
    <xf numFmtId="164" fontId="44" fillId="16" borderId="20" xfId="56" applyNumberFormat="1" applyFont="1" applyFill="1" applyBorder="1" applyAlignment="1">
      <alignment horizontal="center" vertical="center"/>
    </xf>
    <xf numFmtId="164" fontId="4" fillId="33" borderId="12" xfId="56" applyNumberFormat="1" applyFont="1" applyFill="1" applyBorder="1" applyAlignment="1">
      <alignment horizontal="center" vertical="center"/>
    </xf>
    <xf numFmtId="164" fontId="4" fillId="33" borderId="21" xfId="56" applyNumberFormat="1" applyFont="1" applyFill="1" applyBorder="1" applyAlignment="1">
      <alignment horizontal="center" vertical="center"/>
    </xf>
    <xf numFmtId="0" fontId="5" fillId="33" borderId="0" xfId="56" applyFont="1" applyFill="1" applyBorder="1" applyAlignment="1" applyProtection="1">
      <alignment horizontal="center" vertical="center" wrapText="1"/>
      <protection/>
    </xf>
    <xf numFmtId="0" fontId="5" fillId="33" borderId="0" xfId="56" applyFont="1" applyFill="1" applyBorder="1" applyAlignment="1" applyProtection="1">
      <alignment horizontal="center" vertical="center"/>
      <protection/>
    </xf>
    <xf numFmtId="0" fontId="5" fillId="33" borderId="13" xfId="56" applyFont="1" applyFill="1" applyBorder="1" applyAlignment="1" applyProtection="1">
      <alignment horizontal="center" vertical="center"/>
      <protection/>
    </xf>
    <xf numFmtId="166" fontId="10" fillId="39" borderId="15" xfId="59" applyNumberFormat="1" applyFont="1" applyFill="1" applyBorder="1" applyAlignment="1">
      <alignment horizontal="right" vertical="center"/>
    </xf>
    <xf numFmtId="166" fontId="10" fillId="39" borderId="17" xfId="59" applyNumberFormat="1" applyFont="1" applyFill="1" applyBorder="1" applyAlignment="1">
      <alignment horizontal="right" vertical="center"/>
    </xf>
    <xf numFmtId="166" fontId="10" fillId="33" borderId="16" xfId="48" applyNumberFormat="1" applyFont="1" applyFill="1" applyBorder="1" applyAlignment="1">
      <alignment horizontal="right"/>
      <protection/>
    </xf>
    <xf numFmtId="166" fontId="10" fillId="33" borderId="22" xfId="48" applyNumberFormat="1" applyFont="1" applyFill="1" applyBorder="1" applyAlignment="1">
      <alignment horizontal="right"/>
      <protection/>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 name="Yüzde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65"/>
  <sheetViews>
    <sheetView tabSelected="1" zoomScale="80" zoomScaleNormal="80" zoomScalePageLayoutView="0" workbookViewId="0" topLeftCell="A1">
      <selection activeCell="B24" sqref="B24"/>
    </sheetView>
  </sheetViews>
  <sheetFormatPr defaultColWidth="9.140625" defaultRowHeight="15"/>
  <cols>
    <col min="1" max="1" width="27.7109375" style="0" customWidth="1"/>
    <col min="2" max="10" width="14.28125" style="0" customWidth="1"/>
  </cols>
  <sheetData>
    <row r="1" spans="1:10" ht="22.5" customHeight="1">
      <c r="A1" s="51" t="s">
        <v>0</v>
      </c>
      <c r="B1" s="52"/>
      <c r="C1" s="52"/>
      <c r="D1" s="52"/>
      <c r="E1" s="52"/>
      <c r="F1" s="52"/>
      <c r="G1" s="52"/>
      <c r="H1" s="52"/>
      <c r="I1" s="52"/>
      <c r="J1" s="53"/>
    </row>
    <row r="2" spans="1:10" ht="27" customHeight="1">
      <c r="A2" s="54" t="s">
        <v>1</v>
      </c>
      <c r="B2" s="56" t="s">
        <v>74</v>
      </c>
      <c r="C2" s="56"/>
      <c r="D2" s="56"/>
      <c r="E2" s="56" t="s">
        <v>75</v>
      </c>
      <c r="F2" s="56"/>
      <c r="G2" s="56"/>
      <c r="H2" s="57" t="s">
        <v>2</v>
      </c>
      <c r="I2" s="57"/>
      <c r="J2" s="58"/>
    </row>
    <row r="3" spans="1:10" ht="15">
      <c r="A3" s="55"/>
      <c r="B3" s="1" t="s">
        <v>3</v>
      </c>
      <c r="C3" s="1" t="s">
        <v>4</v>
      </c>
      <c r="D3" s="1" t="s">
        <v>5</v>
      </c>
      <c r="E3" s="1" t="s">
        <v>3</v>
      </c>
      <c r="F3" s="1" t="s">
        <v>4</v>
      </c>
      <c r="G3" s="1" t="s">
        <v>5</v>
      </c>
      <c r="H3" s="1" t="s">
        <v>3</v>
      </c>
      <c r="I3" s="1" t="s">
        <v>4</v>
      </c>
      <c r="J3" s="2" t="s">
        <v>5</v>
      </c>
    </row>
    <row r="4" spans="1:10" ht="15">
      <c r="A4" s="3" t="s">
        <v>6</v>
      </c>
      <c r="B4" s="4">
        <v>32047</v>
      </c>
      <c r="C4" s="4">
        <v>78506</v>
      </c>
      <c r="D4" s="4">
        <v>110553</v>
      </c>
      <c r="E4" s="4">
        <v>30785</v>
      </c>
      <c r="F4" s="4">
        <v>69037</v>
      </c>
      <c r="G4" s="4">
        <v>99822</v>
      </c>
      <c r="H4" s="5">
        <f>+((E4-B4)/B4)*100</f>
        <v>-3.9379661122726</v>
      </c>
      <c r="I4" s="5">
        <f aca="true" t="shared" si="0" ref="I4:J19">+((F4-C4)/C4)*100</f>
        <v>-12.061498484192292</v>
      </c>
      <c r="J4" s="6">
        <f t="shared" si="0"/>
        <v>-9.706656535779219</v>
      </c>
    </row>
    <row r="5" spans="1:10" ht="15">
      <c r="A5" s="7" t="s">
        <v>59</v>
      </c>
      <c r="B5" s="8">
        <v>33309</v>
      </c>
      <c r="C5" s="8">
        <v>20140</v>
      </c>
      <c r="D5" s="8">
        <v>53449</v>
      </c>
      <c r="E5" s="8">
        <v>31280</v>
      </c>
      <c r="F5" s="8">
        <v>17976</v>
      </c>
      <c r="G5" s="8">
        <v>49256</v>
      </c>
      <c r="H5" s="9">
        <f>+((E5-B5)/B5)*100</f>
        <v>-6.091446756131976</v>
      </c>
      <c r="I5" s="9">
        <f t="shared" si="0"/>
        <v>-10.744786494538232</v>
      </c>
      <c r="J5" s="10">
        <f t="shared" si="0"/>
        <v>-7.844861456715748</v>
      </c>
    </row>
    <row r="6" spans="1:10" ht="15">
      <c r="A6" s="11" t="s">
        <v>7</v>
      </c>
      <c r="B6" s="4">
        <v>21428</v>
      </c>
      <c r="C6" s="4">
        <v>3778</v>
      </c>
      <c r="D6" s="4">
        <v>25206</v>
      </c>
      <c r="E6" s="4">
        <v>21635</v>
      </c>
      <c r="F6" s="4">
        <v>3857</v>
      </c>
      <c r="G6" s="4">
        <v>25492</v>
      </c>
      <c r="H6" s="5">
        <f>+((E6-B6)/B6)*100</f>
        <v>0.9660257606869517</v>
      </c>
      <c r="I6" s="5">
        <f t="shared" si="0"/>
        <v>2.0910534674430914</v>
      </c>
      <c r="J6" s="6">
        <f t="shared" si="0"/>
        <v>1.1346504800444337</v>
      </c>
    </row>
    <row r="7" spans="1:10" ht="15">
      <c r="A7" s="7" t="s">
        <v>8</v>
      </c>
      <c r="B7" s="8">
        <v>16324</v>
      </c>
      <c r="C7" s="8">
        <v>2503</v>
      </c>
      <c r="D7" s="8">
        <v>18827</v>
      </c>
      <c r="E7" s="8">
        <v>16997</v>
      </c>
      <c r="F7" s="8">
        <v>2184</v>
      </c>
      <c r="G7" s="8">
        <v>19181</v>
      </c>
      <c r="H7" s="9">
        <f>+((E7-B7)/B7)*100</f>
        <v>4.122764028424405</v>
      </c>
      <c r="I7" s="9">
        <f t="shared" si="0"/>
        <v>-12.744706352377147</v>
      </c>
      <c r="J7" s="10">
        <f t="shared" si="0"/>
        <v>1.8802783236840708</v>
      </c>
    </row>
    <row r="8" spans="1:10" ht="15">
      <c r="A8" s="11" t="s">
        <v>9</v>
      </c>
      <c r="B8" s="4">
        <v>10942</v>
      </c>
      <c r="C8" s="4">
        <v>6288</v>
      </c>
      <c r="D8" s="4">
        <v>17230</v>
      </c>
      <c r="E8" s="4">
        <v>10901</v>
      </c>
      <c r="F8" s="4">
        <v>5335</v>
      </c>
      <c r="G8" s="4">
        <v>16236</v>
      </c>
      <c r="H8" s="5">
        <f>+((E8-B8)/B8)*100</f>
        <v>-0.3747029793456406</v>
      </c>
      <c r="I8" s="5">
        <f t="shared" si="0"/>
        <v>-15.155852417302798</v>
      </c>
      <c r="J8" s="6">
        <f t="shared" si="0"/>
        <v>-5.7690075449796865</v>
      </c>
    </row>
    <row r="9" spans="1:10" ht="15">
      <c r="A9" s="7" t="s">
        <v>60</v>
      </c>
      <c r="B9" s="8">
        <v>676</v>
      </c>
      <c r="C9" s="8">
        <v>108</v>
      </c>
      <c r="D9" s="8">
        <v>784</v>
      </c>
      <c r="E9" s="8">
        <v>665</v>
      </c>
      <c r="F9" s="8">
        <v>14</v>
      </c>
      <c r="G9" s="8">
        <v>679</v>
      </c>
      <c r="H9" s="9">
        <f>+((E9-B9)/B9)*100</f>
        <v>-1.6272189349112427</v>
      </c>
      <c r="I9" s="9">
        <f t="shared" si="0"/>
        <v>-87.03703703703704</v>
      </c>
      <c r="J9" s="10">
        <f t="shared" si="0"/>
        <v>-13.392857142857142</v>
      </c>
    </row>
    <row r="10" spans="1:10" ht="15">
      <c r="A10" s="11" t="s">
        <v>10</v>
      </c>
      <c r="B10" s="4">
        <v>1917</v>
      </c>
      <c r="C10" s="4">
        <v>84</v>
      </c>
      <c r="D10" s="4">
        <v>2001</v>
      </c>
      <c r="E10" s="4">
        <v>1575</v>
      </c>
      <c r="F10" s="4">
        <v>95</v>
      </c>
      <c r="G10" s="4">
        <v>1670</v>
      </c>
      <c r="H10" s="5">
        <f>+((E10-B10)/B10)*100</f>
        <v>-17.84037558685446</v>
      </c>
      <c r="I10" s="5">
        <f t="shared" si="0"/>
        <v>13.095238095238097</v>
      </c>
      <c r="J10" s="6">
        <f t="shared" si="0"/>
        <v>-16.541729135432284</v>
      </c>
    </row>
    <row r="11" spans="1:10" ht="15">
      <c r="A11" s="7" t="s">
        <v>11</v>
      </c>
      <c r="B11" s="8">
        <v>3103</v>
      </c>
      <c r="C11" s="8">
        <v>75</v>
      </c>
      <c r="D11" s="8">
        <v>3178</v>
      </c>
      <c r="E11" s="8">
        <v>2377</v>
      </c>
      <c r="F11" s="8">
        <v>81</v>
      </c>
      <c r="G11" s="8">
        <v>2458</v>
      </c>
      <c r="H11" s="9">
        <f>+((E11-B11)/B11)*100</f>
        <v>-23.396712858524012</v>
      </c>
      <c r="I11" s="9">
        <f t="shared" si="0"/>
        <v>8</v>
      </c>
      <c r="J11" s="10">
        <f t="shared" si="0"/>
        <v>-22.655758338577723</v>
      </c>
    </row>
    <row r="12" spans="1:10" ht="15">
      <c r="A12" s="11" t="s">
        <v>12</v>
      </c>
      <c r="B12" s="4">
        <v>10100</v>
      </c>
      <c r="C12" s="4">
        <v>2174</v>
      </c>
      <c r="D12" s="4">
        <v>12274</v>
      </c>
      <c r="E12" s="4">
        <v>9796</v>
      </c>
      <c r="F12" s="4">
        <v>1864</v>
      </c>
      <c r="G12" s="4">
        <v>11660</v>
      </c>
      <c r="H12" s="5">
        <f>+((E12-B12)/B12)*100</f>
        <v>-3.00990099009901</v>
      </c>
      <c r="I12" s="5">
        <f t="shared" si="0"/>
        <v>-14.259429622815087</v>
      </c>
      <c r="J12" s="6">
        <f t="shared" si="0"/>
        <v>-5.002444190972788</v>
      </c>
    </row>
    <row r="13" spans="1:10" ht="15">
      <c r="A13" s="7" t="s">
        <v>13</v>
      </c>
      <c r="B13" s="8">
        <v>5178</v>
      </c>
      <c r="C13" s="8">
        <v>453</v>
      </c>
      <c r="D13" s="8">
        <v>5631</v>
      </c>
      <c r="E13" s="8">
        <v>5467</v>
      </c>
      <c r="F13" s="8">
        <v>492</v>
      </c>
      <c r="G13" s="8">
        <v>5959</v>
      </c>
      <c r="H13" s="9">
        <f>+((E13-B13)/B13)*100</f>
        <v>5.581305523368096</v>
      </c>
      <c r="I13" s="9">
        <f t="shared" si="0"/>
        <v>8.609271523178808</v>
      </c>
      <c r="J13" s="10">
        <f t="shared" si="0"/>
        <v>5.824897886698633</v>
      </c>
    </row>
    <row r="14" spans="1:10" ht="15">
      <c r="A14" s="11" t="s">
        <v>14</v>
      </c>
      <c r="B14" s="4">
        <v>2128</v>
      </c>
      <c r="C14" s="4">
        <v>35</v>
      </c>
      <c r="D14" s="4">
        <v>2163</v>
      </c>
      <c r="E14" s="4">
        <v>2087</v>
      </c>
      <c r="F14" s="4">
        <v>78</v>
      </c>
      <c r="G14" s="4">
        <v>2165</v>
      </c>
      <c r="H14" s="5">
        <f>+((E14-B14)/B14)*100</f>
        <v>-1.9266917293233081</v>
      </c>
      <c r="I14" s="5">
        <f t="shared" si="0"/>
        <v>122.85714285714286</v>
      </c>
      <c r="J14" s="6">
        <f t="shared" si="0"/>
        <v>0.09246417013407304</v>
      </c>
    </row>
    <row r="15" spans="1:10" ht="15">
      <c r="A15" s="7" t="s">
        <v>15</v>
      </c>
      <c r="B15" s="8">
        <v>3733</v>
      </c>
      <c r="C15" s="8">
        <v>309</v>
      </c>
      <c r="D15" s="8">
        <v>4042</v>
      </c>
      <c r="E15" s="8">
        <v>3863</v>
      </c>
      <c r="F15" s="8">
        <v>424</v>
      </c>
      <c r="G15" s="8">
        <v>4287</v>
      </c>
      <c r="H15" s="9">
        <f>+((E15-B15)/B15)*100</f>
        <v>3.48245379051701</v>
      </c>
      <c r="I15" s="9">
        <f t="shared" si="0"/>
        <v>37.2168284789644</v>
      </c>
      <c r="J15" s="10">
        <f t="shared" si="0"/>
        <v>6.061355764473033</v>
      </c>
    </row>
    <row r="16" spans="1:10" ht="15">
      <c r="A16" s="11" t="s">
        <v>16</v>
      </c>
      <c r="B16" s="4">
        <v>395</v>
      </c>
      <c r="C16" s="4">
        <v>15</v>
      </c>
      <c r="D16" s="4">
        <v>410</v>
      </c>
      <c r="E16" s="4">
        <v>449</v>
      </c>
      <c r="F16" s="4">
        <v>8</v>
      </c>
      <c r="G16" s="4">
        <v>457</v>
      </c>
      <c r="H16" s="5">
        <f>+((E16-B16)/B16)*100</f>
        <v>13.670886075949367</v>
      </c>
      <c r="I16" s="5">
        <f t="shared" si="0"/>
        <v>-46.666666666666664</v>
      </c>
      <c r="J16" s="6">
        <f t="shared" si="0"/>
        <v>11.463414634146343</v>
      </c>
    </row>
    <row r="17" spans="1:10" ht="15">
      <c r="A17" s="7" t="s">
        <v>17</v>
      </c>
      <c r="B17" s="8">
        <v>425</v>
      </c>
      <c r="C17" s="8"/>
      <c r="D17" s="8">
        <v>425</v>
      </c>
      <c r="E17" s="8">
        <v>493</v>
      </c>
      <c r="F17" s="8"/>
      <c r="G17" s="8">
        <v>493</v>
      </c>
      <c r="H17" s="9">
        <f>+((E17-B17)/B17)*100</f>
        <v>16</v>
      </c>
      <c r="I17" s="9"/>
      <c r="J17" s="10">
        <f t="shared" si="0"/>
        <v>16</v>
      </c>
    </row>
    <row r="18" spans="1:10" ht="15">
      <c r="A18" s="11" t="s">
        <v>18</v>
      </c>
      <c r="B18" s="4">
        <v>277</v>
      </c>
      <c r="C18" s="4">
        <v>14</v>
      </c>
      <c r="D18" s="4">
        <v>291</v>
      </c>
      <c r="E18" s="4">
        <v>363</v>
      </c>
      <c r="F18" s="4">
        <v>32</v>
      </c>
      <c r="G18" s="4">
        <v>395</v>
      </c>
      <c r="H18" s="5">
        <f>+((E18-B18)/B18)*100</f>
        <v>31.046931407942242</v>
      </c>
      <c r="I18" s="5">
        <f>+((F18-C18)/C18)*100</f>
        <v>128.57142857142858</v>
      </c>
      <c r="J18" s="6">
        <f t="shared" si="0"/>
        <v>35.738831615120276</v>
      </c>
    </row>
    <row r="19" spans="1:10" ht="15">
      <c r="A19" s="7" t="s">
        <v>61</v>
      </c>
      <c r="B19" s="8">
        <v>3859</v>
      </c>
      <c r="C19" s="8"/>
      <c r="D19" s="8">
        <v>3859</v>
      </c>
      <c r="E19" s="8">
        <v>4607</v>
      </c>
      <c r="F19" s="8"/>
      <c r="G19" s="8">
        <v>4607</v>
      </c>
      <c r="H19" s="9">
        <f>+((E19-B19)/B19)*100</f>
        <v>19.383259911894275</v>
      </c>
      <c r="I19" s="9"/>
      <c r="J19" s="10">
        <f t="shared" si="0"/>
        <v>19.383259911894275</v>
      </c>
    </row>
    <row r="20" spans="1:10" ht="15">
      <c r="A20" s="11" t="s">
        <v>19</v>
      </c>
      <c r="B20" s="4">
        <v>2940</v>
      </c>
      <c r="C20" s="4">
        <v>18</v>
      </c>
      <c r="D20" s="4">
        <v>2958</v>
      </c>
      <c r="E20" s="4">
        <v>3666</v>
      </c>
      <c r="F20" s="4">
        <v>23</v>
      </c>
      <c r="G20" s="4">
        <v>3689</v>
      </c>
      <c r="H20" s="5">
        <f>+((E20-B20)/B20)*100</f>
        <v>24.693877551020407</v>
      </c>
      <c r="I20" s="5">
        <f>+((F20-C20)/C20)*100</f>
        <v>27.77777777777778</v>
      </c>
      <c r="J20" s="6">
        <f>+((G20-D20)/D20)*100</f>
        <v>24.71264367816092</v>
      </c>
    </row>
    <row r="21" spans="1:10" ht="15">
      <c r="A21" s="7" t="s">
        <v>20</v>
      </c>
      <c r="B21" s="8">
        <v>20</v>
      </c>
      <c r="C21" s="8"/>
      <c r="D21" s="8">
        <v>20</v>
      </c>
      <c r="E21" s="8">
        <v>18</v>
      </c>
      <c r="F21" s="8"/>
      <c r="G21" s="8">
        <v>18</v>
      </c>
      <c r="H21" s="9">
        <f aca="true" t="shared" si="1" ref="H21:J60">+((E21-B21)/B21)*100</f>
        <v>-10</v>
      </c>
      <c r="I21" s="9"/>
      <c r="J21" s="10">
        <f aca="true" t="shared" si="2" ref="J21:J58">+((G21-D21)/D21)*100</f>
        <v>-10</v>
      </c>
    </row>
    <row r="22" spans="1:10" ht="15">
      <c r="A22" s="11" t="s">
        <v>21</v>
      </c>
      <c r="B22" s="4">
        <v>777</v>
      </c>
      <c r="C22" s="4">
        <v>5</v>
      </c>
      <c r="D22" s="4">
        <v>782</v>
      </c>
      <c r="E22" s="4">
        <v>776</v>
      </c>
      <c r="F22" s="4">
        <v>12</v>
      </c>
      <c r="G22" s="4">
        <v>788</v>
      </c>
      <c r="H22" s="5">
        <f t="shared" si="1"/>
        <v>-0.1287001287001287</v>
      </c>
      <c r="I22" s="5">
        <f t="shared" si="1"/>
        <v>140</v>
      </c>
      <c r="J22" s="6">
        <f t="shared" si="2"/>
        <v>0.7672634271099744</v>
      </c>
    </row>
    <row r="23" spans="1:10" ht="15">
      <c r="A23" s="7" t="s">
        <v>22</v>
      </c>
      <c r="B23" s="8">
        <v>319</v>
      </c>
      <c r="C23" s="8">
        <v>2</v>
      </c>
      <c r="D23" s="8">
        <v>321</v>
      </c>
      <c r="E23" s="8">
        <v>338</v>
      </c>
      <c r="F23" s="8">
        <v>2</v>
      </c>
      <c r="G23" s="8">
        <v>340</v>
      </c>
      <c r="H23" s="9">
        <f t="shared" si="1"/>
        <v>5.956112852664576</v>
      </c>
      <c r="I23" s="9">
        <f t="shared" si="1"/>
        <v>0</v>
      </c>
      <c r="J23" s="10">
        <f t="shared" si="2"/>
        <v>5.919003115264798</v>
      </c>
    </row>
    <row r="24" spans="1:10" ht="15">
      <c r="A24" s="11" t="s">
        <v>23</v>
      </c>
      <c r="B24" s="4">
        <v>1346</v>
      </c>
      <c r="C24" s="4">
        <v>95</v>
      </c>
      <c r="D24" s="4">
        <v>1441</v>
      </c>
      <c r="E24" s="4">
        <v>1444</v>
      </c>
      <c r="F24" s="4">
        <v>135</v>
      </c>
      <c r="G24" s="4">
        <v>1579</v>
      </c>
      <c r="H24" s="5">
        <f t="shared" si="1"/>
        <v>7.280832095096583</v>
      </c>
      <c r="I24" s="5">
        <f t="shared" si="1"/>
        <v>42.10526315789473</v>
      </c>
      <c r="J24" s="6">
        <f t="shared" si="2"/>
        <v>9.576682859125608</v>
      </c>
    </row>
    <row r="25" spans="1:10" ht="15">
      <c r="A25" s="7" t="s">
        <v>24</v>
      </c>
      <c r="B25" s="8">
        <v>870</v>
      </c>
      <c r="C25" s="8">
        <v>10</v>
      </c>
      <c r="D25" s="8">
        <v>880</v>
      </c>
      <c r="E25" s="8">
        <v>977</v>
      </c>
      <c r="F25" s="8">
        <v>18</v>
      </c>
      <c r="G25" s="8">
        <v>995</v>
      </c>
      <c r="H25" s="9">
        <f t="shared" si="1"/>
        <v>12.298850574712644</v>
      </c>
      <c r="I25" s="9">
        <f t="shared" si="1"/>
        <v>80</v>
      </c>
      <c r="J25" s="10">
        <f t="shared" si="2"/>
        <v>13.068181818181818</v>
      </c>
    </row>
    <row r="26" spans="1:10" ht="15">
      <c r="A26" s="11" t="s">
        <v>25</v>
      </c>
      <c r="B26" s="4">
        <v>36</v>
      </c>
      <c r="C26" s="4"/>
      <c r="D26" s="4">
        <v>36</v>
      </c>
      <c r="E26" s="4">
        <v>46</v>
      </c>
      <c r="F26" s="4"/>
      <c r="G26" s="4">
        <v>46</v>
      </c>
      <c r="H26" s="5">
        <f t="shared" si="1"/>
        <v>27.77777777777778</v>
      </c>
      <c r="I26" s="5"/>
      <c r="J26" s="6">
        <f t="shared" si="2"/>
        <v>27.77777777777778</v>
      </c>
    </row>
    <row r="27" spans="1:10" ht="15">
      <c r="A27" s="7" t="s">
        <v>26</v>
      </c>
      <c r="B27" s="8">
        <v>1345</v>
      </c>
      <c r="C27" s="8">
        <v>18</v>
      </c>
      <c r="D27" s="8">
        <v>1363</v>
      </c>
      <c r="E27" s="8">
        <v>1329</v>
      </c>
      <c r="F27" s="8">
        <v>107</v>
      </c>
      <c r="G27" s="8">
        <v>1436</v>
      </c>
      <c r="H27" s="9">
        <f t="shared" si="1"/>
        <v>-1.1895910780669146</v>
      </c>
      <c r="I27" s="9">
        <f t="shared" si="1"/>
        <v>494.44444444444446</v>
      </c>
      <c r="J27" s="10">
        <f t="shared" si="2"/>
        <v>5.355832721936904</v>
      </c>
    </row>
    <row r="28" spans="1:10" ht="15">
      <c r="A28" s="11" t="s">
        <v>27</v>
      </c>
      <c r="B28" s="4">
        <v>3260</v>
      </c>
      <c r="C28" s="4">
        <v>35</v>
      </c>
      <c r="D28" s="4">
        <v>3295</v>
      </c>
      <c r="E28" s="4">
        <v>3033</v>
      </c>
      <c r="F28" s="4">
        <v>95</v>
      </c>
      <c r="G28" s="4">
        <v>3128</v>
      </c>
      <c r="H28" s="5">
        <f t="shared" si="1"/>
        <v>-6.96319018404908</v>
      </c>
      <c r="I28" s="5">
        <f t="shared" si="1"/>
        <v>171.42857142857142</v>
      </c>
      <c r="J28" s="6">
        <f t="shared" si="2"/>
        <v>-5.068285280728376</v>
      </c>
    </row>
    <row r="29" spans="1:10" ht="15">
      <c r="A29" s="7" t="s">
        <v>28</v>
      </c>
      <c r="B29" s="8">
        <v>1635</v>
      </c>
      <c r="C29" s="8">
        <v>32</v>
      </c>
      <c r="D29" s="8">
        <v>1667</v>
      </c>
      <c r="E29" s="8">
        <v>1671</v>
      </c>
      <c r="F29" s="8">
        <v>41</v>
      </c>
      <c r="G29" s="8">
        <v>1712</v>
      </c>
      <c r="H29" s="12">
        <f t="shared" si="1"/>
        <v>2.2018348623853212</v>
      </c>
      <c r="I29" s="9">
        <f t="shared" si="1"/>
        <v>28.125</v>
      </c>
      <c r="J29" s="10">
        <f t="shared" si="2"/>
        <v>2.699460107978404</v>
      </c>
    </row>
    <row r="30" spans="1:10" ht="15">
      <c r="A30" s="11" t="s">
        <v>29</v>
      </c>
      <c r="B30" s="4">
        <v>671</v>
      </c>
      <c r="C30" s="4">
        <v>5</v>
      </c>
      <c r="D30" s="4">
        <v>676</v>
      </c>
      <c r="E30" s="4">
        <v>679</v>
      </c>
      <c r="F30" s="4">
        <v>4</v>
      </c>
      <c r="G30" s="4">
        <v>683</v>
      </c>
      <c r="H30" s="5">
        <f t="shared" si="1"/>
        <v>1.1922503725782414</v>
      </c>
      <c r="I30" s="5">
        <f t="shared" si="1"/>
        <v>-20</v>
      </c>
      <c r="J30" s="6">
        <f t="shared" si="2"/>
        <v>1.0355029585798818</v>
      </c>
    </row>
    <row r="31" spans="1:10" ht="15">
      <c r="A31" s="7" t="s">
        <v>62</v>
      </c>
      <c r="B31" s="8">
        <v>1377</v>
      </c>
      <c r="C31" s="8">
        <v>79</v>
      </c>
      <c r="D31" s="8">
        <v>1456</v>
      </c>
      <c r="E31" s="8">
        <v>1079</v>
      </c>
      <c r="F31" s="8">
        <v>73</v>
      </c>
      <c r="G31" s="8">
        <v>1152</v>
      </c>
      <c r="H31" s="9">
        <f t="shared" si="1"/>
        <v>-21.641249092229483</v>
      </c>
      <c r="I31" s="9">
        <f t="shared" si="1"/>
        <v>-7.59493670886076</v>
      </c>
      <c r="J31" s="10">
        <f t="shared" si="2"/>
        <v>-20.87912087912088</v>
      </c>
    </row>
    <row r="32" spans="1:10" ht="15">
      <c r="A32" s="11" t="s">
        <v>30</v>
      </c>
      <c r="B32" s="4"/>
      <c r="C32" s="4"/>
      <c r="D32" s="4"/>
      <c r="E32" s="4">
        <v>152</v>
      </c>
      <c r="F32" s="4"/>
      <c r="G32" s="4">
        <v>152</v>
      </c>
      <c r="H32" s="5"/>
      <c r="I32" s="5"/>
      <c r="J32" s="6"/>
    </row>
    <row r="33" spans="1:10" ht="15">
      <c r="A33" s="7" t="s">
        <v>31</v>
      </c>
      <c r="B33" s="8">
        <v>1656</v>
      </c>
      <c r="C33" s="8">
        <v>511</v>
      </c>
      <c r="D33" s="8">
        <v>2167</v>
      </c>
      <c r="E33" s="8">
        <v>1635</v>
      </c>
      <c r="F33" s="8">
        <v>530</v>
      </c>
      <c r="G33" s="8">
        <v>2165</v>
      </c>
      <c r="H33" s="12">
        <f t="shared" si="1"/>
        <v>-1.2681159420289856</v>
      </c>
      <c r="I33" s="9">
        <f t="shared" si="1"/>
        <v>3.7181996086105675</v>
      </c>
      <c r="J33" s="10">
        <f t="shared" si="2"/>
        <v>-0.09229349330872173</v>
      </c>
    </row>
    <row r="34" spans="1:10" ht="15">
      <c r="A34" s="11" t="s">
        <v>32</v>
      </c>
      <c r="B34" s="4">
        <v>358</v>
      </c>
      <c r="C34" s="4"/>
      <c r="D34" s="4">
        <v>358</v>
      </c>
      <c r="E34" s="4">
        <v>270</v>
      </c>
      <c r="F34" s="4"/>
      <c r="G34" s="4">
        <v>270</v>
      </c>
      <c r="H34" s="5">
        <f t="shared" si="1"/>
        <v>-24.581005586592177</v>
      </c>
      <c r="I34" s="5"/>
      <c r="J34" s="6">
        <f t="shared" si="2"/>
        <v>-24.581005586592177</v>
      </c>
    </row>
    <row r="35" spans="1:10" ht="15">
      <c r="A35" s="7" t="s">
        <v>33</v>
      </c>
      <c r="B35" s="8">
        <v>3688</v>
      </c>
      <c r="C35" s="8">
        <v>306</v>
      </c>
      <c r="D35" s="8">
        <v>3994</v>
      </c>
      <c r="E35" s="8">
        <v>4956</v>
      </c>
      <c r="F35" s="8">
        <v>58</v>
      </c>
      <c r="G35" s="8">
        <v>5014</v>
      </c>
      <c r="H35" s="9">
        <f t="shared" si="1"/>
        <v>34.38177874186551</v>
      </c>
      <c r="I35" s="9">
        <f t="shared" si="1"/>
        <v>-81.04575163398692</v>
      </c>
      <c r="J35" s="10">
        <f t="shared" si="2"/>
        <v>25.53830746119179</v>
      </c>
    </row>
    <row r="36" spans="1:10" ht="15">
      <c r="A36" s="11" t="s">
        <v>34</v>
      </c>
      <c r="B36" s="4">
        <v>540</v>
      </c>
      <c r="C36" s="4"/>
      <c r="D36" s="4">
        <v>540</v>
      </c>
      <c r="E36" s="4">
        <v>520</v>
      </c>
      <c r="F36" s="4">
        <v>9</v>
      </c>
      <c r="G36" s="4">
        <v>529</v>
      </c>
      <c r="H36" s="5">
        <f t="shared" si="1"/>
        <v>-3.7037037037037033</v>
      </c>
      <c r="I36" s="5"/>
      <c r="J36" s="6">
        <f t="shared" si="2"/>
        <v>-2.037037037037037</v>
      </c>
    </row>
    <row r="37" spans="1:10" ht="15">
      <c r="A37" s="7" t="s">
        <v>35</v>
      </c>
      <c r="B37" s="8">
        <v>945</v>
      </c>
      <c r="C37" s="8"/>
      <c r="D37" s="8">
        <v>945</v>
      </c>
      <c r="E37" s="8">
        <v>1001</v>
      </c>
      <c r="F37" s="8"/>
      <c r="G37" s="8">
        <v>1001</v>
      </c>
      <c r="H37" s="9">
        <f t="shared" si="1"/>
        <v>5.9259259259259265</v>
      </c>
      <c r="I37" s="9"/>
      <c r="J37" s="10">
        <f t="shared" si="2"/>
        <v>5.9259259259259265</v>
      </c>
    </row>
    <row r="38" spans="1:10" ht="15">
      <c r="A38" s="11" t="s">
        <v>36</v>
      </c>
      <c r="B38" s="4">
        <v>219</v>
      </c>
      <c r="C38" s="4">
        <v>3</v>
      </c>
      <c r="D38" s="4">
        <v>222</v>
      </c>
      <c r="E38" s="4">
        <v>147</v>
      </c>
      <c r="F38" s="4">
        <v>9</v>
      </c>
      <c r="G38" s="4">
        <v>156</v>
      </c>
      <c r="H38" s="5">
        <f t="shared" si="1"/>
        <v>-32.87671232876712</v>
      </c>
      <c r="I38" s="5">
        <f t="shared" si="1"/>
        <v>200</v>
      </c>
      <c r="J38" s="6">
        <f t="shared" si="2"/>
        <v>-29.72972972972973</v>
      </c>
    </row>
    <row r="39" spans="1:10" ht="15">
      <c r="A39" s="7" t="s">
        <v>37</v>
      </c>
      <c r="B39" s="8">
        <v>3135</v>
      </c>
      <c r="C39" s="8">
        <v>240</v>
      </c>
      <c r="D39" s="8">
        <v>3375</v>
      </c>
      <c r="E39" s="8">
        <v>2903</v>
      </c>
      <c r="F39" s="8">
        <v>313</v>
      </c>
      <c r="G39" s="8">
        <v>3216</v>
      </c>
      <c r="H39" s="9">
        <f t="shared" si="1"/>
        <v>-7.4003189792663475</v>
      </c>
      <c r="I39" s="9">
        <f t="shared" si="1"/>
        <v>30.416666666666664</v>
      </c>
      <c r="J39" s="10">
        <f t="shared" si="2"/>
        <v>-4.711111111111111</v>
      </c>
    </row>
    <row r="40" spans="1:10" ht="15">
      <c r="A40" s="11" t="s">
        <v>38</v>
      </c>
      <c r="B40" s="4">
        <v>317</v>
      </c>
      <c r="C40" s="4">
        <v>8</v>
      </c>
      <c r="D40" s="4">
        <v>325</v>
      </c>
      <c r="E40" s="4">
        <v>218</v>
      </c>
      <c r="F40" s="4">
        <v>4</v>
      </c>
      <c r="G40" s="4">
        <v>222</v>
      </c>
      <c r="H40" s="5">
        <f t="shared" si="1"/>
        <v>-31.230283911671926</v>
      </c>
      <c r="I40" s="5">
        <f t="shared" si="1"/>
        <v>-50</v>
      </c>
      <c r="J40" s="6">
        <f t="shared" si="2"/>
        <v>-31.692307692307693</v>
      </c>
    </row>
    <row r="41" spans="1:10" ht="15">
      <c r="A41" s="7" t="s">
        <v>39</v>
      </c>
      <c r="B41" s="8">
        <v>1876</v>
      </c>
      <c r="C41" s="8">
        <v>134</v>
      </c>
      <c r="D41" s="8">
        <v>2010</v>
      </c>
      <c r="E41" s="8">
        <v>1768</v>
      </c>
      <c r="F41" s="8">
        <v>129</v>
      </c>
      <c r="G41" s="8">
        <v>1897</v>
      </c>
      <c r="H41" s="9">
        <f t="shared" si="1"/>
        <v>-5.756929637526652</v>
      </c>
      <c r="I41" s="9">
        <f t="shared" si="1"/>
        <v>-3.731343283582089</v>
      </c>
      <c r="J41" s="10">
        <f t="shared" si="2"/>
        <v>-5.621890547263682</v>
      </c>
    </row>
    <row r="42" spans="1:10" ht="15">
      <c r="A42" s="11" t="s">
        <v>40</v>
      </c>
      <c r="B42" s="4">
        <v>1703</v>
      </c>
      <c r="C42" s="4">
        <v>17</v>
      </c>
      <c r="D42" s="4">
        <v>1720</v>
      </c>
      <c r="E42" s="4">
        <v>1727</v>
      </c>
      <c r="F42" s="4">
        <v>33</v>
      </c>
      <c r="G42" s="4">
        <v>1760</v>
      </c>
      <c r="H42" s="5">
        <f t="shared" si="1"/>
        <v>1.4092777451556078</v>
      </c>
      <c r="I42" s="5">
        <f t="shared" si="1"/>
        <v>94.11764705882352</v>
      </c>
      <c r="J42" s="6">
        <f t="shared" si="2"/>
        <v>2.3255813953488373</v>
      </c>
    </row>
    <row r="43" spans="1:10" ht="15">
      <c r="A43" s="7" t="s">
        <v>41</v>
      </c>
      <c r="B43" s="8">
        <v>1333</v>
      </c>
      <c r="C43" s="8">
        <v>10</v>
      </c>
      <c r="D43" s="8">
        <v>1343</v>
      </c>
      <c r="E43" s="8">
        <v>921</v>
      </c>
      <c r="F43" s="8">
        <v>7</v>
      </c>
      <c r="G43" s="8">
        <v>928</v>
      </c>
      <c r="H43" s="9">
        <f t="shared" si="1"/>
        <v>-30.90772693173293</v>
      </c>
      <c r="I43" s="9">
        <f t="shared" si="1"/>
        <v>-30</v>
      </c>
      <c r="J43" s="10">
        <f t="shared" si="2"/>
        <v>-30.90096798212956</v>
      </c>
    </row>
    <row r="44" spans="1:10" ht="15">
      <c r="A44" s="11" t="s">
        <v>42</v>
      </c>
      <c r="B44" s="4">
        <v>596</v>
      </c>
      <c r="C44" s="4"/>
      <c r="D44" s="4">
        <v>596</v>
      </c>
      <c r="E44" s="4">
        <v>626</v>
      </c>
      <c r="F44" s="4"/>
      <c r="G44" s="4">
        <v>626</v>
      </c>
      <c r="H44" s="5">
        <f t="shared" si="1"/>
        <v>5.033557046979865</v>
      </c>
      <c r="I44" s="5"/>
      <c r="J44" s="6">
        <f t="shared" si="2"/>
        <v>5.033557046979865</v>
      </c>
    </row>
    <row r="45" spans="1:10" ht="15">
      <c r="A45" s="7" t="s">
        <v>43</v>
      </c>
      <c r="B45" s="8">
        <v>872</v>
      </c>
      <c r="C45" s="8">
        <v>9</v>
      </c>
      <c r="D45" s="8">
        <v>881</v>
      </c>
      <c r="E45" s="8">
        <v>1313</v>
      </c>
      <c r="F45" s="8">
        <v>10</v>
      </c>
      <c r="G45" s="8">
        <v>1323</v>
      </c>
      <c r="H45" s="9">
        <f t="shared" si="1"/>
        <v>50.57339449541285</v>
      </c>
      <c r="I45" s="9">
        <f t="shared" si="1"/>
        <v>11.11111111111111</v>
      </c>
      <c r="J45" s="10">
        <f t="shared" si="2"/>
        <v>50.17026106696936</v>
      </c>
    </row>
    <row r="46" spans="1:10" ht="15">
      <c r="A46" s="11" t="s">
        <v>44</v>
      </c>
      <c r="B46" s="4">
        <v>1248</v>
      </c>
      <c r="C46" s="4">
        <v>5</v>
      </c>
      <c r="D46" s="4">
        <v>1253</v>
      </c>
      <c r="E46" s="4">
        <v>1761</v>
      </c>
      <c r="F46" s="4">
        <v>118</v>
      </c>
      <c r="G46" s="4">
        <v>1879</v>
      </c>
      <c r="H46" s="5">
        <f t="shared" si="1"/>
        <v>41.105769230769226</v>
      </c>
      <c r="I46" s="5">
        <f t="shared" si="1"/>
        <v>2260</v>
      </c>
      <c r="J46" s="6">
        <f t="shared" si="2"/>
        <v>49.96009577015164</v>
      </c>
    </row>
    <row r="47" spans="1:10" ht="15">
      <c r="A47" s="7" t="s">
        <v>45</v>
      </c>
      <c r="B47" s="8">
        <v>4496</v>
      </c>
      <c r="C47" s="8">
        <v>217</v>
      </c>
      <c r="D47" s="8">
        <v>4713</v>
      </c>
      <c r="E47" s="8">
        <v>4446</v>
      </c>
      <c r="F47" s="8">
        <v>158</v>
      </c>
      <c r="G47" s="8">
        <v>4604</v>
      </c>
      <c r="H47" s="9">
        <f t="shared" si="1"/>
        <v>-1.112099644128114</v>
      </c>
      <c r="I47" s="9">
        <f t="shared" si="1"/>
        <v>-27.188940092165897</v>
      </c>
      <c r="J47" s="10">
        <f t="shared" si="2"/>
        <v>-2.312751962656482</v>
      </c>
    </row>
    <row r="48" spans="1:10" ht="15">
      <c r="A48" s="11" t="s">
        <v>46</v>
      </c>
      <c r="B48" s="4">
        <v>358</v>
      </c>
      <c r="C48" s="4"/>
      <c r="D48" s="4">
        <v>358</v>
      </c>
      <c r="E48" s="4">
        <v>264</v>
      </c>
      <c r="F48" s="4"/>
      <c r="G48" s="4">
        <v>264</v>
      </c>
      <c r="H48" s="5">
        <f t="shared" si="1"/>
        <v>-26.256983240223462</v>
      </c>
      <c r="I48" s="5"/>
      <c r="J48" s="6">
        <f t="shared" si="2"/>
        <v>-26.256983240223462</v>
      </c>
    </row>
    <row r="49" spans="1:10" ht="15">
      <c r="A49" s="7" t="s">
        <v>47</v>
      </c>
      <c r="B49" s="8">
        <v>242</v>
      </c>
      <c r="C49" s="8">
        <v>4</v>
      </c>
      <c r="D49" s="8">
        <v>246</v>
      </c>
      <c r="E49" s="8">
        <v>193</v>
      </c>
      <c r="F49" s="8">
        <v>3</v>
      </c>
      <c r="G49" s="8">
        <v>196</v>
      </c>
      <c r="H49" s="9">
        <f t="shared" si="1"/>
        <v>-20.24793388429752</v>
      </c>
      <c r="I49" s="9">
        <f t="shared" si="1"/>
        <v>-25</v>
      </c>
      <c r="J49" s="10">
        <f t="shared" si="2"/>
        <v>-20.32520325203252</v>
      </c>
    </row>
    <row r="50" spans="1:10" ht="15">
      <c r="A50" s="11" t="s">
        <v>48</v>
      </c>
      <c r="B50" s="4">
        <v>869</v>
      </c>
      <c r="C50" s="4">
        <v>25</v>
      </c>
      <c r="D50" s="4">
        <v>894</v>
      </c>
      <c r="E50" s="4">
        <v>873</v>
      </c>
      <c r="F50" s="4">
        <v>21</v>
      </c>
      <c r="G50" s="4">
        <v>894</v>
      </c>
      <c r="H50" s="5">
        <f t="shared" si="1"/>
        <v>0.46029919447640966</v>
      </c>
      <c r="I50" s="5">
        <f t="shared" si="1"/>
        <v>-16</v>
      </c>
      <c r="J50" s="6">
        <f t="shared" si="2"/>
        <v>0</v>
      </c>
    </row>
    <row r="51" spans="1:10" ht="15">
      <c r="A51" s="7" t="s">
        <v>49</v>
      </c>
      <c r="B51" s="8">
        <v>1352</v>
      </c>
      <c r="C51" s="8">
        <v>44</v>
      </c>
      <c r="D51" s="8">
        <v>1396</v>
      </c>
      <c r="E51" s="8">
        <v>1425</v>
      </c>
      <c r="F51" s="8">
        <v>50</v>
      </c>
      <c r="G51" s="8">
        <v>1475</v>
      </c>
      <c r="H51" s="9">
        <f t="shared" si="1"/>
        <v>5.399408284023669</v>
      </c>
      <c r="I51" s="9">
        <f t="shared" si="1"/>
        <v>13.636363636363635</v>
      </c>
      <c r="J51" s="10">
        <f t="shared" si="2"/>
        <v>5.659025787965616</v>
      </c>
    </row>
    <row r="52" spans="1:10" ht="15">
      <c r="A52" s="11" t="s">
        <v>50</v>
      </c>
      <c r="B52" s="4">
        <v>508</v>
      </c>
      <c r="C52" s="4"/>
      <c r="D52" s="4">
        <v>508</v>
      </c>
      <c r="E52" s="4">
        <v>496</v>
      </c>
      <c r="F52" s="4"/>
      <c r="G52" s="4">
        <v>496</v>
      </c>
      <c r="H52" s="5">
        <f t="shared" si="1"/>
        <v>-2.3622047244094486</v>
      </c>
      <c r="I52" s="5"/>
      <c r="J52" s="6">
        <f t="shared" si="2"/>
        <v>-2.3622047244094486</v>
      </c>
    </row>
    <row r="53" spans="1:10" ht="15">
      <c r="A53" s="7" t="s">
        <v>51</v>
      </c>
      <c r="B53" s="8">
        <v>4470</v>
      </c>
      <c r="C53" s="8">
        <v>300</v>
      </c>
      <c r="D53" s="8">
        <v>4770</v>
      </c>
      <c r="E53" s="8">
        <v>5764</v>
      </c>
      <c r="F53" s="8">
        <v>89</v>
      </c>
      <c r="G53" s="8">
        <v>5853</v>
      </c>
      <c r="H53" s="9">
        <f t="shared" si="1"/>
        <v>28.948545861297536</v>
      </c>
      <c r="I53" s="9">
        <f t="shared" si="1"/>
        <v>-70.33333333333334</v>
      </c>
      <c r="J53" s="10">
        <f t="shared" si="2"/>
        <v>22.70440251572327</v>
      </c>
    </row>
    <row r="54" spans="1:10" ht="15">
      <c r="A54" s="11" t="s">
        <v>52</v>
      </c>
      <c r="B54" s="4">
        <v>232</v>
      </c>
      <c r="C54" s="4"/>
      <c r="D54" s="4">
        <v>232</v>
      </c>
      <c r="E54" s="4">
        <v>218</v>
      </c>
      <c r="F54" s="4"/>
      <c r="G54" s="4">
        <v>218</v>
      </c>
      <c r="H54" s="5">
        <f t="shared" si="1"/>
        <v>-6.0344827586206895</v>
      </c>
      <c r="I54" s="5"/>
      <c r="J54" s="6">
        <f t="shared" si="2"/>
        <v>-6.0344827586206895</v>
      </c>
    </row>
    <row r="55" spans="1:10" ht="15">
      <c r="A55" s="7" t="s">
        <v>53</v>
      </c>
      <c r="B55" s="8">
        <v>200</v>
      </c>
      <c r="C55" s="8"/>
      <c r="D55" s="8">
        <v>200</v>
      </c>
      <c r="E55" s="8">
        <v>187</v>
      </c>
      <c r="F55" s="8">
        <v>4</v>
      </c>
      <c r="G55" s="8">
        <v>191</v>
      </c>
      <c r="H55" s="9">
        <f t="shared" si="1"/>
        <v>-6.5</v>
      </c>
      <c r="I55" s="9"/>
      <c r="J55" s="10">
        <f t="shared" si="2"/>
        <v>-4.5</v>
      </c>
    </row>
    <row r="56" spans="1:10" ht="15">
      <c r="A56" s="11" t="s">
        <v>54</v>
      </c>
      <c r="B56" s="4">
        <v>2733</v>
      </c>
      <c r="C56" s="4">
        <v>98</v>
      </c>
      <c r="D56" s="4">
        <v>2831</v>
      </c>
      <c r="E56" s="4">
        <v>2737</v>
      </c>
      <c r="F56" s="4">
        <v>20</v>
      </c>
      <c r="G56" s="4">
        <v>2757</v>
      </c>
      <c r="H56" s="5">
        <f t="shared" si="1"/>
        <v>0.14635931211123307</v>
      </c>
      <c r="I56" s="5">
        <f t="shared" si="1"/>
        <v>-79.59183673469387</v>
      </c>
      <c r="J56" s="6">
        <f t="shared" si="2"/>
        <v>-2.6139173436948075</v>
      </c>
    </row>
    <row r="57" spans="1:10" ht="15">
      <c r="A57" s="7" t="s">
        <v>63</v>
      </c>
      <c r="B57" s="8">
        <v>201</v>
      </c>
      <c r="C57" s="8">
        <v>33</v>
      </c>
      <c r="D57" s="8">
        <v>234</v>
      </c>
      <c r="E57" s="8">
        <v>185</v>
      </c>
      <c r="F57" s="8">
        <v>25</v>
      </c>
      <c r="G57" s="8">
        <v>210</v>
      </c>
      <c r="H57" s="9">
        <f t="shared" si="1"/>
        <v>-7.960199004975125</v>
      </c>
      <c r="I57" s="9">
        <f t="shared" si="1"/>
        <v>-24.242424242424242</v>
      </c>
      <c r="J57" s="10">
        <f t="shared" si="2"/>
        <v>-10.256410256410255</v>
      </c>
    </row>
    <row r="58" spans="1:10" ht="15">
      <c r="A58" s="11" t="s">
        <v>64</v>
      </c>
      <c r="B58" s="4">
        <v>21</v>
      </c>
      <c r="C58" s="4">
        <v>11</v>
      </c>
      <c r="D58" s="4">
        <v>32</v>
      </c>
      <c r="E58" s="4">
        <v>28</v>
      </c>
      <c r="F58" s="4">
        <v>4</v>
      </c>
      <c r="G58" s="4">
        <v>32</v>
      </c>
      <c r="H58" s="5">
        <f t="shared" si="1"/>
        <v>33.33333333333333</v>
      </c>
      <c r="I58" s="5">
        <f t="shared" si="1"/>
        <v>-63.63636363636363</v>
      </c>
      <c r="J58" s="6">
        <f t="shared" si="2"/>
        <v>0</v>
      </c>
    </row>
    <row r="59" spans="1:10" ht="15">
      <c r="A59" s="13" t="s">
        <v>55</v>
      </c>
      <c r="B59" s="14">
        <f>B60-SUM(B5+B9+B19+B31+B57+B58)</f>
        <v>155162</v>
      </c>
      <c r="C59" s="14">
        <f>C60-SUM(C5+C9+C19+C31+C57+C58)</f>
        <v>96385</v>
      </c>
      <c r="D59" s="14">
        <f>D60-SUM(D5+D9+D19+D31+D57+D58)</f>
        <v>251547</v>
      </c>
      <c r="E59" s="14">
        <f>E60-SUM(E5+E9+E19+E31+E57+E58)</f>
        <v>157286</v>
      </c>
      <c r="F59" s="14">
        <f>F60-SUM(F5+F9+F19+F31+F57+F58)</f>
        <v>85489</v>
      </c>
      <c r="G59" s="14">
        <f>G60-SUM(G5+G9+G19+G31+G57+G58)</f>
        <v>242775</v>
      </c>
      <c r="H59" s="15">
        <f>+((E59-B59)/B59)*100</f>
        <v>1.3688918678542428</v>
      </c>
      <c r="I59" s="15">
        <f t="shared" si="1"/>
        <v>-11.304663588732687</v>
      </c>
      <c r="J59" s="16">
        <f t="shared" si="1"/>
        <v>-3.4872210759818243</v>
      </c>
    </row>
    <row r="60" spans="1:10" ht="15">
      <c r="A60" s="17" t="s">
        <v>56</v>
      </c>
      <c r="B60" s="18">
        <f>SUM(B4:B58)</f>
        <v>194605</v>
      </c>
      <c r="C60" s="18">
        <f>SUM(C4:C58)</f>
        <v>116756</v>
      </c>
      <c r="D60" s="18">
        <f>SUM(D4:D58)</f>
        <v>311361</v>
      </c>
      <c r="E60" s="18">
        <f>SUM(E4:E58)</f>
        <v>195130</v>
      </c>
      <c r="F60" s="18">
        <f>SUM(F4:F58)</f>
        <v>103581</v>
      </c>
      <c r="G60" s="18">
        <f>SUM(G4:G58)</f>
        <v>298711</v>
      </c>
      <c r="H60" s="19">
        <f>+((E60-B60)/B60)*100</f>
        <v>0.2697772410780812</v>
      </c>
      <c r="I60" s="19">
        <f t="shared" si="1"/>
        <v>-11.284216656959813</v>
      </c>
      <c r="J60" s="20">
        <f t="shared" si="1"/>
        <v>-4.0628081230468815</v>
      </c>
    </row>
    <row r="61" spans="1:10" ht="15.75" thickBot="1">
      <c r="A61" s="21" t="s">
        <v>57</v>
      </c>
      <c r="B61" s="22"/>
      <c r="C61" s="22"/>
      <c r="D61" s="22">
        <v>78567</v>
      </c>
      <c r="E61" s="22"/>
      <c r="F61" s="22"/>
      <c r="G61" s="22">
        <v>87023</v>
      </c>
      <c r="H61" s="59">
        <f>+((G61-D61)/D61)*100</f>
        <v>10.762788448076165</v>
      </c>
      <c r="I61" s="59"/>
      <c r="J61" s="60"/>
    </row>
    <row r="62" spans="1:10" ht="15">
      <c r="A62" s="17" t="s">
        <v>58</v>
      </c>
      <c r="B62" s="18"/>
      <c r="C62" s="18"/>
      <c r="D62" s="18">
        <f>+D60+D61</f>
        <v>389928</v>
      </c>
      <c r="E62" s="18"/>
      <c r="F62" s="18"/>
      <c r="G62" s="18">
        <f>+G60+G61</f>
        <v>385734</v>
      </c>
      <c r="H62" s="19"/>
      <c r="I62" s="19"/>
      <c r="J62" s="20">
        <f>+((G62-D62)/D62)*100</f>
        <v>-1.0755831845879238</v>
      </c>
    </row>
    <row r="63" spans="1:10" ht="15">
      <c r="A63" s="44"/>
      <c r="B63" s="45"/>
      <c r="C63" s="45"/>
      <c r="D63" s="45"/>
      <c r="E63" s="45"/>
      <c r="F63" s="45"/>
      <c r="G63" s="45"/>
      <c r="H63" s="45"/>
      <c r="I63" s="45"/>
      <c r="J63" s="46"/>
    </row>
    <row r="64" spans="1:10" ht="15.75" thickBot="1">
      <c r="A64" s="47"/>
      <c r="B64" s="48"/>
      <c r="C64" s="48"/>
      <c r="D64" s="48"/>
      <c r="E64" s="48"/>
      <c r="F64" s="48"/>
      <c r="G64" s="48"/>
      <c r="H64" s="48"/>
      <c r="I64" s="48"/>
      <c r="J64" s="49"/>
    </row>
    <row r="65" spans="1:10" ht="48.75" customHeight="1">
      <c r="A65" s="50" t="s">
        <v>65</v>
      </c>
      <c r="B65" s="50"/>
      <c r="C65" s="50"/>
      <c r="D65" s="50"/>
      <c r="E65" s="50"/>
      <c r="F65" s="50"/>
      <c r="G65" s="50"/>
      <c r="H65" s="50"/>
      <c r="I65" s="50"/>
      <c r="J65" s="50"/>
    </row>
  </sheetData>
  <sheetProtection/>
  <mergeCells count="9">
    <mergeCell ref="A63:J63"/>
    <mergeCell ref="A64:J64"/>
    <mergeCell ref="A65:J65"/>
    <mergeCell ref="A1:J1"/>
    <mergeCell ref="A2:A3"/>
    <mergeCell ref="B2:D2"/>
    <mergeCell ref="E2:G2"/>
    <mergeCell ref="H2:J2"/>
    <mergeCell ref="H61:J61"/>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sheetPr>
    <pageSetUpPr fitToPage="1"/>
  </sheetPr>
  <dimension ref="A1:J65"/>
  <sheetViews>
    <sheetView zoomScale="80" zoomScaleNormal="80" zoomScalePageLayoutView="0" workbookViewId="0" topLeftCell="A1">
      <selection activeCell="B58" sqref="B58"/>
    </sheetView>
  </sheetViews>
  <sheetFormatPr defaultColWidth="9.140625" defaultRowHeight="15"/>
  <cols>
    <col min="1" max="1" width="27.28125" style="0" customWidth="1"/>
    <col min="2" max="10" width="14.28125" style="0" customWidth="1"/>
  </cols>
  <sheetData>
    <row r="1" spans="1:10" ht="25.5" customHeight="1">
      <c r="A1" s="51" t="s">
        <v>66</v>
      </c>
      <c r="B1" s="52"/>
      <c r="C1" s="52"/>
      <c r="D1" s="52"/>
      <c r="E1" s="52"/>
      <c r="F1" s="52"/>
      <c r="G1" s="52"/>
      <c r="H1" s="52"/>
      <c r="I1" s="52"/>
      <c r="J1" s="53"/>
    </row>
    <row r="2" spans="1:10" ht="35.25" customHeight="1">
      <c r="A2" s="54" t="s">
        <v>1</v>
      </c>
      <c r="B2" s="56" t="s">
        <v>74</v>
      </c>
      <c r="C2" s="56"/>
      <c r="D2" s="56"/>
      <c r="E2" s="56" t="s">
        <v>75</v>
      </c>
      <c r="F2" s="56"/>
      <c r="G2" s="56"/>
      <c r="H2" s="57" t="s">
        <v>2</v>
      </c>
      <c r="I2" s="57"/>
      <c r="J2" s="58"/>
    </row>
    <row r="3" spans="1:10" ht="15">
      <c r="A3" s="55"/>
      <c r="B3" s="1" t="s">
        <v>3</v>
      </c>
      <c r="C3" s="1" t="s">
        <v>4</v>
      </c>
      <c r="D3" s="1" t="s">
        <v>5</v>
      </c>
      <c r="E3" s="1" t="s">
        <v>3</v>
      </c>
      <c r="F3" s="1" t="s">
        <v>4</v>
      </c>
      <c r="G3" s="1" t="s">
        <v>5</v>
      </c>
      <c r="H3" s="1" t="s">
        <v>3</v>
      </c>
      <c r="I3" s="1" t="s">
        <v>4</v>
      </c>
      <c r="J3" s="2" t="s">
        <v>5</v>
      </c>
    </row>
    <row r="4" spans="1:10" ht="15">
      <c r="A4" s="3" t="s">
        <v>6</v>
      </c>
      <c r="B4" s="4">
        <v>4336283</v>
      </c>
      <c r="C4" s="4">
        <v>9419850</v>
      </c>
      <c r="D4" s="4">
        <v>13756133</v>
      </c>
      <c r="E4" s="4">
        <v>4159599</v>
      </c>
      <c r="F4" s="4">
        <v>8628611</v>
      </c>
      <c r="G4" s="4">
        <v>12788210</v>
      </c>
      <c r="H4" s="5">
        <f>+((E4-B4)/B4)*100</f>
        <v>-4.074549562378655</v>
      </c>
      <c r="I4" s="5">
        <f aca="true" t="shared" si="0" ref="I4:J18">+((F4-C4)/C4)*100</f>
        <v>-8.399698508999613</v>
      </c>
      <c r="J4" s="6">
        <f t="shared" si="0"/>
        <v>-7.0363015536415645</v>
      </c>
    </row>
    <row r="5" spans="1:10" ht="15">
      <c r="A5" s="7" t="s">
        <v>59</v>
      </c>
      <c r="B5" s="8">
        <v>4530889</v>
      </c>
      <c r="C5" s="8">
        <v>2170340</v>
      </c>
      <c r="D5" s="8">
        <v>6701229</v>
      </c>
      <c r="E5" s="8">
        <v>4445923</v>
      </c>
      <c r="F5" s="8">
        <v>2105862</v>
      </c>
      <c r="G5" s="8">
        <v>6551785</v>
      </c>
      <c r="H5" s="9">
        <f>+((E5-B5)/B5)*100</f>
        <v>-1.8752611242517747</v>
      </c>
      <c r="I5" s="9">
        <f t="shared" si="0"/>
        <v>-2.970870923449782</v>
      </c>
      <c r="J5" s="10">
        <f t="shared" si="0"/>
        <v>-2.230098389414837</v>
      </c>
    </row>
    <row r="6" spans="1:10" ht="15">
      <c r="A6" s="11" t="s">
        <v>7</v>
      </c>
      <c r="B6" s="4">
        <v>2641507</v>
      </c>
      <c r="C6" s="4">
        <v>327926</v>
      </c>
      <c r="D6" s="4">
        <v>2969433</v>
      </c>
      <c r="E6" s="4">
        <v>2748257</v>
      </c>
      <c r="F6" s="4">
        <v>388849</v>
      </c>
      <c r="G6" s="4">
        <v>3137106</v>
      </c>
      <c r="H6" s="5">
        <f>+((E6-B6)/B6)*100</f>
        <v>4.041253723726646</v>
      </c>
      <c r="I6" s="5">
        <f t="shared" si="0"/>
        <v>18.578276806352655</v>
      </c>
      <c r="J6" s="6">
        <f t="shared" si="0"/>
        <v>5.646633549233136</v>
      </c>
    </row>
    <row r="7" spans="1:10" ht="15">
      <c r="A7" s="7" t="s">
        <v>8</v>
      </c>
      <c r="B7" s="8">
        <v>2390660</v>
      </c>
      <c r="C7" s="8">
        <v>289133</v>
      </c>
      <c r="D7" s="8">
        <v>2679793</v>
      </c>
      <c r="E7" s="8">
        <v>2388314</v>
      </c>
      <c r="F7" s="8">
        <v>276719</v>
      </c>
      <c r="G7" s="8">
        <v>2665033</v>
      </c>
      <c r="H7" s="9">
        <f>+((E7-B7)/B7)*100</f>
        <v>-0.09813189663105586</v>
      </c>
      <c r="I7" s="9">
        <f t="shared" si="0"/>
        <v>-4.293525816838618</v>
      </c>
      <c r="J7" s="10">
        <f t="shared" si="0"/>
        <v>-0.5507888109268141</v>
      </c>
    </row>
    <row r="8" spans="1:10" ht="15">
      <c r="A8" s="11" t="s">
        <v>9</v>
      </c>
      <c r="B8" s="4">
        <v>1524198</v>
      </c>
      <c r="C8" s="4">
        <v>794469</v>
      </c>
      <c r="D8" s="4">
        <v>2318667</v>
      </c>
      <c r="E8" s="4">
        <v>1505643</v>
      </c>
      <c r="F8" s="4">
        <v>590764</v>
      </c>
      <c r="G8" s="4">
        <v>2096407</v>
      </c>
      <c r="H8" s="5">
        <f>+((E8-B8)/B8)*100</f>
        <v>-1.2173615238965017</v>
      </c>
      <c r="I8" s="5">
        <f t="shared" si="0"/>
        <v>-25.640396289848944</v>
      </c>
      <c r="J8" s="6">
        <f t="shared" si="0"/>
        <v>-9.585680048062098</v>
      </c>
    </row>
    <row r="9" spans="1:10" ht="15">
      <c r="A9" s="7" t="s">
        <v>60</v>
      </c>
      <c r="B9" s="8">
        <v>71366</v>
      </c>
      <c r="C9" s="8">
        <v>12403</v>
      </c>
      <c r="D9" s="8">
        <v>83769</v>
      </c>
      <c r="E9" s="8">
        <v>80866</v>
      </c>
      <c r="F9" s="8">
        <v>171</v>
      </c>
      <c r="G9" s="8">
        <v>81037</v>
      </c>
      <c r="H9" s="9">
        <f>+((E9-B9)/B9)*100</f>
        <v>13.311661015049184</v>
      </c>
      <c r="I9" s="9">
        <f t="shared" si="0"/>
        <v>-98.62130129807305</v>
      </c>
      <c r="J9" s="10">
        <f t="shared" si="0"/>
        <v>-3.2613496639568336</v>
      </c>
    </row>
    <row r="10" spans="1:10" ht="15">
      <c r="A10" s="11" t="s">
        <v>10</v>
      </c>
      <c r="B10" s="4">
        <v>141783</v>
      </c>
      <c r="C10" s="4">
        <v>8429</v>
      </c>
      <c r="D10" s="4">
        <v>150212</v>
      </c>
      <c r="E10" s="4">
        <v>159272</v>
      </c>
      <c r="F10" s="4">
        <v>8046</v>
      </c>
      <c r="G10" s="4">
        <v>167318</v>
      </c>
      <c r="H10" s="5">
        <f>+((E10-B10)/B10)*100</f>
        <v>12.335047220047537</v>
      </c>
      <c r="I10" s="5">
        <f t="shared" si="0"/>
        <v>-4.543836754063353</v>
      </c>
      <c r="J10" s="6">
        <f t="shared" si="0"/>
        <v>11.387905094133624</v>
      </c>
    </row>
    <row r="11" spans="1:10" ht="15">
      <c r="A11" s="7" t="s">
        <v>11</v>
      </c>
      <c r="B11" s="8">
        <v>252807</v>
      </c>
      <c r="C11" s="8">
        <v>1414</v>
      </c>
      <c r="D11" s="8">
        <v>254221</v>
      </c>
      <c r="E11" s="8">
        <v>263256</v>
      </c>
      <c r="F11" s="8">
        <v>1975</v>
      </c>
      <c r="G11" s="8">
        <v>265231</v>
      </c>
      <c r="H11" s="9">
        <f>+((E11-B11)/B11)*100</f>
        <v>4.133192514447781</v>
      </c>
      <c r="I11" s="9"/>
      <c r="J11" s="24">
        <f t="shared" si="0"/>
        <v>4.330877464882916</v>
      </c>
    </row>
    <row r="12" spans="1:10" ht="15">
      <c r="A12" s="11" t="s">
        <v>12</v>
      </c>
      <c r="B12" s="4">
        <v>1180767</v>
      </c>
      <c r="C12" s="4">
        <v>164109</v>
      </c>
      <c r="D12" s="4">
        <v>1344876</v>
      </c>
      <c r="E12" s="4">
        <v>1147212</v>
      </c>
      <c r="F12" s="4">
        <v>155816</v>
      </c>
      <c r="G12" s="4">
        <v>1303028</v>
      </c>
      <c r="H12" s="5">
        <f>+((E12-B12)/B12)*100</f>
        <v>-2.8417968998117327</v>
      </c>
      <c r="I12" s="5">
        <f>+((F12-C12)/C12)*100</f>
        <v>-5.053348688981104</v>
      </c>
      <c r="J12" s="6">
        <f t="shared" si="0"/>
        <v>-3.1116623391301506</v>
      </c>
    </row>
    <row r="13" spans="1:10" ht="15">
      <c r="A13" s="7" t="s">
        <v>13</v>
      </c>
      <c r="B13" s="8">
        <v>768812</v>
      </c>
      <c r="C13" s="8">
        <v>5921</v>
      </c>
      <c r="D13" s="8">
        <v>774733</v>
      </c>
      <c r="E13" s="8">
        <v>794297</v>
      </c>
      <c r="F13" s="8">
        <v>10930</v>
      </c>
      <c r="G13" s="8">
        <v>805227</v>
      </c>
      <c r="H13" s="23">
        <f>+((E13-B13)/B13)*100</f>
        <v>3.3148546068479683</v>
      </c>
      <c r="I13" s="9">
        <f>+((F13-C13)/C13)*100</f>
        <v>84.59719641952373</v>
      </c>
      <c r="J13" s="10">
        <f t="shared" si="0"/>
        <v>3.93606571554329</v>
      </c>
    </row>
    <row r="14" spans="1:10" ht="15">
      <c r="A14" s="11" t="s">
        <v>14</v>
      </c>
      <c r="B14" s="4">
        <v>291038</v>
      </c>
      <c r="C14" s="4">
        <v>2450</v>
      </c>
      <c r="D14" s="4">
        <v>293488</v>
      </c>
      <c r="E14" s="4">
        <v>291761</v>
      </c>
      <c r="F14" s="4">
        <v>3606</v>
      </c>
      <c r="G14" s="4">
        <v>295367</v>
      </c>
      <c r="H14" s="5">
        <f>+((E14-B14)/B14)*100</f>
        <v>0.24842116836976616</v>
      </c>
      <c r="I14" s="5">
        <f>+((F14-C14)/C14)*100</f>
        <v>47.183673469387756</v>
      </c>
      <c r="J14" s="6">
        <f t="shared" si="0"/>
        <v>0.6402306056806412</v>
      </c>
    </row>
    <row r="15" spans="1:10" ht="15">
      <c r="A15" s="7" t="s">
        <v>15</v>
      </c>
      <c r="B15" s="8">
        <v>626045</v>
      </c>
      <c r="C15" s="8">
        <v>43233</v>
      </c>
      <c r="D15" s="8">
        <v>669278</v>
      </c>
      <c r="E15" s="8">
        <v>611405</v>
      </c>
      <c r="F15" s="8">
        <v>69416</v>
      </c>
      <c r="G15" s="8">
        <v>680821</v>
      </c>
      <c r="H15" s="9">
        <f>+((E15-B15)/B15)*100</f>
        <v>-2.338490044645353</v>
      </c>
      <c r="I15" s="9">
        <f>+((F15-C15)/C15)*100</f>
        <v>60.56253325006361</v>
      </c>
      <c r="J15" s="10">
        <f t="shared" si="0"/>
        <v>1.7246943721443107</v>
      </c>
    </row>
    <row r="16" spans="1:10" ht="15">
      <c r="A16" s="11" t="s">
        <v>16</v>
      </c>
      <c r="B16" s="4">
        <v>54510</v>
      </c>
      <c r="C16" s="4">
        <v>1887</v>
      </c>
      <c r="D16" s="4">
        <v>56397</v>
      </c>
      <c r="E16" s="4">
        <v>51494</v>
      </c>
      <c r="F16" s="4">
        <v>935</v>
      </c>
      <c r="G16" s="4">
        <v>52429</v>
      </c>
      <c r="H16" s="5">
        <f>+((E16-B16)/B16)*100</f>
        <v>-5.532929737662815</v>
      </c>
      <c r="I16" s="5">
        <f>+((F16-C16)/C16)*100</f>
        <v>-50.45045045045045</v>
      </c>
      <c r="J16" s="6">
        <f t="shared" si="0"/>
        <v>-7.0358352394630925</v>
      </c>
    </row>
    <row r="17" spans="1:10" ht="15">
      <c r="A17" s="7" t="s">
        <v>17</v>
      </c>
      <c r="B17" s="8">
        <v>47907</v>
      </c>
      <c r="C17" s="8"/>
      <c r="D17" s="8">
        <v>47907</v>
      </c>
      <c r="E17" s="8">
        <v>68086</v>
      </c>
      <c r="F17" s="8"/>
      <c r="G17" s="8">
        <v>68086</v>
      </c>
      <c r="H17" s="9">
        <f>+((E17-B17)/B17)*100</f>
        <v>42.12119314505187</v>
      </c>
      <c r="I17" s="9"/>
      <c r="J17" s="10">
        <f t="shared" si="0"/>
        <v>42.12119314505187</v>
      </c>
    </row>
    <row r="18" spans="1:10" ht="15">
      <c r="A18" s="11" t="s">
        <v>18</v>
      </c>
      <c r="B18" s="4">
        <v>37230</v>
      </c>
      <c r="C18" s="4">
        <v>1812</v>
      </c>
      <c r="D18" s="4">
        <v>39042</v>
      </c>
      <c r="E18" s="4">
        <v>46323</v>
      </c>
      <c r="F18" s="4">
        <v>4569</v>
      </c>
      <c r="G18" s="4">
        <v>50892</v>
      </c>
      <c r="H18" s="5">
        <f>+((E18-B18)/B18)*100</f>
        <v>24.42385173247381</v>
      </c>
      <c r="I18" s="5">
        <f>+((F18-C18)/C18)*100</f>
        <v>152.1523178807947</v>
      </c>
      <c r="J18" s="6">
        <f t="shared" si="0"/>
        <v>30.351928692177655</v>
      </c>
    </row>
    <row r="19" spans="1:10" ht="15">
      <c r="A19" s="7" t="s">
        <v>61</v>
      </c>
      <c r="B19" s="8"/>
      <c r="C19" s="8"/>
      <c r="D19" s="8"/>
      <c r="E19" s="8"/>
      <c r="F19" s="8"/>
      <c r="G19" s="8"/>
      <c r="H19" s="9"/>
      <c r="I19" s="9"/>
      <c r="J19" s="10"/>
    </row>
    <row r="20" spans="1:10" ht="15">
      <c r="A20" s="11" t="s">
        <v>19</v>
      </c>
      <c r="B20" s="4">
        <v>45606</v>
      </c>
      <c r="C20" s="4">
        <v>2434</v>
      </c>
      <c r="D20" s="4">
        <v>48040</v>
      </c>
      <c r="E20" s="4">
        <v>38730</v>
      </c>
      <c r="F20" s="4">
        <v>2571</v>
      </c>
      <c r="G20" s="4">
        <v>41301</v>
      </c>
      <c r="H20" s="5">
        <f>+((E20-B20)/B20)*100</f>
        <v>-15.076963557426653</v>
      </c>
      <c r="I20" s="5">
        <f>+((F20-C20)/C20)*100</f>
        <v>5.628594905505341</v>
      </c>
      <c r="J20" s="6">
        <f>+((G20-D20)/D20)*100</f>
        <v>-14.02789342214821</v>
      </c>
    </row>
    <row r="21" spans="1:10" ht="15">
      <c r="A21" s="7" t="s">
        <v>20</v>
      </c>
      <c r="B21" s="8"/>
      <c r="C21" s="8"/>
      <c r="D21" s="8"/>
      <c r="E21" s="8"/>
      <c r="F21" s="8"/>
      <c r="G21" s="8"/>
      <c r="H21" s="9"/>
      <c r="I21" s="9"/>
      <c r="J21" s="10"/>
    </row>
    <row r="22" spans="1:10" ht="15">
      <c r="A22" s="11" t="s">
        <v>21</v>
      </c>
      <c r="B22" s="4">
        <v>109739</v>
      </c>
      <c r="C22" s="4">
        <v>720</v>
      </c>
      <c r="D22" s="4">
        <v>110459</v>
      </c>
      <c r="E22" s="4">
        <v>108621</v>
      </c>
      <c r="F22" s="4">
        <v>1163</v>
      </c>
      <c r="G22" s="4">
        <v>109784</v>
      </c>
      <c r="H22" s="5">
        <f aca="true" t="shared" si="1" ref="H22:J57">+((E22-B22)/B22)*100</f>
        <v>-1.0187809256508624</v>
      </c>
      <c r="I22" s="5">
        <f t="shared" si="1"/>
        <v>61.52777777777778</v>
      </c>
      <c r="J22" s="6">
        <f t="shared" si="1"/>
        <v>-0.6110864664717225</v>
      </c>
    </row>
    <row r="23" spans="1:10" ht="15">
      <c r="A23" s="7" t="s">
        <v>22</v>
      </c>
      <c r="B23" s="8">
        <v>35764</v>
      </c>
      <c r="C23" s="8">
        <v>124</v>
      </c>
      <c r="D23" s="8">
        <v>35888</v>
      </c>
      <c r="E23" s="8">
        <v>37018</v>
      </c>
      <c r="F23" s="8">
        <v>270</v>
      </c>
      <c r="G23" s="8">
        <v>37288</v>
      </c>
      <c r="H23" s="9">
        <f t="shared" si="1"/>
        <v>3.506319203668493</v>
      </c>
      <c r="I23" s="9">
        <f t="shared" si="1"/>
        <v>117.74193548387098</v>
      </c>
      <c r="J23" s="10">
        <f t="shared" si="1"/>
        <v>3.901025412394115</v>
      </c>
    </row>
    <row r="24" spans="1:10" ht="15">
      <c r="A24" s="11" t="s">
        <v>23</v>
      </c>
      <c r="B24" s="4">
        <v>61599</v>
      </c>
      <c r="C24" s="4">
        <v>7547</v>
      </c>
      <c r="D24" s="4">
        <v>69146</v>
      </c>
      <c r="E24" s="4">
        <v>44976</v>
      </c>
      <c r="F24" s="4">
        <v>9533</v>
      </c>
      <c r="G24" s="4">
        <v>54509</v>
      </c>
      <c r="H24" s="5">
        <f t="shared" si="1"/>
        <v>-26.985827692007984</v>
      </c>
      <c r="I24" s="5">
        <f t="shared" si="1"/>
        <v>26.31509208957202</v>
      </c>
      <c r="J24" s="6">
        <f t="shared" si="1"/>
        <v>-21.168252682729296</v>
      </c>
    </row>
    <row r="25" spans="1:10" ht="15">
      <c r="A25" s="7" t="s">
        <v>24</v>
      </c>
      <c r="B25" s="8">
        <v>24449</v>
      </c>
      <c r="C25" s="8">
        <v>1254</v>
      </c>
      <c r="D25" s="8">
        <v>25703</v>
      </c>
      <c r="E25" s="8">
        <v>32940</v>
      </c>
      <c r="F25" s="8">
        <v>1521</v>
      </c>
      <c r="G25" s="8">
        <v>34461</v>
      </c>
      <c r="H25" s="9">
        <f t="shared" si="1"/>
        <v>34.729436786780646</v>
      </c>
      <c r="I25" s="9">
        <f t="shared" si="1"/>
        <v>21.291866028708135</v>
      </c>
      <c r="J25" s="10">
        <f t="shared" si="1"/>
        <v>34.073843520211646</v>
      </c>
    </row>
    <row r="26" spans="1:10" ht="15">
      <c r="A26" s="11" t="s">
        <v>25</v>
      </c>
      <c r="B26" s="4"/>
      <c r="C26" s="4"/>
      <c r="D26" s="4"/>
      <c r="E26" s="4"/>
      <c r="F26" s="4"/>
      <c r="G26" s="4"/>
      <c r="H26" s="5"/>
      <c r="I26" s="5"/>
      <c r="J26" s="6"/>
    </row>
    <row r="27" spans="1:10" ht="15">
      <c r="A27" s="7" t="s">
        <v>26</v>
      </c>
      <c r="B27" s="8">
        <v>126555</v>
      </c>
      <c r="C27" s="8">
        <v>1831</v>
      </c>
      <c r="D27" s="8">
        <v>128386</v>
      </c>
      <c r="E27" s="8">
        <v>130160</v>
      </c>
      <c r="F27" s="8">
        <v>14562</v>
      </c>
      <c r="G27" s="8">
        <v>144722</v>
      </c>
      <c r="H27" s="9">
        <f t="shared" si="1"/>
        <v>2.848563865513018</v>
      </c>
      <c r="I27" s="9">
        <f t="shared" si="1"/>
        <v>695.3031130529765</v>
      </c>
      <c r="J27" s="10">
        <f t="shared" si="1"/>
        <v>12.724128799090243</v>
      </c>
    </row>
    <row r="28" spans="1:10" ht="15">
      <c r="A28" s="11" t="s">
        <v>27</v>
      </c>
      <c r="B28" s="4">
        <v>462724</v>
      </c>
      <c r="C28" s="4">
        <v>4047</v>
      </c>
      <c r="D28" s="4">
        <v>466771</v>
      </c>
      <c r="E28" s="4">
        <v>452567</v>
      </c>
      <c r="F28" s="4">
        <v>8603</v>
      </c>
      <c r="G28" s="4">
        <v>461170</v>
      </c>
      <c r="H28" s="5">
        <f t="shared" si="1"/>
        <v>-2.195044994424322</v>
      </c>
      <c r="I28" s="5">
        <f t="shared" si="1"/>
        <v>112.57721769211761</v>
      </c>
      <c r="J28" s="6">
        <f t="shared" si="1"/>
        <v>-1.1999460120701586</v>
      </c>
    </row>
    <row r="29" spans="1:10" ht="15">
      <c r="A29" s="7" t="s">
        <v>28</v>
      </c>
      <c r="B29" s="8">
        <v>225714</v>
      </c>
      <c r="C29" s="8">
        <v>3392</v>
      </c>
      <c r="D29" s="8">
        <v>229106</v>
      </c>
      <c r="E29" s="8">
        <v>227494</v>
      </c>
      <c r="F29" s="8">
        <v>4525</v>
      </c>
      <c r="G29" s="8">
        <v>232019</v>
      </c>
      <c r="H29" s="9">
        <f t="shared" si="1"/>
        <v>0.7886085931754345</v>
      </c>
      <c r="I29" s="9">
        <f t="shared" si="1"/>
        <v>33.402122641509436</v>
      </c>
      <c r="J29" s="24">
        <f t="shared" si="1"/>
        <v>1.271463863888331</v>
      </c>
    </row>
    <row r="30" spans="1:10" ht="15">
      <c r="A30" s="11" t="s">
        <v>29</v>
      </c>
      <c r="B30" s="4">
        <v>74074</v>
      </c>
      <c r="C30" s="4">
        <v>438</v>
      </c>
      <c r="D30" s="4">
        <v>74512</v>
      </c>
      <c r="E30" s="4">
        <v>81541</v>
      </c>
      <c r="F30" s="4"/>
      <c r="G30" s="4">
        <v>81541</v>
      </c>
      <c r="H30" s="5">
        <f t="shared" si="1"/>
        <v>10.080460080460082</v>
      </c>
      <c r="I30" s="5">
        <f t="shared" si="1"/>
        <v>-100</v>
      </c>
      <c r="J30" s="6">
        <f t="shared" si="1"/>
        <v>9.433379858277862</v>
      </c>
    </row>
    <row r="31" spans="1:10" ht="15">
      <c r="A31" s="7" t="s">
        <v>62</v>
      </c>
      <c r="B31" s="8">
        <v>707</v>
      </c>
      <c r="C31" s="8">
        <v>9723</v>
      </c>
      <c r="D31" s="8">
        <v>10430</v>
      </c>
      <c r="E31" s="8">
        <v>600</v>
      </c>
      <c r="F31" s="8">
        <v>6933</v>
      </c>
      <c r="G31" s="8">
        <v>7533</v>
      </c>
      <c r="H31" s="9">
        <f t="shared" si="1"/>
        <v>-15.134370579915135</v>
      </c>
      <c r="I31" s="9">
        <f t="shared" si="1"/>
        <v>-28.694847269361308</v>
      </c>
      <c r="J31" s="10">
        <f t="shared" si="1"/>
        <v>-27.775647171620328</v>
      </c>
    </row>
    <row r="32" spans="1:10" ht="15">
      <c r="A32" s="11" t="s">
        <v>30</v>
      </c>
      <c r="B32" s="4"/>
      <c r="C32" s="4"/>
      <c r="D32" s="4"/>
      <c r="E32" s="4">
        <v>14063</v>
      </c>
      <c r="F32" s="4"/>
      <c r="G32" s="4">
        <v>14063</v>
      </c>
      <c r="H32" s="5"/>
      <c r="I32" s="5"/>
      <c r="J32" s="6"/>
    </row>
    <row r="33" spans="1:10" ht="15">
      <c r="A33" s="7" t="s">
        <v>31</v>
      </c>
      <c r="B33" s="8">
        <v>207276</v>
      </c>
      <c r="C33" s="8">
        <v>59475</v>
      </c>
      <c r="D33" s="8">
        <v>266751</v>
      </c>
      <c r="E33" s="8">
        <v>224105</v>
      </c>
      <c r="F33" s="8">
        <v>64030</v>
      </c>
      <c r="G33" s="8">
        <v>288135</v>
      </c>
      <c r="H33" s="9">
        <f t="shared" si="1"/>
        <v>8.11912618923561</v>
      </c>
      <c r="I33" s="9">
        <f t="shared" si="1"/>
        <v>7.658680117696511</v>
      </c>
      <c r="J33" s="10">
        <f t="shared" si="1"/>
        <v>8.016464793009211</v>
      </c>
    </row>
    <row r="34" spans="1:10" ht="15">
      <c r="A34" s="11" t="s">
        <v>32</v>
      </c>
      <c r="B34" s="4">
        <v>51566</v>
      </c>
      <c r="C34" s="4"/>
      <c r="D34" s="4">
        <v>51566</v>
      </c>
      <c r="E34" s="4">
        <v>37007</v>
      </c>
      <c r="F34" s="4"/>
      <c r="G34" s="4">
        <v>37007</v>
      </c>
      <c r="H34" s="5">
        <f t="shared" si="1"/>
        <v>-28.23371989295272</v>
      </c>
      <c r="I34" s="5"/>
      <c r="J34" s="6">
        <f t="shared" si="1"/>
        <v>-28.23371989295272</v>
      </c>
    </row>
    <row r="35" spans="1:10" ht="15">
      <c r="A35" s="7" t="s">
        <v>33</v>
      </c>
      <c r="B35" s="8">
        <v>18245</v>
      </c>
      <c r="C35" s="8">
        <v>37310</v>
      </c>
      <c r="D35" s="8">
        <v>55555</v>
      </c>
      <c r="E35" s="8">
        <v>19129</v>
      </c>
      <c r="F35" s="8">
        <v>7797</v>
      </c>
      <c r="G35" s="8">
        <v>26926</v>
      </c>
      <c r="H35" s="9">
        <f t="shared" si="1"/>
        <v>4.845163058372156</v>
      </c>
      <c r="I35" s="9">
        <f t="shared" si="1"/>
        <v>-79.10211739480032</v>
      </c>
      <c r="J35" s="10">
        <f t="shared" si="1"/>
        <v>-51.53271532715327</v>
      </c>
    </row>
    <row r="36" spans="1:10" ht="15">
      <c r="A36" s="11" t="s">
        <v>34</v>
      </c>
      <c r="B36" s="4">
        <v>53919</v>
      </c>
      <c r="C36" s="4"/>
      <c r="D36" s="4">
        <v>53919</v>
      </c>
      <c r="E36" s="4">
        <v>58884</v>
      </c>
      <c r="F36" s="4">
        <v>607</v>
      </c>
      <c r="G36" s="4">
        <v>59491</v>
      </c>
      <c r="H36" s="5">
        <f t="shared" si="1"/>
        <v>9.208256829688978</v>
      </c>
      <c r="I36" s="5"/>
      <c r="J36" s="6">
        <f t="shared" si="1"/>
        <v>10.334019547840278</v>
      </c>
    </row>
    <row r="37" spans="1:10" ht="15">
      <c r="A37" s="7" t="s">
        <v>35</v>
      </c>
      <c r="B37" s="8">
        <v>124833</v>
      </c>
      <c r="C37" s="8"/>
      <c r="D37" s="8">
        <v>124833</v>
      </c>
      <c r="E37" s="8">
        <v>139332</v>
      </c>
      <c r="F37" s="8"/>
      <c r="G37" s="8">
        <v>139332</v>
      </c>
      <c r="H37" s="9">
        <f t="shared" si="1"/>
        <v>11.614717262262381</v>
      </c>
      <c r="I37" s="9"/>
      <c r="J37" s="10">
        <f t="shared" si="1"/>
        <v>11.614717262262381</v>
      </c>
    </row>
    <row r="38" spans="1:10" ht="15">
      <c r="A38" s="11" t="s">
        <v>36</v>
      </c>
      <c r="B38" s="4">
        <v>24078</v>
      </c>
      <c r="C38" s="4">
        <v>252</v>
      </c>
      <c r="D38" s="4">
        <v>24330</v>
      </c>
      <c r="E38" s="4">
        <v>13871</v>
      </c>
      <c r="F38" s="4">
        <v>991</v>
      </c>
      <c r="G38" s="4">
        <v>14862</v>
      </c>
      <c r="H38" s="5">
        <f t="shared" si="1"/>
        <v>-42.39139463410582</v>
      </c>
      <c r="I38" s="5">
        <f t="shared" si="1"/>
        <v>293.25396825396825</v>
      </c>
      <c r="J38" s="6">
        <f t="shared" si="1"/>
        <v>-38.91491985203452</v>
      </c>
    </row>
    <row r="39" spans="1:10" ht="15">
      <c r="A39" s="7" t="s">
        <v>37</v>
      </c>
      <c r="B39" s="8">
        <v>419502</v>
      </c>
      <c r="C39" s="8">
        <v>27121</v>
      </c>
      <c r="D39" s="8">
        <v>446623</v>
      </c>
      <c r="E39" s="8">
        <v>400797</v>
      </c>
      <c r="F39" s="8">
        <v>34923</v>
      </c>
      <c r="G39" s="8">
        <v>435720</v>
      </c>
      <c r="H39" s="9">
        <f t="shared" si="1"/>
        <v>-4.458858360627601</v>
      </c>
      <c r="I39" s="9">
        <f t="shared" si="1"/>
        <v>28.767375834224403</v>
      </c>
      <c r="J39" s="10">
        <f t="shared" si="1"/>
        <v>-2.441208804741359</v>
      </c>
    </row>
    <row r="40" spans="1:10" ht="15">
      <c r="A40" s="11" t="s">
        <v>38</v>
      </c>
      <c r="B40" s="4">
        <v>11741</v>
      </c>
      <c r="C40" s="4">
        <v>590</v>
      </c>
      <c r="D40" s="4">
        <v>12331</v>
      </c>
      <c r="E40" s="4">
        <v>9644</v>
      </c>
      <c r="F40" s="4">
        <v>493</v>
      </c>
      <c r="G40" s="4">
        <v>10137</v>
      </c>
      <c r="H40" s="5">
        <f t="shared" si="1"/>
        <v>-17.860488885103486</v>
      </c>
      <c r="I40" s="5">
        <f t="shared" si="1"/>
        <v>-16.440677966101696</v>
      </c>
      <c r="J40" s="6">
        <f t="shared" si="1"/>
        <v>-17.79255534830914</v>
      </c>
    </row>
    <row r="41" spans="1:10" ht="15">
      <c r="A41" s="7" t="s">
        <v>39</v>
      </c>
      <c r="B41" s="8">
        <v>242058</v>
      </c>
      <c r="C41" s="8">
        <v>20823</v>
      </c>
      <c r="D41" s="8">
        <v>262881</v>
      </c>
      <c r="E41" s="8">
        <v>224154</v>
      </c>
      <c r="F41" s="8">
        <v>17307</v>
      </c>
      <c r="G41" s="8">
        <v>241461</v>
      </c>
      <c r="H41" s="9">
        <f t="shared" si="1"/>
        <v>-7.396574374736634</v>
      </c>
      <c r="I41" s="9">
        <f t="shared" si="1"/>
        <v>-16.885175046823225</v>
      </c>
      <c r="J41" s="10">
        <f t="shared" si="1"/>
        <v>-8.148173508165293</v>
      </c>
    </row>
    <row r="42" spans="1:10" ht="15">
      <c r="A42" s="11" t="s">
        <v>40</v>
      </c>
      <c r="B42" s="4">
        <v>203294</v>
      </c>
      <c r="C42" s="4">
        <v>1303</v>
      </c>
      <c r="D42" s="4">
        <v>204597</v>
      </c>
      <c r="E42" s="4">
        <v>195599</v>
      </c>
      <c r="F42" s="4">
        <v>1310</v>
      </c>
      <c r="G42" s="4">
        <v>196909</v>
      </c>
      <c r="H42" s="5">
        <f t="shared" si="1"/>
        <v>-3.7851584404852083</v>
      </c>
      <c r="I42" s="5">
        <f t="shared" si="1"/>
        <v>0.5372217958557176</v>
      </c>
      <c r="J42" s="6">
        <f t="shared" si="1"/>
        <v>-3.757630854802368</v>
      </c>
    </row>
    <row r="43" spans="1:10" ht="15">
      <c r="A43" s="7" t="s">
        <v>41</v>
      </c>
      <c r="B43" s="8">
        <v>171260</v>
      </c>
      <c r="C43" s="8">
        <v>323</v>
      </c>
      <c r="D43" s="8">
        <v>171583</v>
      </c>
      <c r="E43" s="8">
        <v>157270</v>
      </c>
      <c r="F43" s="8">
        <v>602</v>
      </c>
      <c r="G43" s="8">
        <v>157872</v>
      </c>
      <c r="H43" s="9">
        <f t="shared" si="1"/>
        <v>-8.168866051617425</v>
      </c>
      <c r="I43" s="9">
        <f t="shared" si="1"/>
        <v>86.37770897832817</v>
      </c>
      <c r="J43" s="10">
        <f t="shared" si="1"/>
        <v>-7.9908848778725154</v>
      </c>
    </row>
    <row r="44" spans="1:10" ht="15">
      <c r="A44" s="11" t="s">
        <v>42</v>
      </c>
      <c r="B44" s="4">
        <v>87878</v>
      </c>
      <c r="C44" s="4"/>
      <c r="D44" s="4">
        <v>87878</v>
      </c>
      <c r="E44" s="4">
        <v>92791</v>
      </c>
      <c r="F44" s="4"/>
      <c r="G44" s="4">
        <v>92791</v>
      </c>
      <c r="H44" s="5">
        <f t="shared" si="1"/>
        <v>5.590705295978516</v>
      </c>
      <c r="I44" s="5"/>
      <c r="J44" s="6">
        <f t="shared" si="1"/>
        <v>5.590705295978516</v>
      </c>
    </row>
    <row r="45" spans="1:10" ht="15">
      <c r="A45" s="7" t="s">
        <v>43</v>
      </c>
      <c r="B45" s="8">
        <v>67015</v>
      </c>
      <c r="C45" s="8">
        <v>730</v>
      </c>
      <c r="D45" s="8">
        <v>67745</v>
      </c>
      <c r="E45" s="8">
        <v>60345</v>
      </c>
      <c r="F45" s="8">
        <v>397</v>
      </c>
      <c r="G45" s="8">
        <v>60742</v>
      </c>
      <c r="H45" s="9">
        <f t="shared" si="1"/>
        <v>-9.952995598000447</v>
      </c>
      <c r="I45" s="9">
        <f t="shared" si="1"/>
        <v>-45.61643835616439</v>
      </c>
      <c r="J45" s="10">
        <f t="shared" si="1"/>
        <v>-10.337294265259429</v>
      </c>
    </row>
    <row r="46" spans="1:10" ht="15">
      <c r="A46" s="11" t="s">
        <v>44</v>
      </c>
      <c r="B46" s="4">
        <v>135798</v>
      </c>
      <c r="C46" s="4">
        <v>900</v>
      </c>
      <c r="D46" s="4">
        <v>136698</v>
      </c>
      <c r="E46" s="4">
        <v>214124</v>
      </c>
      <c r="F46" s="4">
        <v>11885</v>
      </c>
      <c r="G46" s="4">
        <v>226009</v>
      </c>
      <c r="H46" s="5">
        <f t="shared" si="1"/>
        <v>57.678316322773526</v>
      </c>
      <c r="I46" s="5">
        <f t="shared" si="1"/>
        <v>1220.5555555555557</v>
      </c>
      <c r="J46" s="6">
        <f t="shared" si="1"/>
        <v>65.33453305827445</v>
      </c>
    </row>
    <row r="47" spans="1:10" ht="15">
      <c r="A47" s="7" t="s">
        <v>45</v>
      </c>
      <c r="B47" s="8">
        <v>406300</v>
      </c>
      <c r="C47" s="8">
        <v>14241</v>
      </c>
      <c r="D47" s="8">
        <v>420541</v>
      </c>
      <c r="E47" s="8">
        <v>348202</v>
      </c>
      <c r="F47" s="8">
        <v>9378</v>
      </c>
      <c r="G47" s="8">
        <v>357580</v>
      </c>
      <c r="H47" s="9">
        <f t="shared" si="1"/>
        <v>-14.299286241693329</v>
      </c>
      <c r="I47" s="9">
        <f t="shared" si="1"/>
        <v>-34.14788287339372</v>
      </c>
      <c r="J47" s="10">
        <f t="shared" si="1"/>
        <v>-14.971429658463741</v>
      </c>
    </row>
    <row r="48" spans="1:10" ht="15">
      <c r="A48" s="11" t="s">
        <v>46</v>
      </c>
      <c r="B48" s="4">
        <v>20072</v>
      </c>
      <c r="C48" s="4"/>
      <c r="D48" s="4">
        <v>20072</v>
      </c>
      <c r="E48" s="4">
        <v>18195</v>
      </c>
      <c r="F48" s="4"/>
      <c r="G48" s="4">
        <v>18195</v>
      </c>
      <c r="H48" s="5">
        <f t="shared" si="1"/>
        <v>-9.351335193304106</v>
      </c>
      <c r="I48" s="5"/>
      <c r="J48" s="6">
        <f t="shared" si="1"/>
        <v>-9.351335193304106</v>
      </c>
    </row>
    <row r="49" spans="1:10" ht="15">
      <c r="A49" s="7" t="s">
        <v>47</v>
      </c>
      <c r="B49" s="8">
        <v>22226</v>
      </c>
      <c r="C49" s="8">
        <v>328</v>
      </c>
      <c r="D49" s="8">
        <v>22554</v>
      </c>
      <c r="E49" s="8">
        <v>23042</v>
      </c>
      <c r="F49" s="8">
        <v>306</v>
      </c>
      <c r="G49" s="8">
        <v>23348</v>
      </c>
      <c r="H49" s="9">
        <f t="shared" si="1"/>
        <v>3.6713758661027627</v>
      </c>
      <c r="I49" s="9">
        <f t="shared" si="1"/>
        <v>-6.707317073170732</v>
      </c>
      <c r="J49" s="10">
        <f t="shared" si="1"/>
        <v>3.520439833288995</v>
      </c>
    </row>
    <row r="50" spans="1:10" ht="15">
      <c r="A50" s="11" t="s">
        <v>48</v>
      </c>
      <c r="B50" s="4">
        <v>118110</v>
      </c>
      <c r="C50" s="4">
        <v>3279</v>
      </c>
      <c r="D50" s="4">
        <v>121389</v>
      </c>
      <c r="E50" s="4">
        <v>115661</v>
      </c>
      <c r="F50" s="4">
        <v>2161</v>
      </c>
      <c r="G50" s="4">
        <v>117822</v>
      </c>
      <c r="H50" s="5">
        <f t="shared" si="1"/>
        <v>-2.073490813648294</v>
      </c>
      <c r="I50" s="5">
        <f t="shared" si="1"/>
        <v>-34.09576090271424</v>
      </c>
      <c r="J50" s="6">
        <f t="shared" si="1"/>
        <v>-2.938487012826533</v>
      </c>
    </row>
    <row r="51" spans="1:10" ht="15">
      <c r="A51" s="7" t="s">
        <v>49</v>
      </c>
      <c r="B51" s="8">
        <v>176204</v>
      </c>
      <c r="C51" s="8">
        <v>5910</v>
      </c>
      <c r="D51" s="8">
        <v>182114</v>
      </c>
      <c r="E51" s="8">
        <v>194949</v>
      </c>
      <c r="F51" s="8">
        <v>4617</v>
      </c>
      <c r="G51" s="8">
        <v>199566</v>
      </c>
      <c r="H51" s="9">
        <f t="shared" si="1"/>
        <v>10.638237497446141</v>
      </c>
      <c r="I51" s="9">
        <f t="shared" si="1"/>
        <v>-21.878172588832488</v>
      </c>
      <c r="J51" s="10">
        <f t="shared" si="1"/>
        <v>9.583008445259562</v>
      </c>
    </row>
    <row r="52" spans="1:10" ht="15">
      <c r="A52" s="11" t="s">
        <v>50</v>
      </c>
      <c r="B52" s="4">
        <v>6711</v>
      </c>
      <c r="C52" s="4"/>
      <c r="D52" s="4">
        <v>6711</v>
      </c>
      <c r="E52" s="4">
        <v>69220</v>
      </c>
      <c r="F52" s="4"/>
      <c r="G52" s="4">
        <v>69220</v>
      </c>
      <c r="H52" s="5">
        <f t="shared" si="1"/>
        <v>931.4409178959917</v>
      </c>
      <c r="I52" s="5"/>
      <c r="J52" s="6">
        <f t="shared" si="1"/>
        <v>931.4409178959917</v>
      </c>
    </row>
    <row r="53" spans="1:10" ht="15">
      <c r="A53" s="7" t="s">
        <v>51</v>
      </c>
      <c r="B53" s="8">
        <v>12110</v>
      </c>
      <c r="C53" s="8">
        <v>2209</v>
      </c>
      <c r="D53" s="8">
        <v>14319</v>
      </c>
      <c r="E53" s="8">
        <v>16636</v>
      </c>
      <c r="F53" s="8">
        <v>333</v>
      </c>
      <c r="G53" s="8">
        <v>16969</v>
      </c>
      <c r="H53" s="9">
        <f t="shared" si="1"/>
        <v>37.374071015689516</v>
      </c>
      <c r="I53" s="9">
        <f t="shared" si="1"/>
        <v>-84.92530556813037</v>
      </c>
      <c r="J53" s="10">
        <f t="shared" si="1"/>
        <v>18.50687897199525</v>
      </c>
    </row>
    <row r="54" spans="1:10" ht="15">
      <c r="A54" s="11" t="s">
        <v>52</v>
      </c>
      <c r="B54" s="4">
        <v>10090</v>
      </c>
      <c r="C54" s="4"/>
      <c r="D54" s="4">
        <v>10090</v>
      </c>
      <c r="E54" s="4">
        <v>10705</v>
      </c>
      <c r="F54" s="4"/>
      <c r="G54" s="4">
        <v>10705</v>
      </c>
      <c r="H54" s="5">
        <f t="shared" si="1"/>
        <v>6.095143706640238</v>
      </c>
      <c r="I54" s="5"/>
      <c r="J54" s="6">
        <f t="shared" si="1"/>
        <v>6.095143706640238</v>
      </c>
    </row>
    <row r="55" spans="1:10" ht="15">
      <c r="A55" s="7" t="s">
        <v>53</v>
      </c>
      <c r="B55" s="8">
        <v>4702</v>
      </c>
      <c r="C55" s="8"/>
      <c r="D55" s="8">
        <v>4702</v>
      </c>
      <c r="E55" s="8"/>
      <c r="F55" s="8"/>
      <c r="G55" s="8"/>
      <c r="H55" s="9">
        <f t="shared" si="1"/>
        <v>-100</v>
      </c>
      <c r="I55" s="9"/>
      <c r="J55" s="10">
        <f t="shared" si="1"/>
        <v>-100</v>
      </c>
    </row>
    <row r="56" spans="1:10" ht="15">
      <c r="A56" s="11" t="s">
        <v>54</v>
      </c>
      <c r="B56" s="4">
        <v>361531</v>
      </c>
      <c r="C56" s="4">
        <v>2303</v>
      </c>
      <c r="D56" s="4">
        <v>363834</v>
      </c>
      <c r="E56" s="4">
        <v>367309</v>
      </c>
      <c r="F56" s="4">
        <v>408</v>
      </c>
      <c r="G56" s="4">
        <v>367717</v>
      </c>
      <c r="H56" s="5">
        <f t="shared" si="1"/>
        <v>1.5982031969595967</v>
      </c>
      <c r="I56" s="5">
        <f t="shared" si="1"/>
        <v>-82.28397742075553</v>
      </c>
      <c r="J56" s="6">
        <f t="shared" si="1"/>
        <v>1.0672449523683878</v>
      </c>
    </row>
    <row r="57" spans="1:10" ht="15">
      <c r="A57" s="7" t="s">
        <v>63</v>
      </c>
      <c r="B57" s="8">
        <v>17581</v>
      </c>
      <c r="C57" s="8">
        <v>5500</v>
      </c>
      <c r="D57" s="8">
        <v>23081</v>
      </c>
      <c r="E57" s="8">
        <v>18744</v>
      </c>
      <c r="F57" s="8">
        <v>2414</v>
      </c>
      <c r="G57" s="8">
        <v>21158</v>
      </c>
      <c r="H57" s="9">
        <f t="shared" si="1"/>
        <v>6.61509584210227</v>
      </c>
      <c r="I57" s="9">
        <f t="shared" si="1"/>
        <v>-56.10909090909091</v>
      </c>
      <c r="J57" s="10">
        <f t="shared" si="1"/>
        <v>-8.331528096702916</v>
      </c>
    </row>
    <row r="58" spans="1:10" ht="15">
      <c r="A58" s="11" t="s">
        <v>64</v>
      </c>
      <c r="B58" s="4"/>
      <c r="C58" s="4">
        <v>549</v>
      </c>
      <c r="D58" s="4">
        <v>549</v>
      </c>
      <c r="E58" s="4"/>
      <c r="F58" s="4">
        <v>473</v>
      </c>
      <c r="G58" s="4">
        <v>473</v>
      </c>
      <c r="H58" s="5"/>
      <c r="I58" s="5"/>
      <c r="J58" s="6"/>
    </row>
    <row r="59" spans="1:10" ht="15">
      <c r="A59" s="13" t="s">
        <v>55</v>
      </c>
      <c r="B59" s="14">
        <f>B60-SUM(B5+B9+B19+B31+B57+B58)</f>
        <v>18416290</v>
      </c>
      <c r="C59" s="14">
        <f>C60-SUM(C5+C9+C19+C31+C57+C58)</f>
        <v>11259517</v>
      </c>
      <c r="D59" s="14">
        <f>D60-SUM(D5+D9+D19+D31+D57+D58)</f>
        <v>29675807</v>
      </c>
      <c r="E59" s="14">
        <f>E60-SUM(E5+E9+E19+E31+E57+E58)</f>
        <v>18414000</v>
      </c>
      <c r="F59" s="14">
        <f>F60-SUM(F5+F9+F19+F31+F57+F58)</f>
        <v>10340529</v>
      </c>
      <c r="G59" s="14">
        <f>G60-SUM(G5+G9+G19+G31+G57+G58)</f>
        <v>28754529</v>
      </c>
      <c r="H59" s="15">
        <f>+((E59-B59)/B59)*100</f>
        <v>-0.012434643459676188</v>
      </c>
      <c r="I59" s="15">
        <f aca="true" t="shared" si="2" ref="I59:J62">+((F59-C59)/C59)*100</f>
        <v>-8.161877636491868</v>
      </c>
      <c r="J59" s="15">
        <f t="shared" si="2"/>
        <v>-3.1044749684482045</v>
      </c>
    </row>
    <row r="60" spans="1:10" ht="15">
      <c r="A60" s="17" t="s">
        <v>56</v>
      </c>
      <c r="B60" s="18">
        <f>SUM(B4:B58)</f>
        <v>23036833</v>
      </c>
      <c r="C60" s="18">
        <f>SUM(C4:C58)</f>
        <v>13458032</v>
      </c>
      <c r="D60" s="18">
        <f>SUM(D4:D58)</f>
        <v>36494865</v>
      </c>
      <c r="E60" s="18">
        <f>SUM(E4:E58)</f>
        <v>22960133</v>
      </c>
      <c r="F60" s="18">
        <f>SUM(F4:F58)</f>
        <v>12456382</v>
      </c>
      <c r="G60" s="18">
        <f>SUM(G4:G58)</f>
        <v>35416515</v>
      </c>
      <c r="H60" s="19">
        <f>+((E60-B60)/B60)*100</f>
        <v>-0.3329450710520843</v>
      </c>
      <c r="I60" s="19">
        <f t="shared" si="2"/>
        <v>-7.442767263445353</v>
      </c>
      <c r="J60" s="19">
        <f t="shared" si="2"/>
        <v>-2.954799257374976</v>
      </c>
    </row>
    <row r="61" spans="1:10" ht="15">
      <c r="A61" s="13" t="s">
        <v>67</v>
      </c>
      <c r="B61" s="14"/>
      <c r="C61" s="14"/>
      <c r="D61" s="14">
        <v>33335</v>
      </c>
      <c r="E61" s="14"/>
      <c r="F61" s="14"/>
      <c r="G61" s="14">
        <v>62159</v>
      </c>
      <c r="H61" s="15"/>
      <c r="I61" s="15"/>
      <c r="J61" s="15">
        <f t="shared" si="2"/>
        <v>86.46767661616919</v>
      </c>
    </row>
    <row r="62" spans="1:10" ht="15">
      <c r="A62" s="13" t="s">
        <v>68</v>
      </c>
      <c r="B62" s="14"/>
      <c r="C62" s="14"/>
      <c r="D62" s="43">
        <f>+D63-D61</f>
        <v>17144</v>
      </c>
      <c r="E62" s="14"/>
      <c r="F62" s="14"/>
      <c r="G62" s="14">
        <v>15659</v>
      </c>
      <c r="H62" s="15"/>
      <c r="I62" s="15"/>
      <c r="J62" s="15">
        <f t="shared" si="2"/>
        <v>-8.661922538497434</v>
      </c>
    </row>
    <row r="63" spans="1:10" ht="15.75" thickBot="1">
      <c r="A63" s="21" t="s">
        <v>69</v>
      </c>
      <c r="B63" s="22"/>
      <c r="C63" s="22"/>
      <c r="D63" s="22">
        <v>50479</v>
      </c>
      <c r="E63" s="22"/>
      <c r="F63" s="22"/>
      <c r="G63" s="22">
        <v>77818</v>
      </c>
      <c r="H63" s="59">
        <f>+((G63-D63)/D63)*100</f>
        <v>54.159155292299765</v>
      </c>
      <c r="I63" s="59"/>
      <c r="J63" s="60"/>
    </row>
    <row r="64" spans="1:10" ht="15.75" thickBot="1">
      <c r="A64" s="25" t="s">
        <v>70</v>
      </c>
      <c r="B64" s="26"/>
      <c r="C64" s="26"/>
      <c r="D64" s="26">
        <f>+D60+D63</f>
        <v>36545344</v>
      </c>
      <c r="E64" s="27"/>
      <c r="F64" s="27"/>
      <c r="G64" s="27">
        <f>+G60+G63</f>
        <v>35494333</v>
      </c>
      <c r="H64" s="61">
        <f>+((G64-D64)/D64)*100</f>
        <v>-2.875909445537029</v>
      </c>
      <c r="I64" s="61"/>
      <c r="J64" s="62"/>
    </row>
    <row r="65" spans="1:10" ht="49.5" customHeight="1">
      <c r="A65" s="50" t="s">
        <v>65</v>
      </c>
      <c r="B65" s="50"/>
      <c r="C65" s="50"/>
      <c r="D65" s="50"/>
      <c r="E65" s="50"/>
      <c r="F65" s="50"/>
      <c r="G65" s="50"/>
      <c r="H65" s="50"/>
      <c r="I65" s="50"/>
      <c r="J65" s="50"/>
    </row>
  </sheetData>
  <sheetProtection/>
  <mergeCells count="8">
    <mergeCell ref="H64:J64"/>
    <mergeCell ref="A65:J65"/>
    <mergeCell ref="A1:J1"/>
    <mergeCell ref="A2:A3"/>
    <mergeCell ref="B2:D2"/>
    <mergeCell ref="E2:G2"/>
    <mergeCell ref="H2:J2"/>
    <mergeCell ref="H63:J6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6" r:id="rId1"/>
</worksheet>
</file>

<file path=xl/worksheets/sheet3.xml><?xml version="1.0" encoding="utf-8"?>
<worksheet xmlns="http://schemas.openxmlformats.org/spreadsheetml/2006/main" xmlns:r="http://schemas.openxmlformats.org/officeDocument/2006/relationships">
  <sheetPr>
    <pageSetUpPr fitToPage="1"/>
  </sheetPr>
  <dimension ref="A1:J64"/>
  <sheetViews>
    <sheetView zoomScale="80" zoomScaleNormal="80" zoomScalePageLayoutView="0" workbookViewId="0" topLeftCell="A1">
      <selection activeCell="E58" sqref="E58"/>
    </sheetView>
  </sheetViews>
  <sheetFormatPr defaultColWidth="9.140625" defaultRowHeight="15"/>
  <cols>
    <col min="1" max="1" width="27.421875" style="0" customWidth="1"/>
    <col min="2" max="10" width="14.28125" style="0" customWidth="1"/>
  </cols>
  <sheetData>
    <row r="1" spans="1:10" ht="24.75" customHeight="1">
      <c r="A1" s="51" t="s">
        <v>71</v>
      </c>
      <c r="B1" s="52"/>
      <c r="C1" s="52"/>
      <c r="D1" s="52"/>
      <c r="E1" s="52"/>
      <c r="F1" s="52"/>
      <c r="G1" s="52"/>
      <c r="H1" s="52"/>
      <c r="I1" s="52"/>
      <c r="J1" s="53"/>
    </row>
    <row r="2" spans="1:10" ht="27" customHeight="1">
      <c r="A2" s="54" t="s">
        <v>1</v>
      </c>
      <c r="B2" s="56" t="s">
        <v>74</v>
      </c>
      <c r="C2" s="56"/>
      <c r="D2" s="56"/>
      <c r="E2" s="56" t="s">
        <v>75</v>
      </c>
      <c r="F2" s="56"/>
      <c r="G2" s="56"/>
      <c r="H2" s="57" t="s">
        <v>2</v>
      </c>
      <c r="I2" s="57"/>
      <c r="J2" s="58"/>
    </row>
    <row r="3" spans="1:10" ht="15">
      <c r="A3" s="55"/>
      <c r="B3" s="1" t="s">
        <v>3</v>
      </c>
      <c r="C3" s="1" t="s">
        <v>4</v>
      </c>
      <c r="D3" s="1" t="s">
        <v>5</v>
      </c>
      <c r="E3" s="1" t="s">
        <v>3</v>
      </c>
      <c r="F3" s="1" t="s">
        <v>4</v>
      </c>
      <c r="G3" s="1" t="s">
        <v>5</v>
      </c>
      <c r="H3" s="1" t="s">
        <v>3</v>
      </c>
      <c r="I3" s="1" t="s">
        <v>4</v>
      </c>
      <c r="J3" s="2" t="s">
        <v>5</v>
      </c>
    </row>
    <row r="4" spans="1:10" ht="15">
      <c r="A4" s="28" t="s">
        <v>6</v>
      </c>
      <c r="B4" s="4">
        <v>29321</v>
      </c>
      <c r="C4" s="4">
        <v>77191</v>
      </c>
      <c r="D4" s="4">
        <v>106512</v>
      </c>
      <c r="E4" s="4">
        <v>29097</v>
      </c>
      <c r="F4" s="4">
        <v>68594</v>
      </c>
      <c r="G4" s="4">
        <v>97691</v>
      </c>
      <c r="H4" s="5">
        <f>+((E4-B4)/B4)*100</f>
        <v>-0.7639575730704956</v>
      </c>
      <c r="I4" s="5">
        <f aca="true" t="shared" si="0" ref="I4:J18">+((F4-C4)/C4)*100</f>
        <v>-11.137308753611173</v>
      </c>
      <c r="J4" s="6">
        <f t="shared" si="0"/>
        <v>-8.281695959140754</v>
      </c>
    </row>
    <row r="5" spans="1:10" ht="15">
      <c r="A5" s="29" t="s">
        <v>59</v>
      </c>
      <c r="B5" s="8">
        <v>32066</v>
      </c>
      <c r="C5" s="8">
        <v>18951</v>
      </c>
      <c r="D5" s="8">
        <v>51017</v>
      </c>
      <c r="E5" s="8">
        <v>30314</v>
      </c>
      <c r="F5" s="8">
        <v>17126</v>
      </c>
      <c r="G5" s="8">
        <v>47440</v>
      </c>
      <c r="H5" s="9">
        <f>+((E5-B5)/B5)*100</f>
        <v>-5.463731054699681</v>
      </c>
      <c r="I5" s="9">
        <f t="shared" si="0"/>
        <v>-9.630098675531634</v>
      </c>
      <c r="J5" s="10">
        <f t="shared" si="0"/>
        <v>-7.011388360742497</v>
      </c>
    </row>
    <row r="6" spans="1:10" ht="15">
      <c r="A6" s="30" t="s">
        <v>7</v>
      </c>
      <c r="B6" s="4">
        <v>19635</v>
      </c>
      <c r="C6" s="4">
        <v>2878</v>
      </c>
      <c r="D6" s="4">
        <v>22513</v>
      </c>
      <c r="E6" s="4">
        <v>19620</v>
      </c>
      <c r="F6" s="4">
        <v>3138</v>
      </c>
      <c r="G6" s="4">
        <v>22758</v>
      </c>
      <c r="H6" s="31">
        <f>+((E6-B6)/B6)*100</f>
        <v>-0.07639419404125286</v>
      </c>
      <c r="I6" s="5">
        <f t="shared" si="0"/>
        <v>9.034051424600417</v>
      </c>
      <c r="J6" s="6">
        <f t="shared" si="0"/>
        <v>1.0882601163772043</v>
      </c>
    </row>
    <row r="7" spans="1:10" ht="15">
      <c r="A7" s="29" t="s">
        <v>8</v>
      </c>
      <c r="B7" s="8">
        <v>15367</v>
      </c>
      <c r="C7" s="8">
        <v>2352</v>
      </c>
      <c r="D7" s="8">
        <v>17719</v>
      </c>
      <c r="E7" s="8">
        <v>15751</v>
      </c>
      <c r="F7" s="8">
        <v>1978</v>
      </c>
      <c r="G7" s="8">
        <v>17729</v>
      </c>
      <c r="H7" s="9">
        <f>+((E7-B7)/B7)*100</f>
        <v>2.4988611960694995</v>
      </c>
      <c r="I7" s="9">
        <f t="shared" si="0"/>
        <v>-15.901360544217688</v>
      </c>
      <c r="J7" s="24">
        <f t="shared" si="0"/>
        <v>0.056436593487217114</v>
      </c>
    </row>
    <row r="8" spans="1:10" ht="15">
      <c r="A8" s="30" t="s">
        <v>9</v>
      </c>
      <c r="B8" s="4">
        <v>10576</v>
      </c>
      <c r="C8" s="4">
        <v>6057</v>
      </c>
      <c r="D8" s="4">
        <v>16633</v>
      </c>
      <c r="E8" s="4">
        <v>10527</v>
      </c>
      <c r="F8" s="4">
        <v>5091</v>
      </c>
      <c r="G8" s="4">
        <v>15618</v>
      </c>
      <c r="H8" s="31">
        <f>+((E8-B8)/B8)*100</f>
        <v>-0.46331316187594557</v>
      </c>
      <c r="I8" s="5">
        <f t="shared" si="0"/>
        <v>-15.948489351163941</v>
      </c>
      <c r="J8" s="6">
        <f t="shared" si="0"/>
        <v>-6.102326699933867</v>
      </c>
    </row>
    <row r="9" spans="1:10" ht="15">
      <c r="A9" s="29" t="s">
        <v>60</v>
      </c>
      <c r="B9" s="8">
        <v>577</v>
      </c>
      <c r="C9" s="8">
        <v>108</v>
      </c>
      <c r="D9" s="8">
        <v>685</v>
      </c>
      <c r="E9" s="8">
        <v>595</v>
      </c>
      <c r="F9" s="8">
        <v>6</v>
      </c>
      <c r="G9" s="8">
        <v>601</v>
      </c>
      <c r="H9" s="12">
        <f>+((E9-B9)/B9)*100</f>
        <v>3.119584055459272</v>
      </c>
      <c r="I9" s="9">
        <f t="shared" si="0"/>
        <v>-94.44444444444444</v>
      </c>
      <c r="J9" s="10">
        <f t="shared" si="0"/>
        <v>-12.262773722627736</v>
      </c>
    </row>
    <row r="10" spans="1:10" ht="15">
      <c r="A10" s="30" t="s">
        <v>10</v>
      </c>
      <c r="B10" s="4">
        <v>1012</v>
      </c>
      <c r="C10" s="4">
        <v>58</v>
      </c>
      <c r="D10" s="4">
        <v>1070</v>
      </c>
      <c r="E10" s="4">
        <v>1099</v>
      </c>
      <c r="F10" s="4">
        <v>47</v>
      </c>
      <c r="G10" s="4">
        <v>1146</v>
      </c>
      <c r="H10" s="5">
        <f>+((E10-B10)/B10)*100</f>
        <v>8.596837944664031</v>
      </c>
      <c r="I10" s="5">
        <f t="shared" si="0"/>
        <v>-18.96551724137931</v>
      </c>
      <c r="J10" s="6">
        <f t="shared" si="0"/>
        <v>7.102803738317758</v>
      </c>
    </row>
    <row r="11" spans="1:10" ht="15">
      <c r="A11" s="29" t="s">
        <v>11</v>
      </c>
      <c r="B11" s="8">
        <v>1733</v>
      </c>
      <c r="C11" s="8">
        <v>12</v>
      </c>
      <c r="D11" s="8">
        <v>1745</v>
      </c>
      <c r="E11" s="8">
        <v>1757</v>
      </c>
      <c r="F11" s="8">
        <v>16</v>
      </c>
      <c r="G11" s="8">
        <v>1773</v>
      </c>
      <c r="H11" s="9">
        <f>+((E11-B11)/B11)*100</f>
        <v>1.3848817080207732</v>
      </c>
      <c r="I11" s="9"/>
      <c r="J11" s="10">
        <f t="shared" si="0"/>
        <v>1.6045845272206303</v>
      </c>
    </row>
    <row r="12" spans="1:10" ht="15">
      <c r="A12" s="30" t="s">
        <v>12</v>
      </c>
      <c r="B12" s="4">
        <v>8208</v>
      </c>
      <c r="C12" s="4">
        <v>1742</v>
      </c>
      <c r="D12" s="4">
        <v>9950</v>
      </c>
      <c r="E12" s="4">
        <v>8012</v>
      </c>
      <c r="F12" s="4">
        <v>1565</v>
      </c>
      <c r="G12" s="4">
        <v>9577</v>
      </c>
      <c r="H12" s="5">
        <f>+((E12-B12)/B12)*100</f>
        <v>-2.387914230019493</v>
      </c>
      <c r="I12" s="5">
        <f>+((F12-C12)/C12)*100</f>
        <v>-10.16073478760046</v>
      </c>
      <c r="J12" s="6">
        <f t="shared" si="0"/>
        <v>-3.7487437185929644</v>
      </c>
    </row>
    <row r="13" spans="1:10" ht="15">
      <c r="A13" s="29" t="s">
        <v>13</v>
      </c>
      <c r="B13" s="8">
        <v>5011</v>
      </c>
      <c r="C13" s="8">
        <v>61</v>
      </c>
      <c r="D13" s="8">
        <v>5072</v>
      </c>
      <c r="E13" s="8">
        <v>5239</v>
      </c>
      <c r="F13" s="8">
        <v>71</v>
      </c>
      <c r="G13" s="8">
        <v>5310</v>
      </c>
      <c r="H13" s="9">
        <f>+((E13-B13)/B13)*100</f>
        <v>4.549990021951706</v>
      </c>
      <c r="I13" s="9">
        <f>+((F13-C13)/C13)*100</f>
        <v>16.39344262295082</v>
      </c>
      <c r="J13" s="10">
        <f t="shared" si="0"/>
        <v>4.692429022082019</v>
      </c>
    </row>
    <row r="14" spans="1:10" ht="15">
      <c r="A14" s="30" t="s">
        <v>14</v>
      </c>
      <c r="B14" s="4">
        <v>1842</v>
      </c>
      <c r="C14" s="4">
        <v>17</v>
      </c>
      <c r="D14" s="4">
        <v>1859</v>
      </c>
      <c r="E14" s="4">
        <v>1848</v>
      </c>
      <c r="F14" s="4">
        <v>36</v>
      </c>
      <c r="G14" s="4">
        <v>1884</v>
      </c>
      <c r="H14" s="5">
        <f>+((E14-B14)/B14)*100</f>
        <v>0.32573289902280134</v>
      </c>
      <c r="I14" s="5">
        <f>+((F14-C14)/C14)*100</f>
        <v>111.76470588235294</v>
      </c>
      <c r="J14" s="32">
        <f t="shared" si="0"/>
        <v>1.3448090371167294</v>
      </c>
    </row>
    <row r="15" spans="1:10" ht="15">
      <c r="A15" s="29" t="s">
        <v>15</v>
      </c>
      <c r="B15" s="8">
        <v>3365</v>
      </c>
      <c r="C15" s="8">
        <v>298</v>
      </c>
      <c r="D15" s="8">
        <v>3663</v>
      </c>
      <c r="E15" s="8">
        <v>3407</v>
      </c>
      <c r="F15" s="8">
        <v>386</v>
      </c>
      <c r="G15" s="8">
        <v>3793</v>
      </c>
      <c r="H15" s="9">
        <f>+((E15-B15)/B15)*100</f>
        <v>1.2481426448736999</v>
      </c>
      <c r="I15" s="9">
        <f>+((F15-C15)/C15)*100</f>
        <v>29.53020134228188</v>
      </c>
      <c r="J15" s="10">
        <f t="shared" si="0"/>
        <v>3.5490035490035488</v>
      </c>
    </row>
    <row r="16" spans="1:10" ht="15">
      <c r="A16" s="30" t="s">
        <v>16</v>
      </c>
      <c r="B16" s="4">
        <v>381</v>
      </c>
      <c r="C16" s="4">
        <v>14</v>
      </c>
      <c r="D16" s="4">
        <v>395</v>
      </c>
      <c r="E16" s="4">
        <v>385</v>
      </c>
      <c r="F16" s="4">
        <v>7</v>
      </c>
      <c r="G16" s="4">
        <v>392</v>
      </c>
      <c r="H16" s="5">
        <f>+((E16-B16)/B16)*100</f>
        <v>1.0498687664041995</v>
      </c>
      <c r="I16" s="5">
        <f>+((F16-C16)/C16)*100</f>
        <v>-50</v>
      </c>
      <c r="J16" s="6">
        <f t="shared" si="0"/>
        <v>-0.7594936708860759</v>
      </c>
    </row>
    <row r="17" spans="1:10" ht="15">
      <c r="A17" s="29" t="s">
        <v>17</v>
      </c>
      <c r="B17" s="8">
        <v>334</v>
      </c>
      <c r="C17" s="8">
        <v>0</v>
      </c>
      <c r="D17" s="8">
        <v>334</v>
      </c>
      <c r="E17" s="8">
        <v>444</v>
      </c>
      <c r="F17" s="8"/>
      <c r="G17" s="8">
        <v>444</v>
      </c>
      <c r="H17" s="9">
        <f>+((E17-B17)/B17)*100</f>
        <v>32.93413173652694</v>
      </c>
      <c r="I17" s="9"/>
      <c r="J17" s="10">
        <f t="shared" si="0"/>
        <v>32.93413173652694</v>
      </c>
    </row>
    <row r="18" spans="1:10" ht="15">
      <c r="A18" s="30" t="s">
        <v>18</v>
      </c>
      <c r="B18" s="4">
        <v>271</v>
      </c>
      <c r="C18" s="4">
        <v>12</v>
      </c>
      <c r="D18" s="4">
        <v>283</v>
      </c>
      <c r="E18" s="4">
        <v>346</v>
      </c>
      <c r="F18" s="4">
        <v>32</v>
      </c>
      <c r="G18" s="4">
        <v>378</v>
      </c>
      <c r="H18" s="5">
        <f>+((E18-B18)/B18)*100</f>
        <v>27.67527675276753</v>
      </c>
      <c r="I18" s="5">
        <f>+((F18-C18)/C18)*100</f>
        <v>166.66666666666669</v>
      </c>
      <c r="J18" s="6">
        <f t="shared" si="0"/>
        <v>33.56890459363957</v>
      </c>
    </row>
    <row r="19" spans="1:10" ht="15">
      <c r="A19" s="29" t="s">
        <v>61</v>
      </c>
      <c r="B19" s="8"/>
      <c r="C19" s="8"/>
      <c r="D19" s="8"/>
      <c r="E19" s="8"/>
      <c r="F19" s="8"/>
      <c r="G19" s="8"/>
      <c r="H19" s="9"/>
      <c r="I19" s="9"/>
      <c r="J19" s="10"/>
    </row>
    <row r="20" spans="1:10" ht="15">
      <c r="A20" s="30" t="s">
        <v>19</v>
      </c>
      <c r="B20" s="4">
        <v>488</v>
      </c>
      <c r="C20" s="4">
        <v>18</v>
      </c>
      <c r="D20" s="4">
        <v>506</v>
      </c>
      <c r="E20" s="4">
        <v>403</v>
      </c>
      <c r="F20" s="4">
        <v>23</v>
      </c>
      <c r="G20" s="4">
        <v>426</v>
      </c>
      <c r="H20" s="5">
        <f>+((E20-B20)/B20)*100</f>
        <v>-17.418032786885245</v>
      </c>
      <c r="I20" s="5">
        <f>+((F20-C20)/C20)*100</f>
        <v>27.77777777777778</v>
      </c>
      <c r="J20" s="6">
        <f>+((G20-D20)/D20)*100</f>
        <v>-15.810276679841898</v>
      </c>
    </row>
    <row r="21" spans="1:10" ht="15">
      <c r="A21" s="29" t="s">
        <v>20</v>
      </c>
      <c r="B21" s="8"/>
      <c r="C21" s="8"/>
      <c r="D21" s="8"/>
      <c r="E21" s="8"/>
      <c r="F21" s="8"/>
      <c r="G21" s="8"/>
      <c r="H21" s="9"/>
      <c r="I21" s="9"/>
      <c r="J21" s="10"/>
    </row>
    <row r="22" spans="1:10" ht="15">
      <c r="A22" s="30" t="s">
        <v>21</v>
      </c>
      <c r="B22" s="4">
        <v>729</v>
      </c>
      <c r="C22" s="4">
        <v>5</v>
      </c>
      <c r="D22" s="4">
        <v>734</v>
      </c>
      <c r="E22" s="4">
        <v>693</v>
      </c>
      <c r="F22" s="4">
        <v>12</v>
      </c>
      <c r="G22" s="4">
        <v>705</v>
      </c>
      <c r="H22" s="5">
        <f aca="true" t="shared" si="1" ref="H22:J57">+((E22-B22)/B22)*100</f>
        <v>-4.938271604938271</v>
      </c>
      <c r="I22" s="5">
        <f t="shared" si="1"/>
        <v>140</v>
      </c>
      <c r="J22" s="6">
        <f t="shared" si="1"/>
        <v>-3.9509536784741144</v>
      </c>
    </row>
    <row r="23" spans="1:10" ht="15">
      <c r="A23" s="29" t="s">
        <v>22</v>
      </c>
      <c r="B23" s="8">
        <v>272</v>
      </c>
      <c r="C23" s="8">
        <v>2</v>
      </c>
      <c r="D23" s="8">
        <v>274</v>
      </c>
      <c r="E23" s="8">
        <v>294</v>
      </c>
      <c r="F23" s="8">
        <v>2</v>
      </c>
      <c r="G23" s="8">
        <v>296</v>
      </c>
      <c r="H23" s="9">
        <f t="shared" si="1"/>
        <v>8.088235294117647</v>
      </c>
      <c r="I23" s="9">
        <f t="shared" si="1"/>
        <v>0</v>
      </c>
      <c r="J23" s="10">
        <f t="shared" si="1"/>
        <v>8.02919708029197</v>
      </c>
    </row>
    <row r="24" spans="1:10" ht="15">
      <c r="A24" s="30" t="s">
        <v>23</v>
      </c>
      <c r="B24" s="4">
        <v>486</v>
      </c>
      <c r="C24" s="4">
        <v>47</v>
      </c>
      <c r="D24" s="4">
        <v>533</v>
      </c>
      <c r="E24" s="4">
        <v>426</v>
      </c>
      <c r="F24" s="4">
        <v>77</v>
      </c>
      <c r="G24" s="4">
        <v>503</v>
      </c>
      <c r="H24" s="5">
        <f t="shared" si="1"/>
        <v>-12.345679012345679</v>
      </c>
      <c r="I24" s="5">
        <f t="shared" si="1"/>
        <v>63.829787234042556</v>
      </c>
      <c r="J24" s="6">
        <f t="shared" si="1"/>
        <v>-5.628517823639775</v>
      </c>
    </row>
    <row r="25" spans="1:10" ht="15">
      <c r="A25" s="29" t="s">
        <v>24</v>
      </c>
      <c r="B25" s="8">
        <v>346</v>
      </c>
      <c r="C25" s="8">
        <v>8</v>
      </c>
      <c r="D25" s="8">
        <v>354</v>
      </c>
      <c r="E25" s="8">
        <v>305</v>
      </c>
      <c r="F25" s="8">
        <v>11</v>
      </c>
      <c r="G25" s="8">
        <v>316</v>
      </c>
      <c r="H25" s="9">
        <f t="shared" si="1"/>
        <v>-11.849710982658959</v>
      </c>
      <c r="I25" s="9">
        <f t="shared" si="1"/>
        <v>37.5</v>
      </c>
      <c r="J25" s="10">
        <f t="shared" si="1"/>
        <v>-10.734463276836157</v>
      </c>
    </row>
    <row r="26" spans="1:10" ht="15">
      <c r="A26" s="30" t="s">
        <v>25</v>
      </c>
      <c r="B26" s="4"/>
      <c r="C26" s="4"/>
      <c r="D26" s="4"/>
      <c r="E26" s="4"/>
      <c r="F26" s="4"/>
      <c r="G26" s="4"/>
      <c r="H26" s="5"/>
      <c r="I26" s="5"/>
      <c r="J26" s="6"/>
    </row>
    <row r="27" spans="1:10" ht="15">
      <c r="A27" s="29" t="s">
        <v>26</v>
      </c>
      <c r="B27" s="8">
        <v>970</v>
      </c>
      <c r="C27" s="8">
        <v>17</v>
      </c>
      <c r="D27" s="8">
        <v>987</v>
      </c>
      <c r="E27" s="8">
        <v>974</v>
      </c>
      <c r="F27" s="8">
        <v>62</v>
      </c>
      <c r="G27" s="8">
        <v>1036</v>
      </c>
      <c r="H27" s="9">
        <f t="shared" si="1"/>
        <v>0.4123711340206186</v>
      </c>
      <c r="I27" s="9">
        <f t="shared" si="1"/>
        <v>264.70588235294116</v>
      </c>
      <c r="J27" s="10">
        <f t="shared" si="1"/>
        <v>4.964539007092199</v>
      </c>
    </row>
    <row r="28" spans="1:10" ht="15">
      <c r="A28" s="30" t="s">
        <v>27</v>
      </c>
      <c r="B28" s="4">
        <v>3160</v>
      </c>
      <c r="C28" s="4">
        <v>35</v>
      </c>
      <c r="D28" s="4">
        <v>3195</v>
      </c>
      <c r="E28" s="4">
        <v>2929</v>
      </c>
      <c r="F28" s="4">
        <v>95</v>
      </c>
      <c r="G28" s="4">
        <v>3024</v>
      </c>
      <c r="H28" s="5">
        <f t="shared" si="1"/>
        <v>-7.310126582278481</v>
      </c>
      <c r="I28" s="5">
        <f t="shared" si="1"/>
        <v>171.42857142857142</v>
      </c>
      <c r="J28" s="6">
        <f t="shared" si="1"/>
        <v>-5.352112676056338</v>
      </c>
    </row>
    <row r="29" spans="1:10" ht="15">
      <c r="A29" s="29" t="s">
        <v>28</v>
      </c>
      <c r="B29" s="8">
        <v>1547</v>
      </c>
      <c r="C29" s="8">
        <v>30</v>
      </c>
      <c r="D29" s="8">
        <v>1577</v>
      </c>
      <c r="E29" s="8">
        <v>1600</v>
      </c>
      <c r="F29" s="8">
        <v>38</v>
      </c>
      <c r="G29" s="8">
        <v>1638</v>
      </c>
      <c r="H29" s="12">
        <f t="shared" si="1"/>
        <v>3.4259857789269557</v>
      </c>
      <c r="I29" s="9">
        <f t="shared" si="1"/>
        <v>26.666666666666668</v>
      </c>
      <c r="J29" s="10">
        <f t="shared" si="1"/>
        <v>3.868103994927077</v>
      </c>
    </row>
    <row r="30" spans="1:10" ht="15">
      <c r="A30" s="30" t="s">
        <v>29</v>
      </c>
      <c r="B30" s="4">
        <v>574</v>
      </c>
      <c r="C30" s="4">
        <v>4</v>
      </c>
      <c r="D30" s="4">
        <v>578</v>
      </c>
      <c r="E30" s="4">
        <v>566</v>
      </c>
      <c r="F30" s="4"/>
      <c r="G30" s="4">
        <v>566</v>
      </c>
      <c r="H30" s="5">
        <f t="shared" si="1"/>
        <v>-1.3937282229965158</v>
      </c>
      <c r="I30" s="5">
        <f t="shared" si="1"/>
        <v>-100</v>
      </c>
      <c r="J30" s="6">
        <f t="shared" si="1"/>
        <v>-2.0761245674740483</v>
      </c>
    </row>
    <row r="31" spans="1:10" ht="15">
      <c r="A31" s="29" t="s">
        <v>62</v>
      </c>
      <c r="B31" s="8">
        <v>8</v>
      </c>
      <c r="C31" s="8">
        <v>63</v>
      </c>
      <c r="D31" s="8">
        <v>71</v>
      </c>
      <c r="E31" s="8">
        <v>6</v>
      </c>
      <c r="F31" s="8">
        <v>49</v>
      </c>
      <c r="G31" s="8">
        <v>55</v>
      </c>
      <c r="H31" s="9">
        <f t="shared" si="1"/>
        <v>-25</v>
      </c>
      <c r="I31" s="9">
        <f t="shared" si="1"/>
        <v>-22.22222222222222</v>
      </c>
      <c r="J31" s="10">
        <f t="shared" si="1"/>
        <v>-22.535211267605636</v>
      </c>
    </row>
    <row r="32" spans="1:10" ht="15">
      <c r="A32" s="30" t="s">
        <v>30</v>
      </c>
      <c r="B32" s="4"/>
      <c r="C32" s="4"/>
      <c r="D32" s="4"/>
      <c r="E32" s="4">
        <v>136</v>
      </c>
      <c r="F32" s="4"/>
      <c r="G32" s="4">
        <v>136</v>
      </c>
      <c r="H32" s="5"/>
      <c r="I32" s="5"/>
      <c r="J32" s="6"/>
    </row>
    <row r="33" spans="1:10" ht="15">
      <c r="A33" s="29" t="s">
        <v>31</v>
      </c>
      <c r="B33" s="8">
        <v>1524</v>
      </c>
      <c r="C33" s="8">
        <v>505</v>
      </c>
      <c r="D33" s="8">
        <v>2029</v>
      </c>
      <c r="E33" s="8">
        <v>1520</v>
      </c>
      <c r="F33" s="8">
        <v>511</v>
      </c>
      <c r="G33" s="8">
        <v>2031</v>
      </c>
      <c r="H33" s="9">
        <f t="shared" si="1"/>
        <v>-0.26246719160104987</v>
      </c>
      <c r="I33" s="9">
        <f t="shared" si="1"/>
        <v>1.188118811881188</v>
      </c>
      <c r="J33" s="10">
        <f t="shared" si="1"/>
        <v>0.09857072449482504</v>
      </c>
    </row>
    <row r="34" spans="1:10" ht="15">
      <c r="A34" s="30" t="s">
        <v>32</v>
      </c>
      <c r="B34" s="4">
        <v>334</v>
      </c>
      <c r="C34" s="4"/>
      <c r="D34" s="4">
        <v>334</v>
      </c>
      <c r="E34" s="4">
        <v>244</v>
      </c>
      <c r="F34" s="4"/>
      <c r="G34" s="4">
        <v>244</v>
      </c>
      <c r="H34" s="5">
        <f t="shared" si="1"/>
        <v>-26.94610778443114</v>
      </c>
      <c r="I34" s="5"/>
      <c r="J34" s="6">
        <f t="shared" si="1"/>
        <v>-26.94610778443114</v>
      </c>
    </row>
    <row r="35" spans="1:10" ht="15">
      <c r="A35" s="29" t="s">
        <v>33</v>
      </c>
      <c r="B35" s="8">
        <v>142</v>
      </c>
      <c r="C35" s="8">
        <v>306</v>
      </c>
      <c r="D35" s="8">
        <v>448</v>
      </c>
      <c r="E35" s="8">
        <v>140</v>
      </c>
      <c r="F35" s="8">
        <v>58</v>
      </c>
      <c r="G35" s="8">
        <v>198</v>
      </c>
      <c r="H35" s="9">
        <f t="shared" si="1"/>
        <v>-1.4084507042253522</v>
      </c>
      <c r="I35" s="9">
        <f t="shared" si="1"/>
        <v>-81.04575163398692</v>
      </c>
      <c r="J35" s="10">
        <f t="shared" si="1"/>
        <v>-55.80357142857143</v>
      </c>
    </row>
    <row r="36" spans="1:10" ht="15">
      <c r="A36" s="30" t="s">
        <v>34</v>
      </c>
      <c r="B36" s="4">
        <v>416</v>
      </c>
      <c r="C36" s="4"/>
      <c r="D36" s="4">
        <v>416</v>
      </c>
      <c r="E36" s="4">
        <v>428</v>
      </c>
      <c r="F36" s="4">
        <v>5</v>
      </c>
      <c r="G36" s="4">
        <v>433</v>
      </c>
      <c r="H36" s="5">
        <f t="shared" si="1"/>
        <v>2.8846153846153846</v>
      </c>
      <c r="I36" s="5"/>
      <c r="J36" s="6">
        <f t="shared" si="1"/>
        <v>4.086538461538462</v>
      </c>
    </row>
    <row r="37" spans="1:10" ht="15">
      <c r="A37" s="29" t="s">
        <v>35</v>
      </c>
      <c r="B37" s="8">
        <v>799</v>
      </c>
      <c r="C37" s="8"/>
      <c r="D37" s="8">
        <v>799</v>
      </c>
      <c r="E37" s="8">
        <v>894</v>
      </c>
      <c r="F37" s="8"/>
      <c r="G37" s="8">
        <v>894</v>
      </c>
      <c r="H37" s="9">
        <f t="shared" si="1"/>
        <v>11.889862327909889</v>
      </c>
      <c r="I37" s="9"/>
      <c r="J37" s="10">
        <f t="shared" si="1"/>
        <v>11.889862327909889</v>
      </c>
    </row>
    <row r="38" spans="1:10" ht="15">
      <c r="A38" s="30" t="s">
        <v>36</v>
      </c>
      <c r="B38" s="4">
        <v>203</v>
      </c>
      <c r="C38" s="4">
        <v>1</v>
      </c>
      <c r="D38" s="4">
        <v>204</v>
      </c>
      <c r="E38" s="4">
        <v>123</v>
      </c>
      <c r="F38" s="4">
        <v>9</v>
      </c>
      <c r="G38" s="4">
        <v>132</v>
      </c>
      <c r="H38" s="5">
        <f t="shared" si="1"/>
        <v>-39.40886699507389</v>
      </c>
      <c r="I38" s="5">
        <f t="shared" si="1"/>
        <v>800</v>
      </c>
      <c r="J38" s="6">
        <f t="shared" si="1"/>
        <v>-35.294117647058826</v>
      </c>
    </row>
    <row r="39" spans="1:10" ht="15">
      <c r="A39" s="29" t="s">
        <v>37</v>
      </c>
      <c r="B39" s="8">
        <v>2992</v>
      </c>
      <c r="C39" s="8">
        <v>217</v>
      </c>
      <c r="D39" s="8">
        <v>3209</v>
      </c>
      <c r="E39" s="8">
        <v>2764</v>
      </c>
      <c r="F39" s="8">
        <v>305</v>
      </c>
      <c r="G39" s="8">
        <v>3069</v>
      </c>
      <c r="H39" s="9">
        <f t="shared" si="1"/>
        <v>-7.620320855614973</v>
      </c>
      <c r="I39" s="9">
        <f t="shared" si="1"/>
        <v>40.55299539170507</v>
      </c>
      <c r="J39" s="10">
        <f t="shared" si="1"/>
        <v>-4.362729822374572</v>
      </c>
    </row>
    <row r="40" spans="1:10" ht="15">
      <c r="A40" s="30" t="s">
        <v>38</v>
      </c>
      <c r="B40" s="4">
        <v>121</v>
      </c>
      <c r="C40" s="4">
        <v>4</v>
      </c>
      <c r="D40" s="4">
        <v>125</v>
      </c>
      <c r="E40" s="4">
        <v>74</v>
      </c>
      <c r="F40" s="4">
        <v>4</v>
      </c>
      <c r="G40" s="4">
        <v>78</v>
      </c>
      <c r="H40" s="5">
        <f t="shared" si="1"/>
        <v>-38.84297520661157</v>
      </c>
      <c r="I40" s="5">
        <f t="shared" si="1"/>
        <v>0</v>
      </c>
      <c r="J40" s="6">
        <f t="shared" si="1"/>
        <v>-37.6</v>
      </c>
    </row>
    <row r="41" spans="1:10" ht="15">
      <c r="A41" s="29" t="s">
        <v>39</v>
      </c>
      <c r="B41" s="8">
        <v>1825</v>
      </c>
      <c r="C41" s="8">
        <v>123</v>
      </c>
      <c r="D41" s="8">
        <v>1948</v>
      </c>
      <c r="E41" s="8">
        <v>1701</v>
      </c>
      <c r="F41" s="8">
        <v>125</v>
      </c>
      <c r="G41" s="8">
        <v>1826</v>
      </c>
      <c r="H41" s="9">
        <f t="shared" si="1"/>
        <v>-6.794520547945206</v>
      </c>
      <c r="I41" s="9">
        <f t="shared" si="1"/>
        <v>1.6260162601626018</v>
      </c>
      <c r="J41" s="10">
        <f t="shared" si="1"/>
        <v>-6.262833675564681</v>
      </c>
    </row>
    <row r="42" spans="1:10" ht="15">
      <c r="A42" s="30" t="s">
        <v>40</v>
      </c>
      <c r="B42" s="4">
        <v>1307</v>
      </c>
      <c r="C42" s="4">
        <v>16</v>
      </c>
      <c r="D42" s="4">
        <v>1323</v>
      </c>
      <c r="E42" s="4">
        <v>1269</v>
      </c>
      <c r="F42" s="4">
        <v>13</v>
      </c>
      <c r="G42" s="4">
        <v>1282</v>
      </c>
      <c r="H42" s="5">
        <f t="shared" si="1"/>
        <v>-2.9074215761285385</v>
      </c>
      <c r="I42" s="5">
        <f t="shared" si="1"/>
        <v>-18.75</v>
      </c>
      <c r="J42" s="6">
        <f t="shared" si="1"/>
        <v>-3.0990173847316704</v>
      </c>
    </row>
    <row r="43" spans="1:10" ht="15">
      <c r="A43" s="29" t="s">
        <v>41</v>
      </c>
      <c r="B43" s="8">
        <v>1076</v>
      </c>
      <c r="C43" s="8">
        <v>6</v>
      </c>
      <c r="D43" s="8">
        <v>1082</v>
      </c>
      <c r="E43" s="8">
        <v>1042</v>
      </c>
      <c r="F43" s="8">
        <v>4</v>
      </c>
      <c r="G43" s="8">
        <v>1046</v>
      </c>
      <c r="H43" s="9">
        <f t="shared" si="1"/>
        <v>-3.1598513011152414</v>
      </c>
      <c r="I43" s="9">
        <f t="shared" si="1"/>
        <v>-33.33333333333333</v>
      </c>
      <c r="J43" s="24">
        <f t="shared" si="1"/>
        <v>-3.3271719038817005</v>
      </c>
    </row>
    <row r="44" spans="1:10" ht="15">
      <c r="A44" s="30" t="s">
        <v>42</v>
      </c>
      <c r="B44" s="4">
        <v>576</v>
      </c>
      <c r="C44" s="4"/>
      <c r="D44" s="4">
        <v>576</v>
      </c>
      <c r="E44" s="4">
        <v>595</v>
      </c>
      <c r="F44" s="4"/>
      <c r="G44" s="4">
        <v>595</v>
      </c>
      <c r="H44" s="5">
        <f t="shared" si="1"/>
        <v>3.298611111111111</v>
      </c>
      <c r="I44" s="5"/>
      <c r="J44" s="6">
        <f t="shared" si="1"/>
        <v>3.298611111111111</v>
      </c>
    </row>
    <row r="45" spans="1:10" ht="15">
      <c r="A45" s="29" t="s">
        <v>43</v>
      </c>
      <c r="B45" s="8">
        <v>578</v>
      </c>
      <c r="C45" s="8">
        <v>4</v>
      </c>
      <c r="D45" s="8">
        <v>582</v>
      </c>
      <c r="E45" s="8">
        <v>461</v>
      </c>
      <c r="F45" s="8">
        <v>5</v>
      </c>
      <c r="G45" s="8">
        <v>466</v>
      </c>
      <c r="H45" s="9">
        <f t="shared" si="1"/>
        <v>-20.242214532871973</v>
      </c>
      <c r="I45" s="9">
        <f t="shared" si="1"/>
        <v>25</v>
      </c>
      <c r="J45" s="10">
        <f t="shared" si="1"/>
        <v>-19.93127147766323</v>
      </c>
    </row>
    <row r="46" spans="1:10" ht="15">
      <c r="A46" s="30" t="s">
        <v>44</v>
      </c>
      <c r="B46" s="4">
        <v>1124</v>
      </c>
      <c r="C46" s="4">
        <v>5</v>
      </c>
      <c r="D46" s="4">
        <v>1129</v>
      </c>
      <c r="E46" s="4">
        <v>1442</v>
      </c>
      <c r="F46" s="4">
        <v>114</v>
      </c>
      <c r="G46" s="4">
        <v>1556</v>
      </c>
      <c r="H46" s="5">
        <f t="shared" si="1"/>
        <v>28.291814946619215</v>
      </c>
      <c r="I46" s="5">
        <f t="shared" si="1"/>
        <v>2180</v>
      </c>
      <c r="J46" s="6">
        <f t="shared" si="1"/>
        <v>37.82108060230293</v>
      </c>
    </row>
    <row r="47" spans="1:10" ht="15">
      <c r="A47" s="29" t="s">
        <v>45</v>
      </c>
      <c r="B47" s="8">
        <v>2700</v>
      </c>
      <c r="C47" s="8">
        <v>153</v>
      </c>
      <c r="D47" s="8">
        <v>2853</v>
      </c>
      <c r="E47" s="8">
        <v>2330</v>
      </c>
      <c r="F47" s="8">
        <v>52</v>
      </c>
      <c r="G47" s="8">
        <v>2382</v>
      </c>
      <c r="H47" s="9">
        <f t="shared" si="1"/>
        <v>-13.703703703703704</v>
      </c>
      <c r="I47" s="9">
        <f t="shared" si="1"/>
        <v>-66.01307189542483</v>
      </c>
      <c r="J47" s="10">
        <f t="shared" si="1"/>
        <v>-16.50893796004206</v>
      </c>
    </row>
    <row r="48" spans="1:10" ht="15">
      <c r="A48" s="30" t="s">
        <v>46</v>
      </c>
      <c r="B48" s="4">
        <v>298</v>
      </c>
      <c r="C48" s="4"/>
      <c r="D48" s="4">
        <v>298</v>
      </c>
      <c r="E48" s="4">
        <v>244</v>
      </c>
      <c r="F48" s="4"/>
      <c r="G48" s="4">
        <v>244</v>
      </c>
      <c r="H48" s="5">
        <f t="shared" si="1"/>
        <v>-18.120805369127517</v>
      </c>
      <c r="I48" s="5"/>
      <c r="J48" s="6">
        <f t="shared" si="1"/>
        <v>-18.120805369127517</v>
      </c>
    </row>
    <row r="49" spans="1:10" ht="15">
      <c r="A49" s="29" t="s">
        <v>47</v>
      </c>
      <c r="B49" s="8">
        <v>171</v>
      </c>
      <c r="C49" s="8">
        <v>3</v>
      </c>
      <c r="D49" s="8">
        <v>174</v>
      </c>
      <c r="E49" s="8">
        <v>162</v>
      </c>
      <c r="F49" s="8">
        <v>3</v>
      </c>
      <c r="G49" s="8">
        <v>165</v>
      </c>
      <c r="H49" s="9">
        <f t="shared" si="1"/>
        <v>-5.263157894736842</v>
      </c>
      <c r="I49" s="9">
        <f t="shared" si="1"/>
        <v>0</v>
      </c>
      <c r="J49" s="10">
        <f t="shared" si="1"/>
        <v>-5.172413793103448</v>
      </c>
    </row>
    <row r="50" spans="1:10" ht="15">
      <c r="A50" s="30" t="s">
        <v>48</v>
      </c>
      <c r="B50" s="4">
        <v>840</v>
      </c>
      <c r="C50" s="4">
        <v>25</v>
      </c>
      <c r="D50" s="4">
        <v>865</v>
      </c>
      <c r="E50" s="4">
        <v>799</v>
      </c>
      <c r="F50" s="4">
        <v>21</v>
      </c>
      <c r="G50" s="4">
        <v>820</v>
      </c>
      <c r="H50" s="5">
        <f t="shared" si="1"/>
        <v>-4.880952380952381</v>
      </c>
      <c r="I50" s="5">
        <f t="shared" si="1"/>
        <v>-16</v>
      </c>
      <c r="J50" s="6">
        <f t="shared" si="1"/>
        <v>-5.202312138728324</v>
      </c>
    </row>
    <row r="51" spans="1:10" ht="15">
      <c r="A51" s="29" t="s">
        <v>49</v>
      </c>
      <c r="B51" s="8">
        <v>1252</v>
      </c>
      <c r="C51" s="8">
        <v>44</v>
      </c>
      <c r="D51" s="8">
        <v>1296</v>
      </c>
      <c r="E51" s="8">
        <v>1369</v>
      </c>
      <c r="F51" s="8">
        <v>51</v>
      </c>
      <c r="G51" s="8">
        <v>1420</v>
      </c>
      <c r="H51" s="9">
        <f t="shared" si="1"/>
        <v>9.345047923322685</v>
      </c>
      <c r="I51" s="9">
        <f t="shared" si="1"/>
        <v>15.909090909090908</v>
      </c>
      <c r="J51" s="10">
        <f t="shared" si="1"/>
        <v>9.5679012345679</v>
      </c>
    </row>
    <row r="52" spans="1:10" ht="15">
      <c r="A52" s="30" t="s">
        <v>50</v>
      </c>
      <c r="B52" s="4">
        <v>86</v>
      </c>
      <c r="C52" s="4"/>
      <c r="D52" s="4">
        <v>86</v>
      </c>
      <c r="E52" s="4">
        <v>464</v>
      </c>
      <c r="F52" s="4"/>
      <c r="G52" s="4">
        <v>464</v>
      </c>
      <c r="H52" s="5">
        <f t="shared" si="1"/>
        <v>439.5348837209302</v>
      </c>
      <c r="I52" s="5"/>
      <c r="J52" s="6">
        <f t="shared" si="1"/>
        <v>439.5348837209302</v>
      </c>
    </row>
    <row r="53" spans="1:10" ht="15">
      <c r="A53" s="29" t="s">
        <v>51</v>
      </c>
      <c r="B53" s="8">
        <v>125</v>
      </c>
      <c r="C53" s="8">
        <v>65</v>
      </c>
      <c r="D53" s="8">
        <v>190</v>
      </c>
      <c r="E53" s="8">
        <v>142</v>
      </c>
      <c r="F53" s="8">
        <v>3</v>
      </c>
      <c r="G53" s="8">
        <v>145</v>
      </c>
      <c r="H53" s="9">
        <f t="shared" si="1"/>
        <v>13.600000000000001</v>
      </c>
      <c r="I53" s="9">
        <f t="shared" si="1"/>
        <v>-95.38461538461539</v>
      </c>
      <c r="J53" s="10">
        <f t="shared" si="1"/>
        <v>-23.684210526315788</v>
      </c>
    </row>
    <row r="54" spans="1:10" ht="15">
      <c r="A54" s="30" t="s">
        <v>52</v>
      </c>
      <c r="B54" s="4">
        <v>142</v>
      </c>
      <c r="C54" s="4"/>
      <c r="D54" s="4">
        <v>142</v>
      </c>
      <c r="E54" s="4">
        <v>136</v>
      </c>
      <c r="F54" s="4"/>
      <c r="G54" s="4">
        <v>136</v>
      </c>
      <c r="H54" s="5">
        <f t="shared" si="1"/>
        <v>-4.225352112676056</v>
      </c>
      <c r="I54" s="5"/>
      <c r="J54" s="6">
        <f t="shared" si="1"/>
        <v>-4.225352112676056</v>
      </c>
    </row>
    <row r="55" spans="1:10" ht="15">
      <c r="A55" s="29" t="s">
        <v>53</v>
      </c>
      <c r="B55" s="8">
        <v>56</v>
      </c>
      <c r="C55" s="8"/>
      <c r="D55" s="8">
        <v>56</v>
      </c>
      <c r="E55" s="8"/>
      <c r="F55" s="8"/>
      <c r="G55" s="8"/>
      <c r="H55" s="9">
        <f t="shared" si="1"/>
        <v>-100</v>
      </c>
      <c r="I55" s="9"/>
      <c r="J55" s="10">
        <f t="shared" si="1"/>
        <v>-100</v>
      </c>
    </row>
    <row r="56" spans="1:10" ht="15">
      <c r="A56" s="30" t="s">
        <v>54</v>
      </c>
      <c r="B56" s="4">
        <v>2248</v>
      </c>
      <c r="C56" s="4">
        <v>75</v>
      </c>
      <c r="D56" s="4">
        <v>2323</v>
      </c>
      <c r="E56" s="4">
        <v>2297</v>
      </c>
      <c r="F56" s="4">
        <v>3</v>
      </c>
      <c r="G56" s="4">
        <v>2300</v>
      </c>
      <c r="H56" s="5">
        <f t="shared" si="1"/>
        <v>2.179715302491103</v>
      </c>
      <c r="I56" s="5">
        <f t="shared" si="1"/>
        <v>-96</v>
      </c>
      <c r="J56" s="6">
        <f t="shared" si="1"/>
        <v>-0.9900990099009901</v>
      </c>
    </row>
    <row r="57" spans="1:10" ht="15">
      <c r="A57" s="29" t="s">
        <v>63</v>
      </c>
      <c r="B57" s="8">
        <v>201</v>
      </c>
      <c r="C57" s="8">
        <v>33</v>
      </c>
      <c r="D57" s="8">
        <v>234</v>
      </c>
      <c r="E57" s="8">
        <v>179</v>
      </c>
      <c r="F57" s="8">
        <v>25</v>
      </c>
      <c r="G57" s="8">
        <v>204</v>
      </c>
      <c r="H57" s="9">
        <f t="shared" si="1"/>
        <v>-10.945273631840797</v>
      </c>
      <c r="I57" s="9">
        <f t="shared" si="1"/>
        <v>-24.242424242424242</v>
      </c>
      <c r="J57" s="10">
        <f t="shared" si="1"/>
        <v>-12.82051282051282</v>
      </c>
    </row>
    <row r="58" spans="1:10" ht="15">
      <c r="A58" s="30" t="s">
        <v>64</v>
      </c>
      <c r="B58" s="4"/>
      <c r="C58" s="4">
        <v>6</v>
      </c>
      <c r="D58" s="4">
        <v>6</v>
      </c>
      <c r="E58" s="4"/>
      <c r="F58" s="4">
        <v>4</v>
      </c>
      <c r="G58" s="4">
        <v>4</v>
      </c>
      <c r="H58" s="5"/>
      <c r="I58" s="5"/>
      <c r="J58" s="6"/>
    </row>
    <row r="59" spans="1:10" ht="15">
      <c r="A59" s="13" t="s">
        <v>55</v>
      </c>
      <c r="B59" s="33">
        <f>+B60-SUM(B5+B9+B19+B31+B57+B58)</f>
        <v>126563</v>
      </c>
      <c r="C59" s="33">
        <f>+C60-SUM(C5+C9+C19+C31+C57+C58)</f>
        <v>92410</v>
      </c>
      <c r="D59" s="33">
        <f>+D60-SUM(D5+D9+D19+D31+D57+D58)</f>
        <v>218973</v>
      </c>
      <c r="E59" s="33">
        <f>+E60-SUM(E5+E9+E19+E31+E57+E58)</f>
        <v>126498</v>
      </c>
      <c r="F59" s="33">
        <f>+F60-SUM(F5+F9+F19+F31+F57+F58)</f>
        <v>82567</v>
      </c>
      <c r="G59" s="33">
        <f>+G60-SUM(G5+G9+G19+G31+G57+G58)</f>
        <v>209065</v>
      </c>
      <c r="H59" s="34">
        <f>+((E59-B59)/B59)*100</f>
        <v>-0.05135782179625957</v>
      </c>
      <c r="I59" s="34">
        <f>+((F59-C59)/C59)*100</f>
        <v>-10.651444648847527</v>
      </c>
      <c r="J59" s="34">
        <f>+((G59-D59)/D59)*100</f>
        <v>-4.524758760212446</v>
      </c>
    </row>
    <row r="60" spans="1:10" ht="15">
      <c r="A60" s="17" t="s">
        <v>56</v>
      </c>
      <c r="B60" s="35">
        <f>SUM(B4:B58)</f>
        <v>159415</v>
      </c>
      <c r="C60" s="35">
        <f>SUM(C4:C58)</f>
        <v>111571</v>
      </c>
      <c r="D60" s="35">
        <f>SUM(D4:D58)</f>
        <v>270986</v>
      </c>
      <c r="E60" s="35">
        <f>SUM(E4:E58)</f>
        <v>157592</v>
      </c>
      <c r="F60" s="35">
        <f>SUM(F4:F58)</f>
        <v>99777</v>
      </c>
      <c r="G60" s="35">
        <f>SUM(G4:G58)</f>
        <v>257369</v>
      </c>
      <c r="H60" s="36">
        <f>+((E60-B60)/B60)*100</f>
        <v>-1.1435561270896717</v>
      </c>
      <c r="I60" s="36">
        <f>+((F60-C60)/C60)*100</f>
        <v>-10.570847263177708</v>
      </c>
      <c r="J60" s="36">
        <f>+((G60-D60)/D60)*100</f>
        <v>-5.024982840441941</v>
      </c>
    </row>
    <row r="61" spans="1:10" ht="15">
      <c r="A61" s="37"/>
      <c r="B61" s="38"/>
      <c r="C61" s="38"/>
      <c r="D61" s="38"/>
      <c r="E61" s="38"/>
      <c r="F61" s="38"/>
      <c r="G61" s="38"/>
      <c r="H61" s="38"/>
      <c r="I61" s="38"/>
      <c r="J61" s="39"/>
    </row>
    <row r="62" spans="1:10" ht="15">
      <c r="A62" s="37"/>
      <c r="B62" s="38"/>
      <c r="C62" s="38"/>
      <c r="D62" s="38"/>
      <c r="E62" s="38"/>
      <c r="F62" s="38"/>
      <c r="G62" s="38"/>
      <c r="H62" s="38"/>
      <c r="I62" s="38"/>
      <c r="J62" s="39"/>
    </row>
    <row r="63" spans="1:10" ht="15.75" thickBot="1">
      <c r="A63" s="40"/>
      <c r="B63" s="41"/>
      <c r="C63" s="41"/>
      <c r="D63" s="41"/>
      <c r="E63" s="41"/>
      <c r="F63" s="41"/>
      <c r="G63" s="41"/>
      <c r="H63" s="41"/>
      <c r="I63" s="41"/>
      <c r="J63" s="42"/>
    </row>
    <row r="64" spans="1:10" ht="50.25" customHeight="1">
      <c r="A64" s="50" t="s">
        <v>65</v>
      </c>
      <c r="B64" s="50"/>
      <c r="C64" s="50"/>
      <c r="D64" s="50"/>
      <c r="E64" s="50"/>
      <c r="F64" s="50"/>
      <c r="G64" s="50"/>
      <c r="H64" s="50"/>
      <c r="I64" s="50"/>
      <c r="J64" s="50"/>
    </row>
  </sheetData>
  <sheetProtection/>
  <mergeCells count="6">
    <mergeCell ref="A64:J64"/>
    <mergeCell ref="A1:J1"/>
    <mergeCell ref="A2:A3"/>
    <mergeCell ref="B2:D2"/>
    <mergeCell ref="E2:G2"/>
    <mergeCell ref="H2:J2"/>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5" r:id="rId1"/>
</worksheet>
</file>

<file path=xl/worksheets/sheet4.xml><?xml version="1.0" encoding="utf-8"?>
<worksheet xmlns="http://schemas.openxmlformats.org/spreadsheetml/2006/main" xmlns:r="http://schemas.openxmlformats.org/officeDocument/2006/relationships">
  <sheetPr>
    <pageSetUpPr fitToPage="1"/>
  </sheetPr>
  <dimension ref="A1:J64"/>
  <sheetViews>
    <sheetView zoomScale="80" zoomScaleNormal="80" zoomScalePageLayoutView="0" workbookViewId="0" topLeftCell="A37">
      <selection activeCell="L11" sqref="L11"/>
    </sheetView>
  </sheetViews>
  <sheetFormatPr defaultColWidth="9.140625" defaultRowHeight="15"/>
  <cols>
    <col min="1" max="1" width="27.57421875" style="0" customWidth="1"/>
    <col min="2" max="10" width="14.28125" style="0" customWidth="1"/>
  </cols>
  <sheetData>
    <row r="1" spans="1:10" ht="18" customHeight="1">
      <c r="A1" s="51" t="s">
        <v>72</v>
      </c>
      <c r="B1" s="52"/>
      <c r="C1" s="52"/>
      <c r="D1" s="52"/>
      <c r="E1" s="52"/>
      <c r="F1" s="52"/>
      <c r="G1" s="52"/>
      <c r="H1" s="52"/>
      <c r="I1" s="52"/>
      <c r="J1" s="53"/>
    </row>
    <row r="2" spans="1:10" ht="30" customHeight="1">
      <c r="A2" s="54" t="s">
        <v>1</v>
      </c>
      <c r="B2" s="56" t="s">
        <v>74</v>
      </c>
      <c r="C2" s="56"/>
      <c r="D2" s="56"/>
      <c r="E2" s="56" t="s">
        <v>75</v>
      </c>
      <c r="F2" s="56"/>
      <c r="G2" s="56"/>
      <c r="H2" s="57" t="s">
        <v>2</v>
      </c>
      <c r="I2" s="57"/>
      <c r="J2" s="58"/>
    </row>
    <row r="3" spans="1:10" ht="15">
      <c r="A3" s="55"/>
      <c r="B3" s="1" t="s">
        <v>3</v>
      </c>
      <c r="C3" s="1" t="s">
        <v>4</v>
      </c>
      <c r="D3" s="1" t="s">
        <v>5</v>
      </c>
      <c r="E3" s="1" t="s">
        <v>3</v>
      </c>
      <c r="F3" s="1" t="s">
        <v>4</v>
      </c>
      <c r="G3" s="1" t="s">
        <v>5</v>
      </c>
      <c r="H3" s="1" t="s">
        <v>3</v>
      </c>
      <c r="I3" s="1" t="s">
        <v>4</v>
      </c>
      <c r="J3" s="2" t="s">
        <v>5</v>
      </c>
    </row>
    <row r="4" spans="1:10" ht="15">
      <c r="A4" s="3" t="s">
        <v>6</v>
      </c>
      <c r="B4" s="4">
        <v>44491</v>
      </c>
      <c r="C4" s="4">
        <v>352599</v>
      </c>
      <c r="D4" s="4">
        <v>397090</v>
      </c>
      <c r="E4" s="4">
        <v>41103</v>
      </c>
      <c r="F4" s="4">
        <v>388862</v>
      </c>
      <c r="G4" s="4">
        <v>429965</v>
      </c>
      <c r="H4" s="5">
        <f>+((E4-B4)/B4)*100</f>
        <v>-7.615023263131869</v>
      </c>
      <c r="I4" s="5">
        <f aca="true" t="shared" si="0" ref="I4:J18">+((F4-C4)/C4)*100</f>
        <v>10.284487477275887</v>
      </c>
      <c r="J4" s="6">
        <f t="shared" si="0"/>
        <v>8.278979576418443</v>
      </c>
    </row>
    <row r="5" spans="1:10" ht="15">
      <c r="A5" s="7" t="s">
        <v>59</v>
      </c>
      <c r="B5" s="8">
        <v>29270</v>
      </c>
      <c r="C5" s="8">
        <v>44642</v>
      </c>
      <c r="D5" s="8">
        <v>73912</v>
      </c>
      <c r="E5" s="8">
        <v>28409</v>
      </c>
      <c r="F5" s="8">
        <v>45307</v>
      </c>
      <c r="G5" s="8">
        <v>73716</v>
      </c>
      <c r="H5" s="9">
        <f>+((E5-B5)/B5)*100</f>
        <v>-2.941578407926204</v>
      </c>
      <c r="I5" s="9">
        <f t="shared" si="0"/>
        <v>1.4896286008691366</v>
      </c>
      <c r="J5" s="10">
        <f t="shared" si="0"/>
        <v>-0.26518021430890787</v>
      </c>
    </row>
    <row r="6" spans="1:10" ht="15">
      <c r="A6" s="11" t="s">
        <v>7</v>
      </c>
      <c r="B6" s="4">
        <v>19093</v>
      </c>
      <c r="C6" s="4">
        <v>6306</v>
      </c>
      <c r="D6" s="4">
        <v>25399</v>
      </c>
      <c r="E6" s="4">
        <v>18679</v>
      </c>
      <c r="F6" s="4">
        <v>6495</v>
      </c>
      <c r="G6" s="4">
        <v>25174</v>
      </c>
      <c r="H6" s="5">
        <f>+((E6-B6)/B6)*100</f>
        <v>-2.1683339443775207</v>
      </c>
      <c r="I6" s="5">
        <f t="shared" si="0"/>
        <v>2.997145575642245</v>
      </c>
      <c r="J6" s="6">
        <f t="shared" si="0"/>
        <v>-0.8858616480963817</v>
      </c>
    </row>
    <row r="7" spans="1:10" ht="15">
      <c r="A7" s="7" t="s">
        <v>8</v>
      </c>
      <c r="B7" s="8">
        <v>19291</v>
      </c>
      <c r="C7" s="8">
        <v>5525</v>
      </c>
      <c r="D7" s="8">
        <v>24816</v>
      </c>
      <c r="E7" s="8">
        <v>17621</v>
      </c>
      <c r="F7" s="8">
        <v>5399</v>
      </c>
      <c r="G7" s="8">
        <v>23020</v>
      </c>
      <c r="H7" s="9">
        <f>+((E7-B7)/B7)*100</f>
        <v>-8.656886631071483</v>
      </c>
      <c r="I7" s="9">
        <f t="shared" si="0"/>
        <v>-2.2805429864253393</v>
      </c>
      <c r="J7" s="10">
        <f t="shared" si="0"/>
        <v>-7.237266279819471</v>
      </c>
    </row>
    <row r="8" spans="1:10" ht="15">
      <c r="A8" s="11" t="s">
        <v>9</v>
      </c>
      <c r="B8" s="4">
        <v>13485</v>
      </c>
      <c r="C8" s="4">
        <v>13077</v>
      </c>
      <c r="D8" s="4">
        <v>26562</v>
      </c>
      <c r="E8" s="4">
        <v>13204</v>
      </c>
      <c r="F8" s="4">
        <v>9062</v>
      </c>
      <c r="G8" s="4">
        <v>22266</v>
      </c>
      <c r="H8" s="5">
        <f>+((E8-B8)/B8)*100</f>
        <v>-2.0837968112717835</v>
      </c>
      <c r="I8" s="5">
        <f t="shared" si="0"/>
        <v>-30.702760571996635</v>
      </c>
      <c r="J8" s="6">
        <f t="shared" si="0"/>
        <v>-16.173480912581883</v>
      </c>
    </row>
    <row r="9" spans="1:10" ht="15">
      <c r="A9" s="7" t="s">
        <v>60</v>
      </c>
      <c r="B9" s="8">
        <v>636</v>
      </c>
      <c r="C9" s="8">
        <v>178</v>
      </c>
      <c r="D9" s="8">
        <v>814</v>
      </c>
      <c r="E9" s="8">
        <v>667</v>
      </c>
      <c r="F9" s="8">
        <v>2</v>
      </c>
      <c r="G9" s="8">
        <v>669</v>
      </c>
      <c r="H9" s="9">
        <f>+((E9-B9)/B9)*100</f>
        <v>4.8742138364779874</v>
      </c>
      <c r="I9" s="9">
        <f t="shared" si="0"/>
        <v>-98.87640449438202</v>
      </c>
      <c r="J9" s="10">
        <f t="shared" si="0"/>
        <v>-17.813267813267814</v>
      </c>
    </row>
    <row r="10" spans="1:10" ht="15">
      <c r="A10" s="11" t="s">
        <v>10</v>
      </c>
      <c r="B10" s="4">
        <v>1153</v>
      </c>
      <c r="C10" s="4">
        <v>103</v>
      </c>
      <c r="D10" s="4">
        <v>1256</v>
      </c>
      <c r="E10" s="4">
        <v>1182</v>
      </c>
      <c r="F10" s="4">
        <v>129</v>
      </c>
      <c r="G10" s="4">
        <v>1311</v>
      </c>
      <c r="H10" s="5">
        <f>+((E10-B10)/B10)*100</f>
        <v>2.515177797051171</v>
      </c>
      <c r="I10" s="5">
        <f t="shared" si="0"/>
        <v>25.24271844660194</v>
      </c>
      <c r="J10" s="6">
        <f t="shared" si="0"/>
        <v>4.378980891719745</v>
      </c>
    </row>
    <row r="11" spans="1:10" ht="15">
      <c r="A11" s="7" t="s">
        <v>11</v>
      </c>
      <c r="B11" s="8">
        <v>1679</v>
      </c>
      <c r="C11" s="8">
        <v>11</v>
      </c>
      <c r="D11" s="8">
        <v>1690</v>
      </c>
      <c r="E11" s="8">
        <v>1687</v>
      </c>
      <c r="F11" s="8">
        <v>82</v>
      </c>
      <c r="G11" s="8">
        <v>1769</v>
      </c>
      <c r="H11" s="9">
        <f>+((E11-B11)/B11)*100</f>
        <v>0.4764740917212627</v>
      </c>
      <c r="I11" s="9"/>
      <c r="J11" s="10">
        <f t="shared" si="0"/>
        <v>4.674556213017751</v>
      </c>
    </row>
    <row r="12" spans="1:10" ht="15">
      <c r="A12" s="11" t="s">
        <v>12</v>
      </c>
      <c r="B12" s="4">
        <v>9163</v>
      </c>
      <c r="C12" s="4">
        <v>2562</v>
      </c>
      <c r="D12" s="4">
        <v>11725</v>
      </c>
      <c r="E12" s="4">
        <v>8504</v>
      </c>
      <c r="F12" s="4">
        <v>2138</v>
      </c>
      <c r="G12" s="4">
        <v>10642</v>
      </c>
      <c r="H12" s="5">
        <f>+((E12-B12)/B12)*100</f>
        <v>-7.191967696169376</v>
      </c>
      <c r="I12" s="5">
        <f>+((F12-C12)/C12)*100</f>
        <v>-16.549570647931304</v>
      </c>
      <c r="J12" s="6">
        <f t="shared" si="0"/>
        <v>-9.236673773987206</v>
      </c>
    </row>
    <row r="13" spans="1:10" ht="15">
      <c r="A13" s="7" t="s">
        <v>13</v>
      </c>
      <c r="B13" s="8">
        <v>5839</v>
      </c>
      <c r="C13" s="8">
        <v>130</v>
      </c>
      <c r="D13" s="8">
        <v>5969</v>
      </c>
      <c r="E13" s="8">
        <v>5960</v>
      </c>
      <c r="F13" s="8">
        <v>259</v>
      </c>
      <c r="G13" s="8">
        <v>6219</v>
      </c>
      <c r="H13" s="9">
        <f>+((E13-B13)/B13)*100</f>
        <v>2.0722726494262718</v>
      </c>
      <c r="I13" s="9">
        <f>+((F13-C13)/C13)*100</f>
        <v>99.23076923076923</v>
      </c>
      <c r="J13" s="10">
        <f t="shared" si="0"/>
        <v>4.188306248952924</v>
      </c>
    </row>
    <row r="14" spans="1:10" ht="15">
      <c r="A14" s="11" t="s">
        <v>14</v>
      </c>
      <c r="B14" s="4">
        <v>2312</v>
      </c>
      <c r="C14" s="4">
        <v>64</v>
      </c>
      <c r="D14" s="4">
        <v>2376</v>
      </c>
      <c r="E14" s="4">
        <v>2271</v>
      </c>
      <c r="F14" s="4">
        <v>120</v>
      </c>
      <c r="G14" s="4">
        <v>2391</v>
      </c>
      <c r="H14" s="5">
        <f>+((E14-B14)/B14)*100</f>
        <v>-1.7733564013840832</v>
      </c>
      <c r="I14" s="5">
        <f>+((F14-C14)/C14)*100</f>
        <v>87.5</v>
      </c>
      <c r="J14" s="6">
        <f t="shared" si="0"/>
        <v>0.6313131313131313</v>
      </c>
    </row>
    <row r="15" spans="1:10" ht="15">
      <c r="A15" s="7" t="s">
        <v>15</v>
      </c>
      <c r="B15" s="8">
        <v>5411</v>
      </c>
      <c r="C15" s="8">
        <v>472</v>
      </c>
      <c r="D15" s="8">
        <v>5883</v>
      </c>
      <c r="E15" s="8">
        <v>5031</v>
      </c>
      <c r="F15" s="8">
        <v>1020</v>
      </c>
      <c r="G15" s="8">
        <v>6051</v>
      </c>
      <c r="H15" s="9">
        <f>+((E15-B15)/B15)*100</f>
        <v>-7.022731472925522</v>
      </c>
      <c r="I15" s="9">
        <f>+((F15-C15)/C15)*100</f>
        <v>116.10169491525424</v>
      </c>
      <c r="J15" s="10">
        <f t="shared" si="0"/>
        <v>2.855685874553799</v>
      </c>
    </row>
    <row r="16" spans="1:10" ht="15">
      <c r="A16" s="11" t="s">
        <v>16</v>
      </c>
      <c r="B16" s="4">
        <v>409</v>
      </c>
      <c r="C16" s="4">
        <v>33</v>
      </c>
      <c r="D16" s="4">
        <v>442</v>
      </c>
      <c r="E16" s="4">
        <v>395</v>
      </c>
      <c r="F16" s="4">
        <v>20</v>
      </c>
      <c r="G16" s="4">
        <v>415</v>
      </c>
      <c r="H16" s="5">
        <f>+((E16-B16)/B16)*100</f>
        <v>-3.4229828850855744</v>
      </c>
      <c r="I16" s="5">
        <f>+((F16-C16)/C16)*100</f>
        <v>-39.39393939393939</v>
      </c>
      <c r="J16" s="6">
        <f t="shared" si="0"/>
        <v>-6.108597285067873</v>
      </c>
    </row>
    <row r="17" spans="1:10" ht="15">
      <c r="A17" s="7" t="s">
        <v>17</v>
      </c>
      <c r="B17" s="8">
        <v>444</v>
      </c>
      <c r="C17" s="8"/>
      <c r="D17" s="8">
        <v>444</v>
      </c>
      <c r="E17" s="8">
        <v>621</v>
      </c>
      <c r="F17" s="8"/>
      <c r="G17" s="8">
        <v>621</v>
      </c>
      <c r="H17" s="9">
        <f>+((E17-B17)/B17)*100</f>
        <v>39.86486486486486</v>
      </c>
      <c r="I17" s="9"/>
      <c r="J17" s="10">
        <f t="shared" si="0"/>
        <v>39.86486486486486</v>
      </c>
    </row>
    <row r="18" spans="1:10" ht="15">
      <c r="A18" s="11" t="s">
        <v>18</v>
      </c>
      <c r="B18" s="4">
        <v>279</v>
      </c>
      <c r="C18" s="4">
        <v>39</v>
      </c>
      <c r="D18" s="4">
        <v>318</v>
      </c>
      <c r="E18" s="4">
        <v>325</v>
      </c>
      <c r="F18" s="4">
        <v>91</v>
      </c>
      <c r="G18" s="4">
        <v>416</v>
      </c>
      <c r="H18" s="5">
        <f>+((E18-B18)/B18)*100</f>
        <v>16.48745519713262</v>
      </c>
      <c r="I18" s="5">
        <f>+((F18-C18)/C18)*100</f>
        <v>133.33333333333331</v>
      </c>
      <c r="J18" s="6">
        <f t="shared" si="0"/>
        <v>30.81761006289308</v>
      </c>
    </row>
    <row r="19" spans="1:10" ht="15">
      <c r="A19" s="7" t="s">
        <v>61</v>
      </c>
      <c r="B19" s="8"/>
      <c r="C19" s="8"/>
      <c r="D19" s="8"/>
      <c r="E19" s="8"/>
      <c r="F19" s="8"/>
      <c r="G19" s="8"/>
      <c r="H19" s="9"/>
      <c r="I19" s="9"/>
      <c r="J19" s="10"/>
    </row>
    <row r="20" spans="1:10" ht="15">
      <c r="A20" s="11" t="s">
        <v>19</v>
      </c>
      <c r="B20" s="4">
        <v>287</v>
      </c>
      <c r="C20" s="4">
        <v>54</v>
      </c>
      <c r="D20" s="4">
        <v>341</v>
      </c>
      <c r="E20" s="4">
        <v>244</v>
      </c>
      <c r="F20" s="4">
        <v>58</v>
      </c>
      <c r="G20" s="4">
        <v>302</v>
      </c>
      <c r="H20" s="5">
        <f>+((E20-B20)/B20)*100</f>
        <v>-14.982578397212542</v>
      </c>
      <c r="I20" s="5">
        <f>+((F20-C20)/C20)*100</f>
        <v>7.4074074074074066</v>
      </c>
      <c r="J20" s="6">
        <f>+((G20-D20)/D20)*100</f>
        <v>-11.436950146627565</v>
      </c>
    </row>
    <row r="21" spans="1:10" ht="15">
      <c r="A21" s="7" t="s">
        <v>20</v>
      </c>
      <c r="B21" s="8"/>
      <c r="C21" s="8"/>
      <c r="D21" s="8"/>
      <c r="E21" s="8"/>
      <c r="F21" s="8"/>
      <c r="G21" s="8"/>
      <c r="H21" s="9"/>
      <c r="I21" s="9"/>
      <c r="J21" s="10"/>
    </row>
    <row r="22" spans="1:10" ht="15">
      <c r="A22" s="11" t="s">
        <v>21</v>
      </c>
      <c r="B22" s="4">
        <v>989</v>
      </c>
      <c r="C22" s="4">
        <v>15</v>
      </c>
      <c r="D22" s="4">
        <v>1004</v>
      </c>
      <c r="E22" s="4">
        <v>996</v>
      </c>
      <c r="F22" s="4">
        <v>24</v>
      </c>
      <c r="G22" s="4">
        <v>1020</v>
      </c>
      <c r="H22" s="5">
        <f aca="true" t="shared" si="1" ref="H22:J57">+((E22-B22)/B22)*100</f>
        <v>0.7077856420626896</v>
      </c>
      <c r="I22" s="5">
        <f t="shared" si="1"/>
        <v>60</v>
      </c>
      <c r="J22" s="6">
        <f t="shared" si="1"/>
        <v>1.593625498007968</v>
      </c>
    </row>
    <row r="23" spans="1:10" ht="15">
      <c r="A23" s="7" t="s">
        <v>22</v>
      </c>
      <c r="B23" s="8">
        <v>308</v>
      </c>
      <c r="C23" s="8">
        <v>2</v>
      </c>
      <c r="D23" s="8">
        <v>310</v>
      </c>
      <c r="E23" s="8">
        <v>309</v>
      </c>
      <c r="F23" s="8"/>
      <c r="G23" s="8">
        <v>309</v>
      </c>
      <c r="H23" s="9">
        <f t="shared" si="1"/>
        <v>0.3246753246753247</v>
      </c>
      <c r="I23" s="9">
        <f t="shared" si="1"/>
        <v>-100</v>
      </c>
      <c r="J23" s="10">
        <f t="shared" si="1"/>
        <v>-0.3225806451612903</v>
      </c>
    </row>
    <row r="24" spans="1:10" ht="15">
      <c r="A24" s="11" t="s">
        <v>23</v>
      </c>
      <c r="B24" s="4">
        <v>589</v>
      </c>
      <c r="C24" s="4">
        <v>249</v>
      </c>
      <c r="D24" s="4">
        <v>838</v>
      </c>
      <c r="E24" s="4">
        <v>407</v>
      </c>
      <c r="F24" s="4">
        <v>228</v>
      </c>
      <c r="G24" s="4">
        <v>635</v>
      </c>
      <c r="H24" s="5">
        <f t="shared" si="1"/>
        <v>-30.89983022071307</v>
      </c>
      <c r="I24" s="5">
        <f t="shared" si="1"/>
        <v>-8.433734939759036</v>
      </c>
      <c r="J24" s="6">
        <f t="shared" si="1"/>
        <v>-24.22434367541766</v>
      </c>
    </row>
    <row r="25" spans="1:10" ht="15">
      <c r="A25" s="7" t="s">
        <v>24</v>
      </c>
      <c r="B25" s="8">
        <v>169</v>
      </c>
      <c r="C25" s="8">
        <v>25</v>
      </c>
      <c r="D25" s="8">
        <v>194</v>
      </c>
      <c r="E25" s="8">
        <v>214</v>
      </c>
      <c r="F25" s="8">
        <v>32</v>
      </c>
      <c r="G25" s="8">
        <v>246</v>
      </c>
      <c r="H25" s="9">
        <f t="shared" si="1"/>
        <v>26.627218934911244</v>
      </c>
      <c r="I25" s="9">
        <f t="shared" si="1"/>
        <v>28.000000000000004</v>
      </c>
      <c r="J25" s="10">
        <f t="shared" si="1"/>
        <v>26.804123711340207</v>
      </c>
    </row>
    <row r="26" spans="1:10" ht="15">
      <c r="A26" s="11" t="s">
        <v>25</v>
      </c>
      <c r="B26" s="4"/>
      <c r="C26" s="4"/>
      <c r="D26" s="4"/>
      <c r="E26" s="4"/>
      <c r="F26" s="4"/>
      <c r="G26" s="4"/>
      <c r="H26" s="5"/>
      <c r="I26" s="5"/>
      <c r="J26" s="6"/>
    </row>
    <row r="27" spans="1:10" ht="15">
      <c r="A27" s="7" t="s">
        <v>26</v>
      </c>
      <c r="B27" s="8">
        <v>984</v>
      </c>
      <c r="C27" s="8">
        <v>38</v>
      </c>
      <c r="D27" s="8">
        <v>1022</v>
      </c>
      <c r="E27" s="8">
        <v>976</v>
      </c>
      <c r="F27" s="8">
        <v>286</v>
      </c>
      <c r="G27" s="8">
        <v>1262</v>
      </c>
      <c r="H27" s="9">
        <f t="shared" si="1"/>
        <v>-0.8130081300813009</v>
      </c>
      <c r="I27" s="9">
        <f t="shared" si="1"/>
        <v>652.6315789473684</v>
      </c>
      <c r="J27" s="10">
        <f t="shared" si="1"/>
        <v>23.483365949119374</v>
      </c>
    </row>
    <row r="28" spans="1:10" ht="15">
      <c r="A28" s="11" t="s">
        <v>27</v>
      </c>
      <c r="B28" s="4">
        <v>3170</v>
      </c>
      <c r="C28" s="4">
        <v>93</v>
      </c>
      <c r="D28" s="4">
        <v>3263</v>
      </c>
      <c r="E28" s="4">
        <v>3150</v>
      </c>
      <c r="F28" s="4">
        <v>160</v>
      </c>
      <c r="G28" s="4">
        <v>3310</v>
      </c>
      <c r="H28" s="5">
        <f t="shared" si="1"/>
        <v>-0.6309148264984227</v>
      </c>
      <c r="I28" s="5">
        <f t="shared" si="1"/>
        <v>72.04301075268818</v>
      </c>
      <c r="J28" s="6">
        <f t="shared" si="1"/>
        <v>1.4403922770456636</v>
      </c>
    </row>
    <row r="29" spans="1:10" ht="15">
      <c r="A29" s="7" t="s">
        <v>28</v>
      </c>
      <c r="B29" s="8">
        <v>1807</v>
      </c>
      <c r="C29" s="8">
        <v>67</v>
      </c>
      <c r="D29" s="8">
        <v>1874</v>
      </c>
      <c r="E29" s="8">
        <v>1755</v>
      </c>
      <c r="F29" s="8">
        <v>100</v>
      </c>
      <c r="G29" s="8">
        <v>1855</v>
      </c>
      <c r="H29" s="9">
        <f t="shared" si="1"/>
        <v>-2.877697841726619</v>
      </c>
      <c r="I29" s="9">
        <f t="shared" si="1"/>
        <v>49.25373134328358</v>
      </c>
      <c r="J29" s="10">
        <f t="shared" si="1"/>
        <v>-1.0138740661686232</v>
      </c>
    </row>
    <row r="30" spans="1:10" ht="15">
      <c r="A30" s="11" t="s">
        <v>29</v>
      </c>
      <c r="B30" s="4">
        <v>574</v>
      </c>
      <c r="C30" s="4">
        <v>15</v>
      </c>
      <c r="D30" s="4">
        <v>589</v>
      </c>
      <c r="E30" s="4">
        <v>613</v>
      </c>
      <c r="F30" s="4"/>
      <c r="G30" s="4">
        <v>613</v>
      </c>
      <c r="H30" s="5">
        <f t="shared" si="1"/>
        <v>6.794425087108014</v>
      </c>
      <c r="I30" s="5">
        <f t="shared" si="1"/>
        <v>-100</v>
      </c>
      <c r="J30" s="6">
        <f t="shared" si="1"/>
        <v>4.074702886247878</v>
      </c>
    </row>
    <row r="31" spans="1:10" ht="15">
      <c r="A31" s="7" t="s">
        <v>62</v>
      </c>
      <c r="B31" s="8">
        <v>7</v>
      </c>
      <c r="C31" s="8">
        <v>165</v>
      </c>
      <c r="D31" s="8">
        <v>172</v>
      </c>
      <c r="E31" s="8">
        <v>8</v>
      </c>
      <c r="F31" s="8">
        <v>157</v>
      </c>
      <c r="G31" s="8">
        <v>165</v>
      </c>
      <c r="H31" s="9">
        <f t="shared" si="1"/>
        <v>14.285714285714285</v>
      </c>
      <c r="I31" s="9">
        <f t="shared" si="1"/>
        <v>-4.848484848484849</v>
      </c>
      <c r="J31" s="10">
        <f t="shared" si="1"/>
        <v>-4.069767441860465</v>
      </c>
    </row>
    <row r="32" spans="1:10" ht="15">
      <c r="A32" s="11" t="s">
        <v>30</v>
      </c>
      <c r="B32" s="4"/>
      <c r="C32" s="4"/>
      <c r="D32" s="4"/>
      <c r="E32" s="4">
        <v>133</v>
      </c>
      <c r="F32" s="4"/>
      <c r="G32" s="4">
        <v>133</v>
      </c>
      <c r="H32" s="5"/>
      <c r="I32" s="5"/>
      <c r="J32" s="6"/>
    </row>
    <row r="33" spans="1:10" ht="15">
      <c r="A33" s="7" t="s">
        <v>31</v>
      </c>
      <c r="B33" s="8">
        <v>1804</v>
      </c>
      <c r="C33" s="8">
        <v>961</v>
      </c>
      <c r="D33" s="8">
        <v>2765</v>
      </c>
      <c r="E33" s="8">
        <v>1873</v>
      </c>
      <c r="F33" s="8">
        <v>982</v>
      </c>
      <c r="G33" s="8">
        <v>2855</v>
      </c>
      <c r="H33" s="9">
        <f t="shared" si="1"/>
        <v>3.8248337028824833</v>
      </c>
      <c r="I33" s="9">
        <f t="shared" si="1"/>
        <v>2.18522372528616</v>
      </c>
      <c r="J33" s="10">
        <f t="shared" si="1"/>
        <v>3.25497287522604</v>
      </c>
    </row>
    <row r="34" spans="1:10" ht="15">
      <c r="A34" s="11" t="s">
        <v>32</v>
      </c>
      <c r="B34" s="4">
        <v>589</v>
      </c>
      <c r="C34" s="4"/>
      <c r="D34" s="4">
        <v>589</v>
      </c>
      <c r="E34" s="4">
        <v>405</v>
      </c>
      <c r="F34" s="4"/>
      <c r="G34" s="4">
        <v>405</v>
      </c>
      <c r="H34" s="5">
        <f t="shared" si="1"/>
        <v>-31.239388794567063</v>
      </c>
      <c r="I34" s="5"/>
      <c r="J34" s="6">
        <f t="shared" si="1"/>
        <v>-31.239388794567063</v>
      </c>
    </row>
    <row r="35" spans="1:10" ht="15">
      <c r="A35" s="7" t="s">
        <v>33</v>
      </c>
      <c r="B35" s="8">
        <v>148</v>
      </c>
      <c r="C35" s="8">
        <v>584</v>
      </c>
      <c r="D35" s="8">
        <v>732</v>
      </c>
      <c r="E35" s="8">
        <v>150</v>
      </c>
      <c r="F35" s="8">
        <v>122</v>
      </c>
      <c r="G35" s="8">
        <v>272</v>
      </c>
      <c r="H35" s="9">
        <f t="shared" si="1"/>
        <v>1.3513513513513513</v>
      </c>
      <c r="I35" s="9">
        <f t="shared" si="1"/>
        <v>-79.1095890410959</v>
      </c>
      <c r="J35" s="10">
        <f t="shared" si="1"/>
        <v>-62.841530054644814</v>
      </c>
    </row>
    <row r="36" spans="1:10" ht="15">
      <c r="A36" s="11" t="s">
        <v>34</v>
      </c>
      <c r="B36" s="4">
        <v>460</v>
      </c>
      <c r="C36" s="4"/>
      <c r="D36" s="4">
        <v>460</v>
      </c>
      <c r="E36" s="4">
        <v>469</v>
      </c>
      <c r="F36" s="4">
        <v>15</v>
      </c>
      <c r="G36" s="4">
        <v>484</v>
      </c>
      <c r="H36" s="5">
        <f t="shared" si="1"/>
        <v>1.956521739130435</v>
      </c>
      <c r="I36" s="5"/>
      <c r="J36" s="6">
        <f t="shared" si="1"/>
        <v>5.217391304347826</v>
      </c>
    </row>
    <row r="37" spans="1:10" ht="15">
      <c r="A37" s="7" t="s">
        <v>35</v>
      </c>
      <c r="B37" s="8">
        <v>1168</v>
      </c>
      <c r="C37" s="8"/>
      <c r="D37" s="8">
        <v>1168</v>
      </c>
      <c r="E37" s="8">
        <v>1359</v>
      </c>
      <c r="F37" s="8"/>
      <c r="G37" s="8">
        <v>1359</v>
      </c>
      <c r="H37" s="9">
        <f t="shared" si="1"/>
        <v>16.352739726027394</v>
      </c>
      <c r="I37" s="9"/>
      <c r="J37" s="10">
        <f t="shared" si="1"/>
        <v>16.352739726027394</v>
      </c>
    </row>
    <row r="38" spans="1:10" ht="15">
      <c r="A38" s="11" t="s">
        <v>36</v>
      </c>
      <c r="B38" s="4">
        <v>164</v>
      </c>
      <c r="C38" s="4">
        <v>6</v>
      </c>
      <c r="D38" s="4">
        <v>170</v>
      </c>
      <c r="E38" s="4">
        <v>98</v>
      </c>
      <c r="F38" s="4">
        <v>23</v>
      </c>
      <c r="G38" s="4">
        <v>121</v>
      </c>
      <c r="H38" s="5">
        <f t="shared" si="1"/>
        <v>-40.243902439024396</v>
      </c>
      <c r="I38" s="5">
        <f t="shared" si="1"/>
        <v>283.33333333333337</v>
      </c>
      <c r="J38" s="6">
        <f t="shared" si="1"/>
        <v>-28.823529411764703</v>
      </c>
    </row>
    <row r="39" spans="1:10" ht="15">
      <c r="A39" s="7" t="s">
        <v>37</v>
      </c>
      <c r="B39" s="8">
        <v>3320</v>
      </c>
      <c r="C39" s="8">
        <v>623</v>
      </c>
      <c r="D39" s="8">
        <v>3943</v>
      </c>
      <c r="E39" s="8">
        <v>3007</v>
      </c>
      <c r="F39" s="8">
        <v>785</v>
      </c>
      <c r="G39" s="8">
        <v>3792</v>
      </c>
      <c r="H39" s="9">
        <f t="shared" si="1"/>
        <v>-9.427710843373493</v>
      </c>
      <c r="I39" s="9">
        <f t="shared" si="1"/>
        <v>26.003210272873194</v>
      </c>
      <c r="J39" s="10">
        <f t="shared" si="1"/>
        <v>-3.829571392340857</v>
      </c>
    </row>
    <row r="40" spans="1:10" ht="15">
      <c r="A40" s="11" t="s">
        <v>38</v>
      </c>
      <c r="B40" s="4">
        <v>104</v>
      </c>
      <c r="C40" s="4">
        <v>10</v>
      </c>
      <c r="D40" s="4">
        <v>114</v>
      </c>
      <c r="E40" s="4">
        <v>85</v>
      </c>
      <c r="F40" s="4">
        <v>12</v>
      </c>
      <c r="G40" s="4">
        <v>97</v>
      </c>
      <c r="H40" s="5">
        <f t="shared" si="1"/>
        <v>-18.269230769230766</v>
      </c>
      <c r="I40" s="5">
        <f t="shared" si="1"/>
        <v>20</v>
      </c>
      <c r="J40" s="6">
        <f t="shared" si="1"/>
        <v>-14.912280701754385</v>
      </c>
    </row>
    <row r="41" spans="1:10" ht="15">
      <c r="A41" s="7" t="s">
        <v>39</v>
      </c>
      <c r="B41" s="8">
        <v>1849</v>
      </c>
      <c r="C41" s="8">
        <v>502</v>
      </c>
      <c r="D41" s="8">
        <v>2351</v>
      </c>
      <c r="E41" s="8">
        <v>1678</v>
      </c>
      <c r="F41" s="8">
        <v>398</v>
      </c>
      <c r="G41" s="8">
        <v>2076</v>
      </c>
      <c r="H41" s="9">
        <f t="shared" si="1"/>
        <v>-9.248242293131423</v>
      </c>
      <c r="I41" s="9">
        <f t="shared" si="1"/>
        <v>-20.717131474103585</v>
      </c>
      <c r="J41" s="10">
        <f t="shared" si="1"/>
        <v>-11.69715014887282</v>
      </c>
    </row>
    <row r="42" spans="1:10" ht="15">
      <c r="A42" s="11" t="s">
        <v>40</v>
      </c>
      <c r="B42" s="4">
        <v>1524</v>
      </c>
      <c r="C42" s="4">
        <v>27</v>
      </c>
      <c r="D42" s="4">
        <v>1551</v>
      </c>
      <c r="E42" s="4">
        <v>1437</v>
      </c>
      <c r="F42" s="4">
        <v>17</v>
      </c>
      <c r="G42" s="4">
        <v>1454</v>
      </c>
      <c r="H42" s="5">
        <f t="shared" si="1"/>
        <v>-5.708661417322835</v>
      </c>
      <c r="I42" s="5">
        <f t="shared" si="1"/>
        <v>-37.03703703703704</v>
      </c>
      <c r="J42" s="6">
        <f t="shared" si="1"/>
        <v>-6.254029658284978</v>
      </c>
    </row>
    <row r="43" spans="1:10" ht="15">
      <c r="A43" s="7" t="s">
        <v>41</v>
      </c>
      <c r="B43" s="8">
        <v>1560</v>
      </c>
      <c r="C43" s="8">
        <v>7</v>
      </c>
      <c r="D43" s="8">
        <v>1567</v>
      </c>
      <c r="E43" s="8">
        <v>1346</v>
      </c>
      <c r="F43" s="8"/>
      <c r="G43" s="8">
        <v>1346</v>
      </c>
      <c r="H43" s="9">
        <f t="shared" si="1"/>
        <v>-13.717948717948719</v>
      </c>
      <c r="I43" s="9">
        <f t="shared" si="1"/>
        <v>-100</v>
      </c>
      <c r="J43" s="10">
        <f t="shared" si="1"/>
        <v>-14.103382259093811</v>
      </c>
    </row>
    <row r="44" spans="1:10" ht="15">
      <c r="A44" s="11" t="s">
        <v>42</v>
      </c>
      <c r="B44" s="4">
        <v>769</v>
      </c>
      <c r="C44" s="4"/>
      <c r="D44" s="4">
        <v>769</v>
      </c>
      <c r="E44" s="4">
        <v>702</v>
      </c>
      <c r="F44" s="4"/>
      <c r="G44" s="4">
        <v>702</v>
      </c>
      <c r="H44" s="5">
        <f t="shared" si="1"/>
        <v>-8.712613784135241</v>
      </c>
      <c r="I44" s="5"/>
      <c r="J44" s="6">
        <f t="shared" si="1"/>
        <v>-8.712613784135241</v>
      </c>
    </row>
    <row r="45" spans="1:10" ht="15">
      <c r="A45" s="7" t="s">
        <v>43</v>
      </c>
      <c r="B45" s="8">
        <v>504</v>
      </c>
      <c r="C45" s="8">
        <v>14</v>
      </c>
      <c r="D45" s="8">
        <v>518</v>
      </c>
      <c r="E45" s="8">
        <v>455</v>
      </c>
      <c r="F45" s="8">
        <v>11</v>
      </c>
      <c r="G45" s="8">
        <v>466</v>
      </c>
      <c r="H45" s="9">
        <f t="shared" si="1"/>
        <v>-9.722222222222223</v>
      </c>
      <c r="I45" s="9">
        <f t="shared" si="1"/>
        <v>-21.428571428571427</v>
      </c>
      <c r="J45" s="10">
        <f t="shared" si="1"/>
        <v>-10.038610038610038</v>
      </c>
    </row>
    <row r="46" spans="1:10" ht="15">
      <c r="A46" s="11" t="s">
        <v>44</v>
      </c>
      <c r="B46" s="4">
        <v>927</v>
      </c>
      <c r="C46" s="4">
        <v>27</v>
      </c>
      <c r="D46" s="4">
        <v>954</v>
      </c>
      <c r="E46" s="4">
        <v>1436</v>
      </c>
      <c r="F46" s="4">
        <v>181</v>
      </c>
      <c r="G46" s="4">
        <v>1617</v>
      </c>
      <c r="H46" s="5">
        <f t="shared" si="1"/>
        <v>54.90830636461704</v>
      </c>
      <c r="I46" s="5">
        <f t="shared" si="1"/>
        <v>570.3703703703703</v>
      </c>
      <c r="J46" s="6">
        <f t="shared" si="1"/>
        <v>69.49685534591194</v>
      </c>
    </row>
    <row r="47" spans="1:10" ht="15">
      <c r="A47" s="7" t="s">
        <v>45</v>
      </c>
      <c r="B47" s="8">
        <v>3135</v>
      </c>
      <c r="C47" s="8">
        <v>378</v>
      </c>
      <c r="D47" s="8">
        <v>3513</v>
      </c>
      <c r="E47" s="8">
        <v>1707</v>
      </c>
      <c r="F47" s="8">
        <v>362</v>
      </c>
      <c r="G47" s="8">
        <v>2069</v>
      </c>
      <c r="H47" s="9">
        <f t="shared" si="1"/>
        <v>-45.55023923444976</v>
      </c>
      <c r="I47" s="9">
        <f t="shared" si="1"/>
        <v>-4.232804232804233</v>
      </c>
      <c r="J47" s="10">
        <f t="shared" si="1"/>
        <v>-41.10446911471677</v>
      </c>
    </row>
    <row r="48" spans="1:10" ht="15">
      <c r="A48" s="11" t="s">
        <v>46</v>
      </c>
      <c r="B48" s="4">
        <v>173</v>
      </c>
      <c r="C48" s="4"/>
      <c r="D48" s="4">
        <v>173</v>
      </c>
      <c r="E48" s="4">
        <v>145</v>
      </c>
      <c r="F48" s="4"/>
      <c r="G48" s="4">
        <v>145</v>
      </c>
      <c r="H48" s="5">
        <f t="shared" si="1"/>
        <v>-16.184971098265898</v>
      </c>
      <c r="I48" s="5"/>
      <c r="J48" s="6">
        <f t="shared" si="1"/>
        <v>-16.184971098265898</v>
      </c>
    </row>
    <row r="49" spans="1:10" ht="15">
      <c r="A49" s="7" t="s">
        <v>47</v>
      </c>
      <c r="B49" s="8">
        <v>180</v>
      </c>
      <c r="C49" s="8">
        <v>8</v>
      </c>
      <c r="D49" s="8">
        <v>188</v>
      </c>
      <c r="E49" s="8">
        <v>189</v>
      </c>
      <c r="F49" s="8">
        <v>5</v>
      </c>
      <c r="G49" s="8">
        <v>194</v>
      </c>
      <c r="H49" s="9">
        <f t="shared" si="1"/>
        <v>5</v>
      </c>
      <c r="I49" s="9">
        <f t="shared" si="1"/>
        <v>-37.5</v>
      </c>
      <c r="J49" s="10">
        <f t="shared" si="1"/>
        <v>3.1914893617021276</v>
      </c>
    </row>
    <row r="50" spans="1:10" ht="15">
      <c r="A50" s="11" t="s">
        <v>48</v>
      </c>
      <c r="B50" s="4">
        <v>881</v>
      </c>
      <c r="C50" s="4">
        <v>70</v>
      </c>
      <c r="D50" s="4">
        <v>951</v>
      </c>
      <c r="E50" s="4">
        <v>856</v>
      </c>
      <c r="F50" s="4">
        <v>47</v>
      </c>
      <c r="G50" s="4">
        <v>903</v>
      </c>
      <c r="H50" s="5">
        <f t="shared" si="1"/>
        <v>-2.837684449489217</v>
      </c>
      <c r="I50" s="5">
        <f t="shared" si="1"/>
        <v>-32.857142857142854</v>
      </c>
      <c r="J50" s="6">
        <f t="shared" si="1"/>
        <v>-5.047318611987381</v>
      </c>
    </row>
    <row r="51" spans="1:10" ht="15">
      <c r="A51" s="7" t="s">
        <v>49</v>
      </c>
      <c r="B51" s="8">
        <v>1352</v>
      </c>
      <c r="C51" s="8">
        <v>112</v>
      </c>
      <c r="D51" s="8">
        <v>1464</v>
      </c>
      <c r="E51" s="8">
        <v>1477</v>
      </c>
      <c r="F51" s="8">
        <v>127</v>
      </c>
      <c r="G51" s="8">
        <v>1604</v>
      </c>
      <c r="H51" s="9">
        <f t="shared" si="1"/>
        <v>9.245562130177515</v>
      </c>
      <c r="I51" s="9">
        <f t="shared" si="1"/>
        <v>13.392857142857142</v>
      </c>
      <c r="J51" s="10">
        <f t="shared" si="1"/>
        <v>9.562841530054644</v>
      </c>
    </row>
    <row r="52" spans="1:10" ht="15">
      <c r="A52" s="11" t="s">
        <v>50</v>
      </c>
      <c r="B52" s="4">
        <v>180</v>
      </c>
      <c r="C52" s="4"/>
      <c r="D52" s="4">
        <v>180</v>
      </c>
      <c r="E52" s="4">
        <v>670</v>
      </c>
      <c r="F52" s="4"/>
      <c r="G52" s="4">
        <v>670</v>
      </c>
      <c r="H52" s="5">
        <f t="shared" si="1"/>
        <v>272.22222222222223</v>
      </c>
      <c r="I52" s="5"/>
      <c r="J52" s="6">
        <f t="shared" si="1"/>
        <v>272.22222222222223</v>
      </c>
    </row>
    <row r="53" spans="1:10" ht="15">
      <c r="A53" s="7" t="s">
        <v>51</v>
      </c>
      <c r="B53" s="8">
        <v>77</v>
      </c>
      <c r="C53" s="8">
        <v>849</v>
      </c>
      <c r="D53" s="8">
        <v>926</v>
      </c>
      <c r="E53" s="8">
        <v>101</v>
      </c>
      <c r="F53" s="8">
        <v>104</v>
      </c>
      <c r="G53" s="8">
        <v>205</v>
      </c>
      <c r="H53" s="9">
        <f t="shared" si="1"/>
        <v>31.16883116883117</v>
      </c>
      <c r="I53" s="9">
        <f t="shared" si="1"/>
        <v>-87.75029446407538</v>
      </c>
      <c r="J53" s="10">
        <f t="shared" si="1"/>
        <v>-77.86177105831533</v>
      </c>
    </row>
    <row r="54" spans="1:10" ht="15">
      <c r="A54" s="11" t="s">
        <v>52</v>
      </c>
      <c r="B54" s="4">
        <v>74</v>
      </c>
      <c r="C54" s="4"/>
      <c r="D54" s="4">
        <v>74</v>
      </c>
      <c r="E54" s="4">
        <v>72</v>
      </c>
      <c r="F54" s="4"/>
      <c r="G54" s="4">
        <v>72</v>
      </c>
      <c r="H54" s="5">
        <f t="shared" si="1"/>
        <v>-2.7027027027027026</v>
      </c>
      <c r="I54" s="5"/>
      <c r="J54" s="6">
        <f t="shared" si="1"/>
        <v>-2.7027027027027026</v>
      </c>
    </row>
    <row r="55" spans="1:10" ht="15">
      <c r="A55" s="7" t="s">
        <v>53</v>
      </c>
      <c r="B55" s="8">
        <v>38</v>
      </c>
      <c r="C55" s="8"/>
      <c r="D55" s="8">
        <v>38</v>
      </c>
      <c r="E55" s="8"/>
      <c r="F55" s="8"/>
      <c r="G55" s="8"/>
      <c r="H55" s="9">
        <f t="shared" si="1"/>
        <v>-100</v>
      </c>
      <c r="I55" s="9"/>
      <c r="J55" s="10">
        <f t="shared" si="1"/>
        <v>-100</v>
      </c>
    </row>
    <row r="56" spans="1:10" ht="15">
      <c r="A56" s="11" t="s">
        <v>54</v>
      </c>
      <c r="B56" s="4">
        <v>3206</v>
      </c>
      <c r="C56" s="4">
        <v>38</v>
      </c>
      <c r="D56" s="4">
        <v>3244</v>
      </c>
      <c r="E56" s="4">
        <v>3056</v>
      </c>
      <c r="F56" s="4">
        <v>7</v>
      </c>
      <c r="G56" s="4">
        <v>3063</v>
      </c>
      <c r="H56" s="5">
        <f t="shared" si="1"/>
        <v>-4.678727386150967</v>
      </c>
      <c r="I56" s="5">
        <f t="shared" si="1"/>
        <v>-81.57894736842105</v>
      </c>
      <c r="J56" s="6">
        <f t="shared" si="1"/>
        <v>-5.579531442663378</v>
      </c>
    </row>
    <row r="57" spans="1:10" ht="15">
      <c r="A57" s="7" t="s">
        <v>63</v>
      </c>
      <c r="B57" s="8">
        <v>157</v>
      </c>
      <c r="C57" s="8">
        <v>128</v>
      </c>
      <c r="D57" s="8">
        <v>285</v>
      </c>
      <c r="E57" s="8">
        <v>152</v>
      </c>
      <c r="F57" s="8">
        <v>58</v>
      </c>
      <c r="G57" s="8">
        <v>210</v>
      </c>
      <c r="H57" s="9">
        <f t="shared" si="1"/>
        <v>-3.1847133757961785</v>
      </c>
      <c r="I57" s="9">
        <f t="shared" si="1"/>
        <v>-54.6875</v>
      </c>
      <c r="J57" s="10">
        <f t="shared" si="1"/>
        <v>-26.31578947368421</v>
      </c>
    </row>
    <row r="58" spans="1:10" ht="15">
      <c r="A58" s="11" t="s">
        <v>64</v>
      </c>
      <c r="B58" s="4"/>
      <c r="C58" s="4">
        <v>12</v>
      </c>
      <c r="D58" s="4">
        <v>12</v>
      </c>
      <c r="E58" s="4"/>
      <c r="F58" s="4">
        <v>10</v>
      </c>
      <c r="G58" s="4">
        <v>10</v>
      </c>
      <c r="H58" s="5"/>
      <c r="I58" s="5"/>
      <c r="J58" s="6"/>
    </row>
    <row r="59" spans="1:10" ht="15">
      <c r="A59" s="13" t="s">
        <v>55</v>
      </c>
      <c r="B59" s="33">
        <f>+B60-SUM(B5+B9+B31+B19+B57+B58)</f>
        <v>156112</v>
      </c>
      <c r="C59" s="33">
        <f>+C60-SUM(C5+C9+C31+C19+C57+C58)</f>
        <v>385695</v>
      </c>
      <c r="D59" s="33">
        <f>+D60-SUM(D5+D9+D31+D19+D57+D58)</f>
        <v>541807</v>
      </c>
      <c r="E59" s="33">
        <f>+E60-SUM(E5+E9+E31+E19+E57+E58)</f>
        <v>148153</v>
      </c>
      <c r="F59" s="33">
        <f>+F60-SUM(F5+F9+F31+F19+F57+F58)</f>
        <v>417763</v>
      </c>
      <c r="G59" s="33">
        <f>+G60-SUM(G5+G9+G31+G19+G57+G58)</f>
        <v>565916</v>
      </c>
      <c r="H59" s="34">
        <f>+((E59-B59)/B59)*100</f>
        <v>-5.098262785692324</v>
      </c>
      <c r="I59" s="34">
        <f>+((F59-C59)/C59)*100</f>
        <v>8.314341643008076</v>
      </c>
      <c r="J59" s="34">
        <f>+((G59-D59)/D59)*100</f>
        <v>4.44973948287859</v>
      </c>
    </row>
    <row r="60" spans="1:10" ht="15">
      <c r="A60" s="17" t="s">
        <v>56</v>
      </c>
      <c r="B60" s="35">
        <f>SUM(B4:B58)</f>
        <v>186182</v>
      </c>
      <c r="C60" s="35">
        <f>SUM(C4:C58)</f>
        <v>430820</v>
      </c>
      <c r="D60" s="35">
        <f>SUM(D4:D58)</f>
        <v>617002</v>
      </c>
      <c r="E60" s="35">
        <f>SUM(E4:E58)</f>
        <v>177389</v>
      </c>
      <c r="F60" s="35">
        <f>SUM(F4:F58)</f>
        <v>463297</v>
      </c>
      <c r="G60" s="35">
        <f>SUM(G4:G58)</f>
        <v>640686</v>
      </c>
      <c r="H60" s="36">
        <f>+((E60-B60)/B60)*100</f>
        <v>-4.722798122267459</v>
      </c>
      <c r="I60" s="36">
        <f>+((F60-C60)/C60)*100</f>
        <v>7.538415115361404</v>
      </c>
      <c r="J60" s="36">
        <f>+((G60-D60)/D60)*100</f>
        <v>3.8385613012599635</v>
      </c>
    </row>
    <row r="61" spans="1:10" ht="15">
      <c r="A61" s="37"/>
      <c r="B61" s="38"/>
      <c r="C61" s="38"/>
      <c r="D61" s="38"/>
      <c r="E61" s="38"/>
      <c r="F61" s="38"/>
      <c r="G61" s="38"/>
      <c r="H61" s="38"/>
      <c r="I61" s="38"/>
      <c r="J61" s="39"/>
    </row>
    <row r="62" spans="1:10" ht="15">
      <c r="A62" s="37" t="s">
        <v>73</v>
      </c>
      <c r="B62" s="38"/>
      <c r="C62" s="38"/>
      <c r="D62" s="38"/>
      <c r="E62" s="38"/>
      <c r="F62" s="38"/>
      <c r="G62" s="38"/>
      <c r="H62" s="38"/>
      <c r="I62" s="38"/>
      <c r="J62" s="39"/>
    </row>
    <row r="63" spans="1:10" ht="15.75" thickBot="1">
      <c r="A63" s="40"/>
      <c r="B63" s="41"/>
      <c r="C63" s="41"/>
      <c r="D63" s="41"/>
      <c r="E63" s="41"/>
      <c r="F63" s="41"/>
      <c r="G63" s="41"/>
      <c r="H63" s="41"/>
      <c r="I63" s="41"/>
      <c r="J63" s="42"/>
    </row>
    <row r="64" spans="1:10" ht="45.75" customHeight="1">
      <c r="A64" s="50" t="s">
        <v>65</v>
      </c>
      <c r="B64" s="50"/>
      <c r="C64" s="50"/>
      <c r="D64" s="50"/>
      <c r="E64" s="50"/>
      <c r="F64" s="50"/>
      <c r="G64" s="50"/>
      <c r="H64" s="50"/>
      <c r="I64" s="50"/>
      <c r="J64" s="50"/>
    </row>
  </sheetData>
  <sheetProtection/>
  <mergeCells count="6">
    <mergeCell ref="A64:J64"/>
    <mergeCell ref="A1:J1"/>
    <mergeCell ref="A2:A3"/>
    <mergeCell ref="B2:D2"/>
    <mergeCell ref="E2:G2"/>
    <mergeCell ref="H2:J2"/>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Sevil KAPLAN</dc:creator>
  <cp:keywords/>
  <dc:description/>
  <cp:lastModifiedBy>ismail</cp:lastModifiedBy>
  <cp:lastPrinted>2017-04-06T07:31:32Z</cp:lastPrinted>
  <dcterms:created xsi:type="dcterms:W3CDTF">2017-03-06T11:35:15Z</dcterms:created>
  <dcterms:modified xsi:type="dcterms:W3CDTF">2017-04-07T15:52:07Z</dcterms:modified>
  <cp:category/>
  <cp:version/>
  <cp:contentType/>
  <cp:contentStatus/>
</cp:coreProperties>
</file>