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YOLCU" sheetId="1" r:id="rId1"/>
    <sheet name="TÜM UÇAK" sheetId="2" r:id="rId2"/>
    <sheet name="TİCARİ UÇAK" sheetId="3" r:id="rId3"/>
    <sheet name="YÜK " sheetId="4" r:id="rId4"/>
  </sheets>
  <definedNames>
    <definedName name="_xlnm.Print_Area" localSheetId="1">'TÜM UÇAK'!$A$1:$J$65</definedName>
  </definedNames>
  <calcPr fullCalcOnLoad="1"/>
</workbook>
</file>

<file path=xl/sharedStrings.xml><?xml version="1.0" encoding="utf-8"?>
<sst xmlns="http://schemas.openxmlformats.org/spreadsheetml/2006/main" count="295" uniqueCount="76">
  <si>
    <t xml:space="preserve">   TÜM UÇAK TRAFİĞİ</t>
  </si>
  <si>
    <t xml:space="preserve">Havalimanları </t>
  </si>
  <si>
    <t xml:space="preserve"> 2017/2016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</si>
  <si>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</si>
  <si>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</si>
  <si>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</si>
  <si>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</si>
  <si>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</si>
  <si>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</si>
  <si>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</si>
  <si>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</si>
  <si>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</si>
  <si>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</si>
  <si>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</si>
  <si>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</si>
  <si>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</si>
  <si>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</si>
  <si>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</si>
  <si>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</si>
  <si>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</si>
  <si>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</si>
  <si>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</si>
  <si>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</si>
  <si>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</si>
  <si>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</si>
  <si>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</si>
  <si>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</si>
  <si>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</si>
  <si>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</si>
  <si>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</si>
  <si>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</si>
  <si>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Hatay</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</si>
  <si>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</si>
  <si>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</si>
  <si>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</si>
  <si>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</si>
  <si>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</si>
  <si>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</si>
  <si>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</si>
  <si>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</si>
  <si>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</si>
  <si>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</si>
  <si>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</si>
  <si>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</si>
  <si>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</si>
  <si>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</si>
  <si>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</si>
  <si>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</si>
  <si>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</si>
  <si>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</si>
  <si>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</si>
  <si>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</si>
  <si>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</si>
  <si>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</si>
  <si>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</si>
  <si>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</si>
  <si>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</si>
  <si>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</si>
  <si>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</si>
  <si>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</si>
  <si>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</si>
  <si>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</si>
  <si>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</si>
  <si>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</si>
  <si>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</si>
  <si>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</si>
  <si>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</si>
  <si>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</si>
  <si>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</si>
  <si>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</si>
  <si>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</si>
  <si>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</si>
  <si>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</si>
  <si>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</si>
  <si>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2016 YILI HAZİRAN SONU</t>
  </si>
  <si>
    <t>2017 YILI HAZİRAN SONU
(Kesin Olmayan)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</si>
</sst>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style="medium"/>
      <bottom style="medium"/>
    </border>
    <border>
      <left/>
      <right/>
      <top/>
      <bottom style="medium"/>
    </border>
    <border>
      <left/>
      <right style="medium"/>
      <top/>
      <bottom style="medium"/>
    </border>
    <border>
      <left/>
      <right style="medium"/>
      <top style="thin"/>
      <botto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7">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16" borderId="12"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3" xfId="41" applyNumberFormat="1" applyFont="1" applyFill="1" applyBorder="1" applyAlignment="1">
      <alignment horizontal="right" vertical="center"/>
    </xf>
    <xf numFmtId="165" fontId="7" fillId="35" borderId="12" xfId="41" applyNumberFormat="1" applyFont="1" applyFill="1" applyBorder="1" applyAlignment="1">
      <alignment horizontal="left"/>
    </xf>
    <xf numFmtId="166" fontId="9" fillId="16" borderId="0"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3"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166" fontId="9" fillId="16" borderId="13" xfId="41" applyNumberFormat="1" applyFont="1" applyFill="1" applyBorder="1" applyAlignment="1">
      <alignment horizontal="righ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165" fontId="7" fillId="34" borderId="12" xfId="41" applyNumberFormat="1" applyFont="1" applyFill="1" applyBorder="1" applyAlignment="1">
      <alignment horizontal="left" vertical="center"/>
    </xf>
    <xf numFmtId="165" fontId="7" fillId="16" borderId="12" xfId="41" applyNumberFormat="1" applyFont="1" applyFill="1" applyBorder="1" applyAlignment="1">
      <alignment horizontal="left" vertical="center"/>
    </xf>
    <xf numFmtId="165" fontId="7" fillId="35" borderId="12" xfId="41" applyNumberFormat="1" applyFont="1" applyFill="1" applyBorder="1" applyAlignment="1">
      <alignment horizontal="left" vertical="center"/>
    </xf>
    <xf numFmtId="166" fontId="9" fillId="34" borderId="0" xfId="41" applyNumberFormat="1" applyFont="1" applyFill="1" applyBorder="1" applyAlignment="1">
      <alignment horizontal="right" vertical="center"/>
    </xf>
    <xf numFmtId="166" fontId="9" fillId="34" borderId="13" xfId="41" applyNumberFormat="1" applyFont="1" applyFill="1" applyBorder="1" applyAlignment="1">
      <alignment horizontal="right" vertical="center"/>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2"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3"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9" fillId="34" borderId="18" xfId="41" applyNumberFormat="1" applyFont="1" applyFill="1" applyBorder="1" applyAlignment="1">
      <alignment horizontal="right" vertical="center"/>
    </xf>
    <xf numFmtId="4" fontId="9" fillId="34"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9" xfId="41" applyNumberFormat="1" applyFont="1" applyFill="1" applyBorder="1" applyAlignment="1">
      <alignment horizontal="right" vertical="center"/>
    </xf>
    <xf numFmtId="4" fontId="10" fillId="37" borderId="13" xfId="63" applyNumberFormat="1" applyFont="1" applyFill="1" applyBorder="1" applyAlignment="1">
      <alignment horizontal="right" vertical="center"/>
    </xf>
    <xf numFmtId="4" fontId="9" fillId="16" borderId="13" xfId="41" applyNumberFormat="1" applyFont="1" applyFill="1" applyBorder="1" applyAlignment="1">
      <alignment horizontal="right" vertical="center"/>
    </xf>
    <xf numFmtId="4" fontId="9" fillId="34" borderId="13" xfId="41" applyNumberFormat="1" applyFont="1" applyFill="1" applyBorder="1" applyAlignment="1">
      <alignment horizontal="right" vertical="center"/>
    </xf>
    <xf numFmtId="165" fontId="10" fillId="16" borderId="12"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3"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9" xfId="0" applyBorder="1" applyAlignment="1">
      <alignment horizontal="left" wrapText="1"/>
    </xf>
    <xf numFmtId="165" fontId="44" fillId="16" borderId="20" xfId="56" applyNumberFormat="1" applyFont="1" applyFill="1" applyBorder="1" applyAlignment="1">
      <alignment horizontal="center" vertical="center"/>
    </xf>
    <xf numFmtId="165" fontId="44" fillId="16" borderId="19" xfId="56" applyNumberFormat="1" applyFont="1" applyFill="1" applyBorder="1" applyAlignment="1">
      <alignment horizontal="center" vertical="center"/>
    </xf>
    <xf numFmtId="165" fontId="44" fillId="16" borderId="21"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2"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3"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zoomScale="80" zoomScaleNormal="80" zoomScalePageLayoutView="0" workbookViewId="0" topLeftCell="A1">
      <selection activeCell="E8" sqref="E8"/>
    </sheetView>
  </sheetViews>
  <sheetFormatPr defaultColWidth="9.140625" defaultRowHeight="15"/>
  <cols>
    <col min="1" max="1" width="27.28125" style="0" customWidth="1"/>
    <col min="2" max="10" width="14.28125" style="0" customWidth="1"/>
  </cols>
  <sheetData>
    <row r="1" spans="1:10" ht="25.5" customHeight="1">
      <c r="A1" s="55" t="s">
        <v>65</v>
      </c>
      <c r="B1" s="56"/>
      <c r="C1" s="56"/>
      <c r="D1" s="56"/>
      <c r="E1" s="56"/>
      <c r="F1" s="56"/>
      <c r="G1" s="56"/>
      <c r="H1" s="56"/>
      <c r="I1" s="56"/>
      <c r="J1" s="57"/>
    </row>
    <row r="2" spans="1:10" ht="35.25" customHeight="1">
      <c r="A2" s="58" t="s">
        <v>1</v>
      </c>
      <c r="B2" s="60" t="s">
        <v>74</v>
      </c>
      <c r="C2" s="60"/>
      <c r="D2" s="60"/>
      <c r="E2" s="60" t="s">
        <v>75</v>
      </c>
      <c r="F2" s="60"/>
      <c r="G2" s="60"/>
      <c r="H2" s="61" t="s">
        <v>2</v>
      </c>
      <c r="I2" s="61"/>
      <c r="J2" s="62"/>
    </row>
    <row r="3" spans="1:10" ht="15">
      <c r="A3" s="59"/>
      <c r="B3" s="1" t="s">
        <v>3</v>
      </c>
      <c r="C3" s="1" t="s">
        <v>4</v>
      </c>
      <c r="D3" s="1" t="s">
        <v>5</v>
      </c>
      <c r="E3" s="1" t="s">
        <v>3</v>
      </c>
      <c r="F3" s="1" t="s">
        <v>4</v>
      </c>
      <c r="G3" s="1" t="s">
        <v>5</v>
      </c>
      <c r="H3" s="1" t="s">
        <v>3</v>
      </c>
      <c r="I3" s="1" t="s">
        <v>4</v>
      </c>
      <c r="J3" s="2" t="s">
        <v>5</v>
      </c>
    </row>
    <row r="4" spans="1:10" ht="15">
      <c r="A4" s="3" t="s">
        <v>6</v>
      </c>
      <c r="B4" s="4">
        <v>9398070</v>
      </c>
      <c r="C4" s="4">
        <v>19819256</v>
      </c>
      <c r="D4" s="4">
        <f>SUM(B4:C4)</f>
        <v>29217326</v>
      </c>
      <c r="E4" s="4">
        <v>9001197</v>
      </c>
      <c r="F4" s="4">
        <v>19683909</v>
      </c>
      <c r="G4" s="4">
        <f>SUM(E4:F4)</f>
        <v>28685106</v>
      </c>
      <c r="H4" s="5">
        <f>+((E4-B4)/B4)*100</f>
        <v>-4.222920237878628</v>
      </c>
      <c r="I4" s="5">
        <f aca="true" t="shared" si="0" ref="I4:J18">+((F4-C4)/C4)*100</f>
        <v>-0.6829065631928868</v>
      </c>
      <c r="J4" s="41">
        <f t="shared" si="0"/>
        <v>-1.821590380995167</v>
      </c>
    </row>
    <row r="5" spans="1:10" ht="15">
      <c r="A5" s="7" t="s">
        <v>58</v>
      </c>
      <c r="B5" s="8">
        <v>9691654</v>
      </c>
      <c r="C5" s="8">
        <v>4471557</v>
      </c>
      <c r="D5" s="8">
        <f aca="true" t="shared" si="1" ref="D5:D58">SUM(B5:C5)</f>
        <v>14163211</v>
      </c>
      <c r="E5" s="8">
        <v>9758800</v>
      </c>
      <c r="F5" s="8">
        <v>4640687</v>
      </c>
      <c r="G5" s="8">
        <f aca="true" t="shared" si="2" ref="G5:G58">SUM(E5:F5)</f>
        <v>14399487</v>
      </c>
      <c r="H5" s="9">
        <f>+((E5-B5)/B5)*100</f>
        <v>0.6928229175329619</v>
      </c>
      <c r="I5" s="9">
        <f t="shared" si="0"/>
        <v>3.782351427030898</v>
      </c>
      <c r="J5" s="10">
        <f t="shared" si="0"/>
        <v>1.668237520432337</v>
      </c>
    </row>
    <row r="6" spans="1:10" ht="15">
      <c r="A6" s="11" t="s">
        <v>7</v>
      </c>
      <c r="B6" s="4">
        <v>5512554</v>
      </c>
      <c r="C6" s="4">
        <v>667083</v>
      </c>
      <c r="D6" s="4">
        <f t="shared" si="1"/>
        <v>6179637</v>
      </c>
      <c r="E6" s="4">
        <v>5905994</v>
      </c>
      <c r="F6" s="4">
        <v>835257</v>
      </c>
      <c r="G6" s="4">
        <f t="shared" si="2"/>
        <v>6741251</v>
      </c>
      <c r="H6" s="5">
        <f>+((E6-B6)/B6)*100</f>
        <v>7.137163645018261</v>
      </c>
      <c r="I6" s="5">
        <f t="shared" si="0"/>
        <v>25.210356132595198</v>
      </c>
      <c r="J6" s="6">
        <f t="shared" si="0"/>
        <v>9.088138995866586</v>
      </c>
    </row>
    <row r="7" spans="1:10" ht="15">
      <c r="A7" s="7" t="s">
        <v>8</v>
      </c>
      <c r="B7" s="8">
        <v>4899258</v>
      </c>
      <c r="C7" s="8">
        <v>809591</v>
      </c>
      <c r="D7" s="8">
        <f t="shared" si="1"/>
        <v>5708849</v>
      </c>
      <c r="E7" s="8">
        <v>4939717</v>
      </c>
      <c r="F7" s="8">
        <v>827526</v>
      </c>
      <c r="G7" s="8">
        <f t="shared" si="2"/>
        <v>5767243</v>
      </c>
      <c r="H7" s="9">
        <f>+((E7-B7)/B7)*100</f>
        <v>0.8258189301318689</v>
      </c>
      <c r="I7" s="9">
        <f t="shared" si="0"/>
        <v>2.215316128761313</v>
      </c>
      <c r="J7" s="10">
        <f t="shared" si="0"/>
        <v>1.0228681823604022</v>
      </c>
    </row>
    <row r="8" spans="1:10" ht="15">
      <c r="A8" s="11" t="s">
        <v>9</v>
      </c>
      <c r="B8" s="4">
        <v>3328700</v>
      </c>
      <c r="C8" s="4">
        <v>3911974</v>
      </c>
      <c r="D8" s="4">
        <f t="shared" si="1"/>
        <v>7240674</v>
      </c>
      <c r="E8" s="4">
        <v>3389513</v>
      </c>
      <c r="F8" s="4">
        <v>5951816</v>
      </c>
      <c r="G8" s="4">
        <f t="shared" si="2"/>
        <v>9341329</v>
      </c>
      <c r="H8" s="28">
        <f>+((E8-B8)/B8)*100</f>
        <v>1.8269294319103555</v>
      </c>
      <c r="I8" s="5">
        <f t="shared" si="0"/>
        <v>52.14354696631419</v>
      </c>
      <c r="J8" s="6">
        <f t="shared" si="0"/>
        <v>29.011870994330085</v>
      </c>
    </row>
    <row r="9" spans="1:10" ht="15">
      <c r="A9" s="7" t="s">
        <v>59</v>
      </c>
      <c r="B9" s="8">
        <v>182544</v>
      </c>
      <c r="C9" s="8">
        <v>109434</v>
      </c>
      <c r="D9" s="8">
        <f t="shared" si="1"/>
        <v>291978</v>
      </c>
      <c r="E9" s="8">
        <v>217401</v>
      </c>
      <c r="F9" s="8">
        <v>108307</v>
      </c>
      <c r="G9" s="8">
        <f t="shared" si="2"/>
        <v>325708</v>
      </c>
      <c r="H9" s="9">
        <f>+((E9-B9)/B9)*100</f>
        <v>19.095122271890613</v>
      </c>
      <c r="I9" s="9">
        <f t="shared" si="0"/>
        <v>-1.0298444724674232</v>
      </c>
      <c r="J9" s="10">
        <f t="shared" si="0"/>
        <v>11.55224023727815</v>
      </c>
    </row>
    <row r="10" spans="1:10" ht="15">
      <c r="A10" s="11" t="s">
        <v>10</v>
      </c>
      <c r="B10" s="4">
        <v>476723</v>
      </c>
      <c r="C10" s="4">
        <v>565294</v>
      </c>
      <c r="D10" s="4">
        <f t="shared" si="1"/>
        <v>1042017</v>
      </c>
      <c r="E10" s="4">
        <v>543536</v>
      </c>
      <c r="F10" s="4">
        <v>720973</v>
      </c>
      <c r="G10" s="4">
        <f t="shared" si="2"/>
        <v>1264509</v>
      </c>
      <c r="H10" s="5">
        <f>+((E10-B10)/B10)*100</f>
        <v>14.015056961799619</v>
      </c>
      <c r="I10" s="5">
        <f t="shared" si="0"/>
        <v>27.539475034229977</v>
      </c>
      <c r="J10" s="6">
        <f t="shared" si="0"/>
        <v>21.352050878248626</v>
      </c>
    </row>
    <row r="11" spans="1:10" ht="15">
      <c r="A11" s="7" t="s">
        <v>11</v>
      </c>
      <c r="B11" s="8">
        <v>832942</v>
      </c>
      <c r="C11" s="8">
        <v>290539</v>
      </c>
      <c r="D11" s="8">
        <f t="shared" si="1"/>
        <v>1123481</v>
      </c>
      <c r="E11" s="8">
        <v>943451</v>
      </c>
      <c r="F11" s="8">
        <v>264707</v>
      </c>
      <c r="G11" s="8">
        <f t="shared" si="2"/>
        <v>1208158</v>
      </c>
      <c r="H11" s="9">
        <f>+((E11-B11)/B11)*100</f>
        <v>13.267310328930465</v>
      </c>
      <c r="I11" s="9">
        <f t="shared" si="0"/>
        <v>-8.891061096789072</v>
      </c>
      <c r="J11" s="10">
        <f t="shared" si="0"/>
        <v>7.537021097820079</v>
      </c>
    </row>
    <row r="12" spans="1:10" ht="15">
      <c r="A12" s="11" t="s">
        <v>12</v>
      </c>
      <c r="B12" s="4">
        <v>2396785</v>
      </c>
      <c r="C12" s="4">
        <v>325932</v>
      </c>
      <c r="D12" s="4">
        <f t="shared" si="1"/>
        <v>2722717</v>
      </c>
      <c r="E12" s="4">
        <v>2360291</v>
      </c>
      <c r="F12" s="4">
        <v>298488</v>
      </c>
      <c r="G12" s="4">
        <f t="shared" si="2"/>
        <v>2658779</v>
      </c>
      <c r="H12" s="5">
        <f>+((E12-B12)/B12)*100</f>
        <v>-1.5226230137454966</v>
      </c>
      <c r="I12" s="5">
        <f t="shared" si="0"/>
        <v>-8.420161260631053</v>
      </c>
      <c r="J12" s="6">
        <f t="shared" si="0"/>
        <v>-2.348316038721615</v>
      </c>
    </row>
    <row r="13" spans="1:10" ht="15">
      <c r="A13" s="7" t="s">
        <v>13</v>
      </c>
      <c r="B13" s="8">
        <v>1654695</v>
      </c>
      <c r="C13" s="8">
        <v>24114</v>
      </c>
      <c r="D13" s="8">
        <f t="shared" si="1"/>
        <v>1678809</v>
      </c>
      <c r="E13" s="8">
        <v>1733397</v>
      </c>
      <c r="F13" s="8">
        <v>38290</v>
      </c>
      <c r="G13" s="8">
        <f t="shared" si="2"/>
        <v>1771687</v>
      </c>
      <c r="H13" s="9">
        <f>+((E13-B13)/B13)*100</f>
        <v>4.756284390778966</v>
      </c>
      <c r="I13" s="9">
        <f t="shared" si="0"/>
        <v>58.78742639130795</v>
      </c>
      <c r="J13" s="10">
        <f t="shared" si="0"/>
        <v>5.532374439260214</v>
      </c>
    </row>
    <row r="14" spans="1:10" ht="15">
      <c r="A14" s="11" t="s">
        <v>14</v>
      </c>
      <c r="B14" s="4">
        <v>575831</v>
      </c>
      <c r="C14" s="4">
        <v>3747</v>
      </c>
      <c r="D14" s="4">
        <f t="shared" si="1"/>
        <v>579578</v>
      </c>
      <c r="E14" s="4">
        <v>611858</v>
      </c>
      <c r="F14" s="4">
        <v>4708</v>
      </c>
      <c r="G14" s="4">
        <f t="shared" si="2"/>
        <v>616566</v>
      </c>
      <c r="H14" s="5">
        <f>+((E14-B14)/B14)*100</f>
        <v>6.256523181280619</v>
      </c>
      <c r="I14" s="5">
        <f t="shared" si="0"/>
        <v>25.647184414198026</v>
      </c>
      <c r="J14" s="6">
        <f t="shared" si="0"/>
        <v>6.381884750628906</v>
      </c>
    </row>
    <row r="15" spans="1:10" ht="15">
      <c r="A15" s="7" t="s">
        <v>15</v>
      </c>
      <c r="B15" s="8">
        <v>1031325</v>
      </c>
      <c r="C15" s="8">
        <v>91097</v>
      </c>
      <c r="D15" s="8">
        <f t="shared" si="1"/>
        <v>1122422</v>
      </c>
      <c r="E15" s="8">
        <v>1323733</v>
      </c>
      <c r="F15" s="8">
        <v>141738</v>
      </c>
      <c r="G15" s="8">
        <f t="shared" si="2"/>
        <v>1465471</v>
      </c>
      <c r="H15" s="9">
        <f>+((E15-B15)/B15)*100</f>
        <v>28.35265314037767</v>
      </c>
      <c r="I15" s="9">
        <f t="shared" si="0"/>
        <v>55.59019506679693</v>
      </c>
      <c r="J15" s="10">
        <f t="shared" si="0"/>
        <v>30.56328190288501</v>
      </c>
    </row>
    <row r="16" spans="1:10" ht="15">
      <c r="A16" s="11" t="s">
        <v>16</v>
      </c>
      <c r="B16" s="4">
        <v>120221</v>
      </c>
      <c r="C16" s="4">
        <v>2153</v>
      </c>
      <c r="D16" s="4">
        <f t="shared" si="1"/>
        <v>122374</v>
      </c>
      <c r="E16" s="4">
        <v>112941</v>
      </c>
      <c r="F16" s="4">
        <v>1189</v>
      </c>
      <c r="G16" s="4">
        <f t="shared" si="2"/>
        <v>114130</v>
      </c>
      <c r="H16" s="5">
        <f>+((E16-B16)/B16)*100</f>
        <v>-6.055514427595845</v>
      </c>
      <c r="I16" s="5">
        <f t="shared" si="0"/>
        <v>-44.774732930794244</v>
      </c>
      <c r="J16" s="6">
        <f t="shared" si="0"/>
        <v>-6.736725121349306</v>
      </c>
    </row>
    <row r="17" spans="1:10" ht="15">
      <c r="A17" s="7" t="s">
        <v>17</v>
      </c>
      <c r="B17" s="8">
        <v>102933</v>
      </c>
      <c r="C17" s="8"/>
      <c r="D17" s="8">
        <f t="shared" si="1"/>
        <v>102933</v>
      </c>
      <c r="E17" s="8">
        <v>136973</v>
      </c>
      <c r="F17" s="8">
        <v>104</v>
      </c>
      <c r="G17" s="8">
        <f t="shared" si="2"/>
        <v>137077</v>
      </c>
      <c r="H17" s="9">
        <f>+((E17-B17)/B17)*100</f>
        <v>33.07005527867642</v>
      </c>
      <c r="I17" s="9"/>
      <c r="J17" s="10">
        <f t="shared" si="0"/>
        <v>33.17109187529753</v>
      </c>
    </row>
    <row r="18" spans="1:10" ht="15">
      <c r="A18" s="11" t="s">
        <v>18</v>
      </c>
      <c r="B18" s="4">
        <v>61862</v>
      </c>
      <c r="C18" s="4">
        <v>2295</v>
      </c>
      <c r="D18" s="4">
        <f t="shared" si="1"/>
        <v>64157</v>
      </c>
      <c r="E18" s="4">
        <v>100989</v>
      </c>
      <c r="F18" s="4">
        <v>4934</v>
      </c>
      <c r="G18" s="4">
        <f t="shared" si="2"/>
        <v>105923</v>
      </c>
      <c r="H18" s="5">
        <f>+((E18-B18)/B18)*100</f>
        <v>63.248844201610034</v>
      </c>
      <c r="I18" s="5">
        <f>+((F18-C18)/C18)*100</f>
        <v>114.98910675381265</v>
      </c>
      <c r="J18" s="6">
        <f t="shared" si="0"/>
        <v>65.099677353991</v>
      </c>
    </row>
    <row r="19" spans="1:10" ht="15">
      <c r="A19" s="7" t="s">
        <v>60</v>
      </c>
      <c r="B19" s="8"/>
      <c r="C19" s="8"/>
      <c r="D19" s="8"/>
      <c r="E19" s="8"/>
      <c r="F19" s="8"/>
      <c r="G19" s="8"/>
      <c r="H19" s="9"/>
      <c r="I19" s="9"/>
      <c r="J19" s="10"/>
    </row>
    <row r="20" spans="1:10" ht="15">
      <c r="A20" s="11" t="s">
        <v>19</v>
      </c>
      <c r="B20" s="4">
        <v>131662</v>
      </c>
      <c r="C20" s="4">
        <v>3904</v>
      </c>
      <c r="D20" s="4">
        <f t="shared" si="1"/>
        <v>135566</v>
      </c>
      <c r="E20" s="4">
        <v>134251</v>
      </c>
      <c r="F20" s="4">
        <v>3097</v>
      </c>
      <c r="G20" s="4">
        <f t="shared" si="2"/>
        <v>137348</v>
      </c>
      <c r="H20" s="5">
        <f>+((E20-B20)/B20)*100</f>
        <v>1.966398809071714</v>
      </c>
      <c r="I20" s="5">
        <f>+((F20-C20)/C20)*100</f>
        <v>-20.67110655737705</v>
      </c>
      <c r="J20" s="6">
        <f>+((G20-D20)/D20)*100</f>
        <v>1.3144888836433914</v>
      </c>
    </row>
    <row r="21" spans="1:10" ht="15">
      <c r="A21" s="7" t="s">
        <v>20</v>
      </c>
      <c r="B21" s="8"/>
      <c r="C21" s="8"/>
      <c r="D21" s="8"/>
      <c r="E21" s="8"/>
      <c r="F21" s="8"/>
      <c r="G21" s="8"/>
      <c r="H21" s="9"/>
      <c r="I21" s="9"/>
      <c r="J21" s="10"/>
    </row>
    <row r="22" spans="1:10" ht="15">
      <c r="A22" s="11" t="s">
        <v>21</v>
      </c>
      <c r="B22" s="4">
        <v>218218</v>
      </c>
      <c r="C22" s="4">
        <v>1033</v>
      </c>
      <c r="D22" s="4">
        <f t="shared" si="1"/>
        <v>219251</v>
      </c>
      <c r="E22" s="4">
        <v>225873</v>
      </c>
      <c r="F22" s="4">
        <v>1634</v>
      </c>
      <c r="G22" s="4">
        <f t="shared" si="2"/>
        <v>227507</v>
      </c>
      <c r="H22" s="5">
        <f aca="true" t="shared" si="3" ref="H22:J58">+((E22-B22)/B22)*100</f>
        <v>3.5079599299782784</v>
      </c>
      <c r="I22" s="5">
        <f t="shared" si="3"/>
        <v>58.18005808325266</v>
      </c>
      <c r="J22" s="6">
        <f t="shared" si="3"/>
        <v>3.765547249499432</v>
      </c>
    </row>
    <row r="23" spans="1:10" ht="15">
      <c r="A23" s="7" t="s">
        <v>22</v>
      </c>
      <c r="B23" s="8">
        <v>78004</v>
      </c>
      <c r="C23" s="8">
        <v>312</v>
      </c>
      <c r="D23" s="8">
        <f t="shared" si="1"/>
        <v>78316</v>
      </c>
      <c r="E23" s="8">
        <v>77783</v>
      </c>
      <c r="F23" s="8">
        <v>541</v>
      </c>
      <c r="G23" s="8">
        <f t="shared" si="2"/>
        <v>78324</v>
      </c>
      <c r="H23" s="12">
        <f t="shared" si="3"/>
        <v>-0.283318804163889</v>
      </c>
      <c r="I23" s="9">
        <f t="shared" si="3"/>
        <v>73.3974358974359</v>
      </c>
      <c r="J23" s="46">
        <f t="shared" si="3"/>
        <v>0.010215026303692733</v>
      </c>
    </row>
    <row r="24" spans="1:10" ht="15">
      <c r="A24" s="11" t="s">
        <v>23</v>
      </c>
      <c r="B24" s="4">
        <v>130162</v>
      </c>
      <c r="C24" s="4">
        <v>12369</v>
      </c>
      <c r="D24" s="4">
        <f t="shared" si="1"/>
        <v>142531</v>
      </c>
      <c r="E24" s="4">
        <v>99685</v>
      </c>
      <c r="F24" s="4">
        <v>15302</v>
      </c>
      <c r="G24" s="4">
        <f t="shared" si="2"/>
        <v>114987</v>
      </c>
      <c r="H24" s="5">
        <f t="shared" si="3"/>
        <v>-23.41466787541679</v>
      </c>
      <c r="I24" s="5">
        <f t="shared" si="3"/>
        <v>23.712507074136955</v>
      </c>
      <c r="J24" s="6">
        <f t="shared" si="3"/>
        <v>-19.324918789596648</v>
      </c>
    </row>
    <row r="25" spans="1:10" ht="15">
      <c r="A25" s="7" t="s">
        <v>24</v>
      </c>
      <c r="B25" s="8">
        <v>93044</v>
      </c>
      <c r="C25" s="8">
        <v>1705</v>
      </c>
      <c r="D25" s="8">
        <f t="shared" si="1"/>
        <v>94749</v>
      </c>
      <c r="E25" s="8">
        <v>87627</v>
      </c>
      <c r="F25" s="8">
        <v>1612</v>
      </c>
      <c r="G25" s="8">
        <f t="shared" si="2"/>
        <v>89239</v>
      </c>
      <c r="H25" s="9">
        <f t="shared" si="3"/>
        <v>-5.821976699196079</v>
      </c>
      <c r="I25" s="9">
        <f t="shared" si="3"/>
        <v>-5.454545454545454</v>
      </c>
      <c r="J25" s="10">
        <f t="shared" si="3"/>
        <v>-5.815364805961012</v>
      </c>
    </row>
    <row r="26" spans="1:10" ht="15">
      <c r="A26" s="11" t="s">
        <v>25</v>
      </c>
      <c r="B26" s="4"/>
      <c r="C26" s="4"/>
      <c r="D26" s="4"/>
      <c r="E26" s="4"/>
      <c r="F26" s="4"/>
      <c r="G26" s="4"/>
      <c r="H26" s="5"/>
      <c r="I26" s="5"/>
      <c r="J26" s="6"/>
    </row>
    <row r="27" spans="1:10" ht="15">
      <c r="A27" s="7" t="s">
        <v>26</v>
      </c>
      <c r="B27" s="8">
        <v>269527</v>
      </c>
      <c r="C27" s="8">
        <v>3440</v>
      </c>
      <c r="D27" s="8">
        <f t="shared" si="1"/>
        <v>272967</v>
      </c>
      <c r="E27" s="8">
        <v>290413</v>
      </c>
      <c r="F27" s="8">
        <v>36161</v>
      </c>
      <c r="G27" s="8">
        <f t="shared" si="2"/>
        <v>326574</v>
      </c>
      <c r="H27" s="9">
        <f t="shared" si="3"/>
        <v>7.749130884846416</v>
      </c>
      <c r="I27" s="9">
        <f t="shared" si="3"/>
        <v>951.1918604651163</v>
      </c>
      <c r="J27" s="10">
        <f t="shared" si="3"/>
        <v>19.638637637516624</v>
      </c>
    </row>
    <row r="28" spans="1:10" ht="15">
      <c r="A28" s="11" t="s">
        <v>27</v>
      </c>
      <c r="B28" s="4">
        <v>947738</v>
      </c>
      <c r="C28" s="4">
        <v>14858</v>
      </c>
      <c r="D28" s="4">
        <f t="shared" si="1"/>
        <v>962596</v>
      </c>
      <c r="E28" s="4">
        <v>924413</v>
      </c>
      <c r="F28" s="4">
        <v>29580</v>
      </c>
      <c r="G28" s="4">
        <f t="shared" si="2"/>
        <v>953993</v>
      </c>
      <c r="H28" s="5">
        <f t="shared" si="3"/>
        <v>-2.461123221818688</v>
      </c>
      <c r="I28" s="5">
        <f t="shared" si="3"/>
        <v>99.08466819221968</v>
      </c>
      <c r="J28" s="6">
        <f t="shared" si="3"/>
        <v>-0.8937290410514899</v>
      </c>
    </row>
    <row r="29" spans="1:10" ht="15">
      <c r="A29" s="7" t="s">
        <v>28</v>
      </c>
      <c r="B29" s="8">
        <v>467521</v>
      </c>
      <c r="C29" s="8">
        <v>6531</v>
      </c>
      <c r="D29" s="8">
        <f t="shared" si="1"/>
        <v>474052</v>
      </c>
      <c r="E29" s="8">
        <v>473484</v>
      </c>
      <c r="F29" s="8">
        <v>6472</v>
      </c>
      <c r="G29" s="8">
        <f t="shared" si="2"/>
        <v>479956</v>
      </c>
      <c r="H29" s="9">
        <f t="shared" si="3"/>
        <v>1.2754507284164776</v>
      </c>
      <c r="I29" s="9">
        <f t="shared" si="3"/>
        <v>-0.9033838615832185</v>
      </c>
      <c r="J29" s="10">
        <f t="shared" si="3"/>
        <v>1.2454329904736188</v>
      </c>
    </row>
    <row r="30" spans="1:10" ht="15">
      <c r="A30" s="11" t="s">
        <v>29</v>
      </c>
      <c r="B30" s="4">
        <v>163396</v>
      </c>
      <c r="C30" s="4">
        <v>957</v>
      </c>
      <c r="D30" s="4">
        <f t="shared" si="1"/>
        <v>164353</v>
      </c>
      <c r="E30" s="4">
        <v>187090</v>
      </c>
      <c r="F30" s="4">
        <v>243</v>
      </c>
      <c r="G30" s="4">
        <f t="shared" si="2"/>
        <v>187333</v>
      </c>
      <c r="H30" s="5">
        <f t="shared" si="3"/>
        <v>14.500966975935764</v>
      </c>
      <c r="I30" s="5">
        <f t="shared" si="3"/>
        <v>-74.60815047021944</v>
      </c>
      <c r="J30" s="6">
        <f t="shared" si="3"/>
        <v>13.982099505333034</v>
      </c>
    </row>
    <row r="31" spans="1:10" ht="15">
      <c r="A31" s="7" t="s">
        <v>61</v>
      </c>
      <c r="B31" s="8">
        <v>1057</v>
      </c>
      <c r="C31" s="8">
        <v>19520</v>
      </c>
      <c r="D31" s="8">
        <f t="shared" si="1"/>
        <v>20577</v>
      </c>
      <c r="E31" s="8">
        <v>1688</v>
      </c>
      <c r="F31" s="8">
        <v>21918</v>
      </c>
      <c r="G31" s="8">
        <f t="shared" si="2"/>
        <v>23606</v>
      </c>
      <c r="H31" s="9">
        <f t="shared" si="3"/>
        <v>59.69725638599811</v>
      </c>
      <c r="I31" s="9">
        <f t="shared" si="3"/>
        <v>12.28483606557377</v>
      </c>
      <c r="J31" s="10">
        <f t="shared" si="3"/>
        <v>14.720318802546533</v>
      </c>
    </row>
    <row r="32" spans="1:10" ht="15">
      <c r="A32" s="11" t="s">
        <v>30</v>
      </c>
      <c r="B32" s="4"/>
      <c r="C32" s="4"/>
      <c r="D32" s="4"/>
      <c r="E32" s="4">
        <v>56480</v>
      </c>
      <c r="F32" s="4"/>
      <c r="G32" s="4">
        <f t="shared" si="2"/>
        <v>56480</v>
      </c>
      <c r="H32" s="5"/>
      <c r="I32" s="5"/>
      <c r="J32" s="6"/>
    </row>
    <row r="33" spans="1:10" ht="15">
      <c r="A33" s="7" t="s">
        <v>31</v>
      </c>
      <c r="B33" s="8">
        <v>442526</v>
      </c>
      <c r="C33" s="8">
        <v>123214</v>
      </c>
      <c r="D33" s="8">
        <f t="shared" si="1"/>
        <v>565740</v>
      </c>
      <c r="E33" s="8">
        <v>472783</v>
      </c>
      <c r="F33" s="8">
        <v>131707</v>
      </c>
      <c r="G33" s="8">
        <f t="shared" si="2"/>
        <v>604490</v>
      </c>
      <c r="H33" s="9">
        <f t="shared" si="3"/>
        <v>6.837338371078762</v>
      </c>
      <c r="I33" s="9">
        <f t="shared" si="3"/>
        <v>6.892885548720113</v>
      </c>
      <c r="J33" s="10">
        <f t="shared" si="3"/>
        <v>6.849436136741259</v>
      </c>
    </row>
    <row r="34" spans="1:10" ht="15">
      <c r="A34" s="11" t="s">
        <v>73</v>
      </c>
      <c r="B34" s="4">
        <v>107671</v>
      </c>
      <c r="C34" s="4"/>
      <c r="D34" s="4">
        <f t="shared" si="1"/>
        <v>107671</v>
      </c>
      <c r="E34" s="4">
        <v>92986</v>
      </c>
      <c r="F34" s="4"/>
      <c r="G34" s="4">
        <f t="shared" si="2"/>
        <v>92986</v>
      </c>
      <c r="H34" s="5">
        <f t="shared" si="3"/>
        <v>-13.638769956627133</v>
      </c>
      <c r="I34" s="5"/>
      <c r="J34" s="6">
        <f t="shared" si="3"/>
        <v>-13.638769956627133</v>
      </c>
    </row>
    <row r="35" spans="1:10" ht="15">
      <c r="A35" s="7" t="s">
        <v>32</v>
      </c>
      <c r="B35" s="8">
        <v>36779</v>
      </c>
      <c r="C35" s="8">
        <v>78219</v>
      </c>
      <c r="D35" s="8">
        <f t="shared" si="1"/>
        <v>114998</v>
      </c>
      <c r="E35" s="8">
        <v>40992</v>
      </c>
      <c r="F35" s="8">
        <v>40035</v>
      </c>
      <c r="G35" s="8">
        <f t="shared" si="2"/>
        <v>81027</v>
      </c>
      <c r="H35" s="9">
        <f t="shared" si="3"/>
        <v>11.454906332417956</v>
      </c>
      <c r="I35" s="9">
        <f t="shared" si="3"/>
        <v>-48.81678364591723</v>
      </c>
      <c r="J35" s="10">
        <f t="shared" si="3"/>
        <v>-29.540513748065184</v>
      </c>
    </row>
    <row r="36" spans="1:10" ht="15">
      <c r="A36" s="11" t="s">
        <v>33</v>
      </c>
      <c r="B36" s="4">
        <v>127893</v>
      </c>
      <c r="C36" s="4"/>
      <c r="D36" s="4">
        <f t="shared" si="1"/>
        <v>127893</v>
      </c>
      <c r="E36" s="4">
        <v>136242</v>
      </c>
      <c r="F36" s="4">
        <v>705</v>
      </c>
      <c r="G36" s="4">
        <f t="shared" si="2"/>
        <v>136947</v>
      </c>
      <c r="H36" s="5">
        <f t="shared" si="3"/>
        <v>6.5281133447491255</v>
      </c>
      <c r="I36" s="5"/>
      <c r="J36" s="6">
        <f t="shared" si="3"/>
        <v>7.079355398653562</v>
      </c>
    </row>
    <row r="37" spans="1:10" ht="15">
      <c r="A37" s="7" t="s">
        <v>34</v>
      </c>
      <c r="B37" s="8">
        <v>254715</v>
      </c>
      <c r="C37" s="8"/>
      <c r="D37" s="8">
        <f t="shared" si="1"/>
        <v>254715</v>
      </c>
      <c r="E37" s="8">
        <v>270885</v>
      </c>
      <c r="F37" s="8"/>
      <c r="G37" s="8">
        <f t="shared" si="2"/>
        <v>270885</v>
      </c>
      <c r="H37" s="9">
        <f t="shared" si="3"/>
        <v>6.348271597667981</v>
      </c>
      <c r="I37" s="9"/>
      <c r="J37" s="10">
        <f t="shared" si="3"/>
        <v>6.348271597667981</v>
      </c>
    </row>
    <row r="38" spans="1:10" ht="15">
      <c r="A38" s="11" t="s">
        <v>35</v>
      </c>
      <c r="B38" s="4">
        <v>52019</v>
      </c>
      <c r="C38" s="4">
        <v>252</v>
      </c>
      <c r="D38" s="4">
        <f t="shared" si="1"/>
        <v>52271</v>
      </c>
      <c r="E38" s="4">
        <v>33440</v>
      </c>
      <c r="F38" s="4">
        <v>991</v>
      </c>
      <c r="G38" s="4">
        <f t="shared" si="2"/>
        <v>34431</v>
      </c>
      <c r="H38" s="5">
        <f t="shared" si="3"/>
        <v>-35.71579615140622</v>
      </c>
      <c r="I38" s="5">
        <f t="shared" si="3"/>
        <v>293.25396825396825</v>
      </c>
      <c r="J38" s="6">
        <f t="shared" si="3"/>
        <v>-34.12982342025215</v>
      </c>
    </row>
    <row r="39" spans="1:10" ht="15">
      <c r="A39" s="7" t="s">
        <v>36</v>
      </c>
      <c r="B39" s="8">
        <v>875900</v>
      </c>
      <c r="C39" s="8">
        <v>65825</v>
      </c>
      <c r="D39" s="8">
        <f t="shared" si="1"/>
        <v>941725</v>
      </c>
      <c r="E39" s="8">
        <v>893208</v>
      </c>
      <c r="F39" s="8">
        <v>81230</v>
      </c>
      <c r="G39" s="8">
        <f t="shared" si="2"/>
        <v>974438</v>
      </c>
      <c r="H39" s="12">
        <f t="shared" si="3"/>
        <v>1.976024660349355</v>
      </c>
      <c r="I39" s="9">
        <f t="shared" si="3"/>
        <v>23.402962400303835</v>
      </c>
      <c r="J39" s="10">
        <f t="shared" si="3"/>
        <v>3.4737317157344236</v>
      </c>
    </row>
    <row r="40" spans="1:10" ht="15">
      <c r="A40" s="11" t="s">
        <v>37</v>
      </c>
      <c r="B40" s="4">
        <v>28151</v>
      </c>
      <c r="C40" s="4">
        <v>715</v>
      </c>
      <c r="D40" s="4">
        <f t="shared" si="1"/>
        <v>28866</v>
      </c>
      <c r="E40" s="4">
        <v>21133</v>
      </c>
      <c r="F40" s="4">
        <v>493</v>
      </c>
      <c r="G40" s="4">
        <f t="shared" si="2"/>
        <v>21626</v>
      </c>
      <c r="H40" s="5">
        <f t="shared" si="3"/>
        <v>-24.929842634364675</v>
      </c>
      <c r="I40" s="5">
        <f t="shared" si="3"/>
        <v>-31.04895104895105</v>
      </c>
      <c r="J40" s="6">
        <f t="shared" si="3"/>
        <v>-25.081410656135244</v>
      </c>
    </row>
    <row r="41" spans="1:10" ht="15">
      <c r="A41" s="7" t="s">
        <v>38</v>
      </c>
      <c r="B41" s="8">
        <v>520797</v>
      </c>
      <c r="C41" s="8">
        <v>42331</v>
      </c>
      <c r="D41" s="8">
        <f t="shared" si="1"/>
        <v>563128</v>
      </c>
      <c r="E41" s="8">
        <v>524230</v>
      </c>
      <c r="F41" s="8">
        <v>38950</v>
      </c>
      <c r="G41" s="8">
        <f t="shared" si="2"/>
        <v>563180</v>
      </c>
      <c r="H41" s="9">
        <f t="shared" si="3"/>
        <v>0.6591819845352411</v>
      </c>
      <c r="I41" s="9">
        <f t="shared" si="3"/>
        <v>-7.987054404573481</v>
      </c>
      <c r="J41" s="46">
        <f t="shared" si="3"/>
        <v>0.009234135045673454</v>
      </c>
    </row>
    <row r="42" spans="1:10" ht="15">
      <c r="A42" s="11" t="s">
        <v>39</v>
      </c>
      <c r="B42" s="4">
        <v>407038</v>
      </c>
      <c r="C42" s="4">
        <v>1716</v>
      </c>
      <c r="D42" s="4">
        <f t="shared" si="1"/>
        <v>408754</v>
      </c>
      <c r="E42" s="4">
        <v>410493</v>
      </c>
      <c r="F42" s="4">
        <v>1815</v>
      </c>
      <c r="G42" s="4">
        <f t="shared" si="2"/>
        <v>412308</v>
      </c>
      <c r="H42" s="5">
        <f t="shared" si="3"/>
        <v>0.8488150983446263</v>
      </c>
      <c r="I42" s="5">
        <f t="shared" si="3"/>
        <v>5.769230769230769</v>
      </c>
      <c r="J42" s="6">
        <f t="shared" si="3"/>
        <v>0.8694716137334435</v>
      </c>
    </row>
    <row r="43" spans="1:10" ht="15">
      <c r="A43" s="7" t="s">
        <v>40</v>
      </c>
      <c r="B43" s="8">
        <v>319659</v>
      </c>
      <c r="C43" s="8">
        <v>1027</v>
      </c>
      <c r="D43" s="8">
        <f t="shared" si="1"/>
        <v>320686</v>
      </c>
      <c r="E43" s="8">
        <v>309453</v>
      </c>
      <c r="F43" s="8">
        <v>1350</v>
      </c>
      <c r="G43" s="8">
        <f t="shared" si="2"/>
        <v>310803</v>
      </c>
      <c r="H43" s="9">
        <f t="shared" si="3"/>
        <v>-3.192777303313844</v>
      </c>
      <c r="I43" s="9">
        <f t="shared" si="3"/>
        <v>31.450827653359298</v>
      </c>
      <c r="J43" s="10">
        <f t="shared" si="3"/>
        <v>-3.081830825168545</v>
      </c>
    </row>
    <row r="44" spans="1:10" ht="15">
      <c r="A44" s="11" t="s">
        <v>41</v>
      </c>
      <c r="B44" s="4">
        <v>183669</v>
      </c>
      <c r="C44" s="4"/>
      <c r="D44" s="4">
        <f t="shared" si="1"/>
        <v>183669</v>
      </c>
      <c r="E44" s="4">
        <v>191868</v>
      </c>
      <c r="F44" s="4"/>
      <c r="G44" s="4">
        <f t="shared" si="2"/>
        <v>191868</v>
      </c>
      <c r="H44" s="5">
        <f t="shared" si="3"/>
        <v>4.464008624209856</v>
      </c>
      <c r="I44" s="5"/>
      <c r="J44" s="6">
        <f t="shared" si="3"/>
        <v>4.464008624209856</v>
      </c>
    </row>
    <row r="45" spans="1:10" ht="15">
      <c r="A45" s="7" t="s">
        <v>42</v>
      </c>
      <c r="B45" s="8">
        <v>179638</v>
      </c>
      <c r="C45" s="8">
        <v>797</v>
      </c>
      <c r="D45" s="8">
        <f t="shared" si="1"/>
        <v>180435</v>
      </c>
      <c r="E45" s="8">
        <v>87194</v>
      </c>
      <c r="F45" s="8">
        <v>425</v>
      </c>
      <c r="G45" s="8">
        <f t="shared" si="2"/>
        <v>87619</v>
      </c>
      <c r="H45" s="9">
        <f t="shared" si="3"/>
        <v>-51.461272113917985</v>
      </c>
      <c r="I45" s="9">
        <f t="shared" si="3"/>
        <v>-46.675031367628605</v>
      </c>
      <c r="J45" s="10">
        <f t="shared" si="3"/>
        <v>-51.440130795023144</v>
      </c>
    </row>
    <row r="46" spans="1:10" ht="15">
      <c r="A46" s="11" t="s">
        <v>43</v>
      </c>
      <c r="B46" s="4">
        <v>341917</v>
      </c>
      <c r="C46" s="4">
        <v>2392</v>
      </c>
      <c r="D46" s="4">
        <f t="shared" si="1"/>
        <v>344309</v>
      </c>
      <c r="E46" s="4">
        <v>468686</v>
      </c>
      <c r="F46" s="4">
        <v>22607</v>
      </c>
      <c r="G46" s="4">
        <f t="shared" si="2"/>
        <v>491293</v>
      </c>
      <c r="H46" s="5">
        <f t="shared" si="3"/>
        <v>37.0759570305074</v>
      </c>
      <c r="I46" s="5">
        <f t="shared" si="3"/>
        <v>845.1086956521739</v>
      </c>
      <c r="J46" s="6">
        <f t="shared" si="3"/>
        <v>42.68956083053304</v>
      </c>
    </row>
    <row r="47" spans="1:10" ht="15">
      <c r="A47" s="7" t="s">
        <v>44</v>
      </c>
      <c r="B47" s="8">
        <v>845924</v>
      </c>
      <c r="C47" s="8">
        <v>27004</v>
      </c>
      <c r="D47" s="8">
        <f t="shared" si="1"/>
        <v>872928</v>
      </c>
      <c r="E47" s="8">
        <v>729705</v>
      </c>
      <c r="F47" s="8">
        <v>21374</v>
      </c>
      <c r="G47" s="8">
        <f t="shared" si="2"/>
        <v>751079</v>
      </c>
      <c r="H47" s="9">
        <f t="shared" si="3"/>
        <v>-13.738704659047386</v>
      </c>
      <c r="I47" s="9">
        <f t="shared" si="3"/>
        <v>-20.848763146200564</v>
      </c>
      <c r="J47" s="10">
        <f t="shared" si="3"/>
        <v>-13.958654092891967</v>
      </c>
    </row>
    <row r="48" spans="1:10" ht="15">
      <c r="A48" s="11" t="s">
        <v>45</v>
      </c>
      <c r="B48" s="4">
        <v>45533</v>
      </c>
      <c r="C48" s="4"/>
      <c r="D48" s="4">
        <f t="shared" si="1"/>
        <v>45533</v>
      </c>
      <c r="E48" s="4">
        <v>18195</v>
      </c>
      <c r="F48" s="4">
        <v>4489</v>
      </c>
      <c r="G48" s="4">
        <f t="shared" si="2"/>
        <v>22684</v>
      </c>
      <c r="H48" s="5">
        <f t="shared" si="3"/>
        <v>-60.03997101003667</v>
      </c>
      <c r="I48" s="5"/>
      <c r="J48" s="6">
        <f t="shared" si="3"/>
        <v>-50.18118727077066</v>
      </c>
    </row>
    <row r="49" spans="1:10" ht="15">
      <c r="A49" s="7" t="s">
        <v>46</v>
      </c>
      <c r="B49" s="8">
        <v>44694</v>
      </c>
      <c r="C49" s="8">
        <v>318</v>
      </c>
      <c r="D49" s="8">
        <f t="shared" si="1"/>
        <v>45012</v>
      </c>
      <c r="E49" s="8">
        <v>48725</v>
      </c>
      <c r="F49" s="8">
        <v>306</v>
      </c>
      <c r="G49" s="8">
        <f t="shared" si="2"/>
        <v>49031</v>
      </c>
      <c r="H49" s="9">
        <f t="shared" si="3"/>
        <v>9.019107710207187</v>
      </c>
      <c r="I49" s="9">
        <f t="shared" si="3"/>
        <v>-3.7735849056603774</v>
      </c>
      <c r="J49" s="10">
        <f t="shared" si="3"/>
        <v>8.928730116413401</v>
      </c>
    </row>
    <row r="50" spans="1:10" ht="15">
      <c r="A50" s="11" t="s">
        <v>47</v>
      </c>
      <c r="B50" s="4">
        <v>264889</v>
      </c>
      <c r="C50" s="4">
        <v>3716</v>
      </c>
      <c r="D50" s="4">
        <f t="shared" si="1"/>
        <v>268605</v>
      </c>
      <c r="E50" s="4">
        <v>266449</v>
      </c>
      <c r="F50" s="4">
        <v>2602</v>
      </c>
      <c r="G50" s="4">
        <f t="shared" si="2"/>
        <v>269051</v>
      </c>
      <c r="H50" s="28">
        <f t="shared" si="3"/>
        <v>0.5889259274639567</v>
      </c>
      <c r="I50" s="5">
        <f t="shared" si="3"/>
        <v>-29.978471474703984</v>
      </c>
      <c r="J50" s="29">
        <f t="shared" si="3"/>
        <v>0.16604307440293367</v>
      </c>
    </row>
    <row r="51" spans="1:10" ht="15">
      <c r="A51" s="7" t="s">
        <v>48</v>
      </c>
      <c r="B51" s="8">
        <v>371775</v>
      </c>
      <c r="C51" s="8">
        <v>11309</v>
      </c>
      <c r="D51" s="8">
        <f t="shared" si="1"/>
        <v>383084</v>
      </c>
      <c r="E51" s="8">
        <v>383037</v>
      </c>
      <c r="F51" s="8">
        <v>10510</v>
      </c>
      <c r="G51" s="8">
        <f t="shared" si="2"/>
        <v>393547</v>
      </c>
      <c r="H51" s="9">
        <f t="shared" si="3"/>
        <v>3.0292515634456323</v>
      </c>
      <c r="I51" s="9">
        <f t="shared" si="3"/>
        <v>-7.065169334158634</v>
      </c>
      <c r="J51" s="10">
        <f t="shared" si="3"/>
        <v>2.7312547639682156</v>
      </c>
    </row>
    <row r="52" spans="1:10" ht="15">
      <c r="A52" s="11" t="s">
        <v>49</v>
      </c>
      <c r="B52" s="4">
        <v>85083</v>
      </c>
      <c r="C52" s="4"/>
      <c r="D52" s="4">
        <f t="shared" si="1"/>
        <v>85083</v>
      </c>
      <c r="E52" s="4">
        <v>146366</v>
      </c>
      <c r="F52" s="4"/>
      <c r="G52" s="4">
        <f t="shared" si="2"/>
        <v>146366</v>
      </c>
      <c r="H52" s="5">
        <f t="shared" si="3"/>
        <v>72.02731450466015</v>
      </c>
      <c r="I52" s="5"/>
      <c r="J52" s="6">
        <f t="shared" si="3"/>
        <v>72.02731450466015</v>
      </c>
    </row>
    <row r="53" spans="1:10" ht="15">
      <c r="A53" s="7" t="s">
        <v>50</v>
      </c>
      <c r="B53" s="8">
        <v>38038</v>
      </c>
      <c r="C53" s="8">
        <v>2209</v>
      </c>
      <c r="D53" s="8">
        <f t="shared" si="1"/>
        <v>40247</v>
      </c>
      <c r="E53" s="8">
        <v>38964</v>
      </c>
      <c r="F53" s="8">
        <v>836</v>
      </c>
      <c r="G53" s="8">
        <f t="shared" si="2"/>
        <v>39800</v>
      </c>
      <c r="H53" s="9">
        <f t="shared" si="3"/>
        <v>2.434407697565592</v>
      </c>
      <c r="I53" s="9">
        <f t="shared" si="3"/>
        <v>-62.15482118605704</v>
      </c>
      <c r="J53" s="10">
        <f t="shared" si="3"/>
        <v>-1.110641786965488</v>
      </c>
    </row>
    <row r="54" spans="1:10" ht="15">
      <c r="A54" s="11" t="s">
        <v>51</v>
      </c>
      <c r="B54" s="4">
        <v>24826</v>
      </c>
      <c r="C54" s="4"/>
      <c r="D54" s="4">
        <f t="shared" si="1"/>
        <v>24826</v>
      </c>
      <c r="E54" s="4">
        <v>13084</v>
      </c>
      <c r="F54" s="4"/>
      <c r="G54" s="4">
        <f t="shared" si="2"/>
        <v>13084</v>
      </c>
      <c r="H54" s="5">
        <f t="shared" si="3"/>
        <v>-47.29718843148312</v>
      </c>
      <c r="I54" s="5"/>
      <c r="J54" s="6">
        <f t="shared" si="3"/>
        <v>-47.29718843148312</v>
      </c>
    </row>
    <row r="55" spans="1:10" ht="15">
      <c r="A55" s="7" t="s">
        <v>52</v>
      </c>
      <c r="B55" s="8">
        <v>8883</v>
      </c>
      <c r="C55" s="8"/>
      <c r="D55" s="8">
        <f t="shared" si="1"/>
        <v>8883</v>
      </c>
      <c r="E55" s="8"/>
      <c r="F55" s="8"/>
      <c r="G55" s="8"/>
      <c r="H55" s="9">
        <f t="shared" si="3"/>
        <v>-100</v>
      </c>
      <c r="I55" s="9"/>
      <c r="J55" s="10">
        <f t="shared" si="3"/>
        <v>-100</v>
      </c>
    </row>
    <row r="56" spans="1:10" ht="15">
      <c r="A56" s="11" t="s">
        <v>53</v>
      </c>
      <c r="B56" s="4">
        <v>729919</v>
      </c>
      <c r="C56" s="4">
        <v>2505</v>
      </c>
      <c r="D56" s="4">
        <f t="shared" si="1"/>
        <v>732424</v>
      </c>
      <c r="E56" s="4">
        <v>749539</v>
      </c>
      <c r="F56" s="4">
        <v>714</v>
      </c>
      <c r="G56" s="4">
        <f t="shared" si="2"/>
        <v>750253</v>
      </c>
      <c r="H56" s="5">
        <f t="shared" si="3"/>
        <v>2.687969487025273</v>
      </c>
      <c r="I56" s="5">
        <f t="shared" si="3"/>
        <v>-71.49700598802396</v>
      </c>
      <c r="J56" s="6">
        <f t="shared" si="3"/>
        <v>2.4342457374417004</v>
      </c>
    </row>
    <row r="57" spans="1:10" ht="15">
      <c r="A57" s="7" t="s">
        <v>62</v>
      </c>
      <c r="B57" s="8">
        <v>33994</v>
      </c>
      <c r="C57" s="8">
        <v>8367</v>
      </c>
      <c r="D57" s="8">
        <f t="shared" si="1"/>
        <v>42361</v>
      </c>
      <c r="E57" s="8">
        <v>38773</v>
      </c>
      <c r="F57" s="8">
        <v>6366</v>
      </c>
      <c r="G57" s="8">
        <f t="shared" si="2"/>
        <v>45139</v>
      </c>
      <c r="H57" s="9">
        <f t="shared" si="3"/>
        <v>14.058363240571866</v>
      </c>
      <c r="I57" s="9">
        <f t="shared" si="3"/>
        <v>-23.915381857296524</v>
      </c>
      <c r="J57" s="10">
        <f t="shared" si="3"/>
        <v>6.55791884044286</v>
      </c>
    </row>
    <row r="58" spans="1:10" ht="15">
      <c r="A58" s="11" t="s">
        <v>63</v>
      </c>
      <c r="B58" s="4"/>
      <c r="C58" s="4">
        <v>7039</v>
      </c>
      <c r="D58" s="4">
        <f t="shared" si="1"/>
        <v>7039</v>
      </c>
      <c r="E58" s="4"/>
      <c r="F58" s="4">
        <v>7333</v>
      </c>
      <c r="G58" s="4">
        <f t="shared" si="2"/>
        <v>7333</v>
      </c>
      <c r="H58" s="5"/>
      <c r="I58" s="28">
        <f t="shared" si="3"/>
        <v>4.176729649097883</v>
      </c>
      <c r="J58" s="29">
        <f t="shared" si="3"/>
        <v>4.176729649097883</v>
      </c>
    </row>
    <row r="59" spans="1:10" ht="15">
      <c r="A59" s="13" t="s">
        <v>54</v>
      </c>
      <c r="B59" s="14">
        <f>B60-SUM(B5+B9+B19+B31+B57+B58)</f>
        <v>39229107</v>
      </c>
      <c r="C59" s="14">
        <f>C60-SUM(C5+C9+C19+C31+C57+C58)</f>
        <v>26921733</v>
      </c>
      <c r="D59" s="14">
        <f>D60-SUM(D5+D9+D19+D31+D57+D58)</f>
        <v>66150840</v>
      </c>
      <c r="E59" s="14">
        <f>E60-SUM(E5+E9+E19+E31+E57+E58)</f>
        <v>40008346</v>
      </c>
      <c r="F59" s="14">
        <f>F60-SUM(F5+F9+F19+F31+F57+F58)</f>
        <v>29229420</v>
      </c>
      <c r="G59" s="14">
        <f>G60-SUM(G5+G9+G19+G31+G57+G58)</f>
        <v>69237766</v>
      </c>
      <c r="H59" s="15">
        <f>+((E59-B59)/B59)*100</f>
        <v>1.9863796542704883</v>
      </c>
      <c r="I59" s="15">
        <f aca="true" t="shared" si="4" ref="I59:J62">+((F59-C59)/C59)*100</f>
        <v>8.571836738741894</v>
      </c>
      <c r="J59" s="15">
        <f t="shared" si="4"/>
        <v>4.666495542611401</v>
      </c>
    </row>
    <row r="60" spans="1:10" ht="15">
      <c r="A60" s="16" t="s">
        <v>55</v>
      </c>
      <c r="B60" s="17">
        <f>SUM(B4:B58)</f>
        <v>49138356</v>
      </c>
      <c r="C60" s="17">
        <f>SUM(C4:C58)</f>
        <v>31537650</v>
      </c>
      <c r="D60" s="17">
        <f>SUM(D4:D58)</f>
        <v>80676006</v>
      </c>
      <c r="E60" s="17">
        <f>SUM(E4:E58)</f>
        <v>50025008</v>
      </c>
      <c r="F60" s="17">
        <f>SUM(F4:F58)</f>
        <v>34014031</v>
      </c>
      <c r="G60" s="17">
        <f>SUM(G4:G58)</f>
        <v>84039039</v>
      </c>
      <c r="H60" s="18">
        <f>+((E60-B60)/B60)*100</f>
        <v>1.8043989912890044</v>
      </c>
      <c r="I60" s="18">
        <f t="shared" si="4"/>
        <v>7.852141805112302</v>
      </c>
      <c r="J60" s="18">
        <f t="shared" si="4"/>
        <v>4.168566550009925</v>
      </c>
    </row>
    <row r="61" spans="1:10" ht="15">
      <c r="A61" s="13" t="s">
        <v>66</v>
      </c>
      <c r="B61" s="14"/>
      <c r="C61" s="14"/>
      <c r="D61" s="14">
        <v>124200</v>
      </c>
      <c r="E61" s="14"/>
      <c r="F61" s="14"/>
      <c r="G61" s="14">
        <v>129933</v>
      </c>
      <c r="H61" s="15"/>
      <c r="I61" s="15"/>
      <c r="J61" s="15">
        <f t="shared" si="4"/>
        <v>4.615942028985507</v>
      </c>
    </row>
    <row r="62" spans="1:10" ht="15">
      <c r="A62" s="13" t="s">
        <v>67</v>
      </c>
      <c r="B62" s="14"/>
      <c r="C62" s="14"/>
      <c r="D62" s="40">
        <v>47124</v>
      </c>
      <c r="E62" s="14"/>
      <c r="F62" s="14"/>
      <c r="G62" s="14">
        <v>28604</v>
      </c>
      <c r="H62" s="15"/>
      <c r="I62" s="15"/>
      <c r="J62" s="15">
        <f t="shared" si="4"/>
        <v>-39.300568712333416</v>
      </c>
    </row>
    <row r="63" spans="1:10" ht="15.75" thickBot="1">
      <c r="A63" s="20" t="s">
        <v>68</v>
      </c>
      <c r="B63" s="21"/>
      <c r="C63" s="21"/>
      <c r="D63" s="21">
        <v>171324</v>
      </c>
      <c r="E63" s="21"/>
      <c r="F63" s="21"/>
      <c r="G63" s="21">
        <v>158537</v>
      </c>
      <c r="H63" s="63">
        <f>+((G63-D63)/D63)*100</f>
        <v>-7.463636151385679</v>
      </c>
      <c r="I63" s="63"/>
      <c r="J63" s="64"/>
    </row>
    <row r="64" spans="1:10" ht="15.75" thickBot="1">
      <c r="A64" s="23" t="s">
        <v>69</v>
      </c>
      <c r="B64" s="43"/>
      <c r="C64" s="43"/>
      <c r="D64" s="43">
        <f>+D60+D63</f>
        <v>80847330</v>
      </c>
      <c r="E64" s="24"/>
      <c r="F64" s="24"/>
      <c r="G64" s="24">
        <f>+G60+G63</f>
        <v>84197576</v>
      </c>
      <c r="H64" s="65">
        <f>+((G64-D64)/D64)*100</f>
        <v>4.143916688405171</v>
      </c>
      <c r="I64" s="65"/>
      <c r="J64" s="66"/>
    </row>
    <row r="65" spans="1:10" ht="49.5" customHeight="1">
      <c r="A65" s="54" t="s">
        <v>64</v>
      </c>
      <c r="B65" s="54"/>
      <c r="C65" s="54"/>
      <c r="D65" s="54"/>
      <c r="E65" s="54"/>
      <c r="F65" s="54"/>
      <c r="G65" s="54"/>
      <c r="H65" s="54"/>
      <c r="I65" s="54"/>
      <c r="J65" s="54"/>
    </row>
  </sheetData>
  <sheetProtection/>
  <mergeCells count="8">
    <mergeCell ref="H64:J64"/>
    <mergeCell ref="A65:J65"/>
    <mergeCell ref="A1:J1"/>
    <mergeCell ref="A2:A3"/>
    <mergeCell ref="B2:D2"/>
    <mergeCell ref="E2:G2"/>
    <mergeCell ref="H2:J2"/>
    <mergeCell ref="H63:J6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J65"/>
  <sheetViews>
    <sheetView zoomScale="80" zoomScaleNormal="80" zoomScalePageLayoutView="0" workbookViewId="0" topLeftCell="A1">
      <selection activeCell="H4" sqref="H4"/>
    </sheetView>
  </sheetViews>
  <sheetFormatPr defaultColWidth="9.140625" defaultRowHeight="15"/>
  <cols>
    <col min="1" max="1" width="27.7109375" style="0" customWidth="1"/>
    <col min="2" max="10" width="14.28125" style="0" customWidth="1"/>
  </cols>
  <sheetData>
    <row r="1" spans="1:10" ht="22.5" customHeight="1">
      <c r="A1" s="55" t="s">
        <v>0</v>
      </c>
      <c r="B1" s="56"/>
      <c r="C1" s="56"/>
      <c r="D1" s="56"/>
      <c r="E1" s="56"/>
      <c r="F1" s="56"/>
      <c r="G1" s="56"/>
      <c r="H1" s="56"/>
      <c r="I1" s="56"/>
      <c r="J1" s="57"/>
    </row>
    <row r="2" spans="1:10" ht="27" customHeight="1">
      <c r="A2" s="58" t="s">
        <v>1</v>
      </c>
      <c r="B2" s="60" t="s">
        <v>74</v>
      </c>
      <c r="C2" s="60"/>
      <c r="D2" s="60"/>
      <c r="E2" s="60" t="s">
        <v>75</v>
      </c>
      <c r="F2" s="60"/>
      <c r="G2" s="60"/>
      <c r="H2" s="61" t="s">
        <v>2</v>
      </c>
      <c r="I2" s="61"/>
      <c r="J2" s="62"/>
    </row>
    <row r="3" spans="1:10" ht="15">
      <c r="A3" s="59"/>
      <c r="B3" s="1" t="s">
        <v>3</v>
      </c>
      <c r="C3" s="1" t="s">
        <v>4</v>
      </c>
      <c r="D3" s="1" t="s">
        <v>5</v>
      </c>
      <c r="E3" s="1" t="s">
        <v>3</v>
      </c>
      <c r="F3" s="1" t="s">
        <v>4</v>
      </c>
      <c r="G3" s="1" t="s">
        <v>5</v>
      </c>
      <c r="H3" s="1" t="s">
        <v>3</v>
      </c>
      <c r="I3" s="1" t="s">
        <v>4</v>
      </c>
      <c r="J3" s="2" t="s">
        <v>5</v>
      </c>
    </row>
    <row r="4" spans="1:10" ht="15">
      <c r="A4" s="3" t="s">
        <v>6</v>
      </c>
      <c r="B4" s="4">
        <v>69381</v>
      </c>
      <c r="C4" s="4">
        <v>160795</v>
      </c>
      <c r="D4" s="4">
        <f>SUM(B4:C4)</f>
        <v>230176</v>
      </c>
      <c r="E4" s="4">
        <v>67023</v>
      </c>
      <c r="F4" s="4">
        <v>150014</v>
      </c>
      <c r="G4" s="4">
        <f>SUM(E4:F4)</f>
        <v>217037</v>
      </c>
      <c r="H4" s="5">
        <f>+((E4-B4)/B4)*100</f>
        <v>-3.398624983785186</v>
      </c>
      <c r="I4" s="5">
        <f aca="true" t="shared" si="0" ref="I4:J19">+((F4-C4)/C4)*100</f>
        <v>-6.704810472962468</v>
      </c>
      <c r="J4" s="41">
        <f t="shared" si="0"/>
        <v>-5.708240650632559</v>
      </c>
    </row>
    <row r="5" spans="1:10" ht="15">
      <c r="A5" s="7" t="s">
        <v>58</v>
      </c>
      <c r="B5" s="8">
        <v>71534</v>
      </c>
      <c r="C5" s="8">
        <v>41969</v>
      </c>
      <c r="D5" s="8">
        <f aca="true" t="shared" si="1" ref="D5:D58">SUM(B5:C5)</f>
        <v>113503</v>
      </c>
      <c r="E5" s="8">
        <v>66508</v>
      </c>
      <c r="F5" s="8">
        <v>38003</v>
      </c>
      <c r="G5" s="8">
        <f aca="true" t="shared" si="2" ref="G5:G58">SUM(E5:F5)</f>
        <v>104511</v>
      </c>
      <c r="H5" s="9">
        <f>+((E5-B5)/B5)*100</f>
        <v>-7.026029580339419</v>
      </c>
      <c r="I5" s="9">
        <f t="shared" si="0"/>
        <v>-9.44983201887107</v>
      </c>
      <c r="J5" s="10">
        <f t="shared" si="0"/>
        <v>-7.9222575614741455</v>
      </c>
    </row>
    <row r="6" spans="1:10" ht="15">
      <c r="A6" s="11" t="s">
        <v>7</v>
      </c>
      <c r="B6" s="4">
        <v>43746</v>
      </c>
      <c r="C6" s="4">
        <v>7715</v>
      </c>
      <c r="D6" s="4">
        <f t="shared" si="1"/>
        <v>51461</v>
      </c>
      <c r="E6" s="4">
        <v>44840</v>
      </c>
      <c r="F6" s="4">
        <v>8167</v>
      </c>
      <c r="G6" s="4">
        <f t="shared" si="2"/>
        <v>53007</v>
      </c>
      <c r="H6" s="5">
        <f>+((E6-B6)/B6)*100</f>
        <v>2.500800073149545</v>
      </c>
      <c r="I6" s="5">
        <f t="shared" si="0"/>
        <v>5.858716785482826</v>
      </c>
      <c r="J6" s="6">
        <f t="shared" si="0"/>
        <v>3.004216785526904</v>
      </c>
    </row>
    <row r="7" spans="1:10" ht="15">
      <c r="A7" s="7" t="s">
        <v>8</v>
      </c>
      <c r="B7" s="8">
        <v>33728</v>
      </c>
      <c r="C7" s="8">
        <v>6965</v>
      </c>
      <c r="D7" s="8">
        <f t="shared" si="1"/>
        <v>40693</v>
      </c>
      <c r="E7" s="8">
        <v>34895</v>
      </c>
      <c r="F7" s="8">
        <v>6537</v>
      </c>
      <c r="G7" s="8">
        <f t="shared" si="2"/>
        <v>41432</v>
      </c>
      <c r="H7" s="9">
        <f>+((E7-B7)/B7)*100</f>
        <v>3.4600332068311195</v>
      </c>
      <c r="I7" s="9">
        <f t="shared" si="0"/>
        <v>-6.145010768126346</v>
      </c>
      <c r="J7" s="10">
        <f t="shared" si="0"/>
        <v>1.816037156267663</v>
      </c>
    </row>
    <row r="8" spans="1:10" ht="15">
      <c r="A8" s="11" t="s">
        <v>9</v>
      </c>
      <c r="B8" s="4">
        <v>24077</v>
      </c>
      <c r="C8" s="4">
        <v>27012</v>
      </c>
      <c r="D8" s="4">
        <f t="shared" si="1"/>
        <v>51089</v>
      </c>
      <c r="E8" s="4">
        <v>24085</v>
      </c>
      <c r="F8" s="4">
        <v>36833</v>
      </c>
      <c r="G8" s="4">
        <f t="shared" si="2"/>
        <v>60918</v>
      </c>
      <c r="H8" s="42">
        <f>+((E8-B8)/B8)*100</f>
        <v>0.03322673090501308</v>
      </c>
      <c r="I8" s="5">
        <f t="shared" si="0"/>
        <v>36.35791500074041</v>
      </c>
      <c r="J8" s="6">
        <f t="shared" si="0"/>
        <v>19.23897512184619</v>
      </c>
    </row>
    <row r="9" spans="1:10" ht="15">
      <c r="A9" s="7" t="s">
        <v>59</v>
      </c>
      <c r="B9" s="8">
        <v>1697</v>
      </c>
      <c r="C9" s="8">
        <v>954</v>
      </c>
      <c r="D9" s="8">
        <f t="shared" si="1"/>
        <v>2651</v>
      </c>
      <c r="E9" s="8">
        <v>1796</v>
      </c>
      <c r="F9" s="8">
        <v>748</v>
      </c>
      <c r="G9" s="8">
        <f t="shared" si="2"/>
        <v>2544</v>
      </c>
      <c r="H9" s="9">
        <f>+((E9-B9)/B9)*100</f>
        <v>5.833824395992929</v>
      </c>
      <c r="I9" s="9">
        <f t="shared" si="0"/>
        <v>-21.59329140461216</v>
      </c>
      <c r="J9" s="10">
        <f t="shared" si="0"/>
        <v>-4.036212749905696</v>
      </c>
    </row>
    <row r="10" spans="1:10" ht="15">
      <c r="A10" s="11" t="s">
        <v>10</v>
      </c>
      <c r="B10" s="4">
        <v>5686</v>
      </c>
      <c r="C10" s="4">
        <v>3874</v>
      </c>
      <c r="D10" s="4">
        <f t="shared" si="1"/>
        <v>9560</v>
      </c>
      <c r="E10" s="4">
        <v>5508</v>
      </c>
      <c r="F10" s="4">
        <v>4570</v>
      </c>
      <c r="G10" s="4">
        <f t="shared" si="2"/>
        <v>10078</v>
      </c>
      <c r="H10" s="5">
        <f>+((E10-B10)/B10)*100</f>
        <v>-3.1304959549771367</v>
      </c>
      <c r="I10" s="5">
        <f t="shared" si="0"/>
        <v>17.965926690758906</v>
      </c>
      <c r="J10" s="6">
        <f t="shared" si="0"/>
        <v>5.418410041841004</v>
      </c>
    </row>
    <row r="11" spans="1:10" ht="15">
      <c r="A11" s="7" t="s">
        <v>11</v>
      </c>
      <c r="B11" s="8">
        <v>8102</v>
      </c>
      <c r="C11" s="8">
        <v>2512</v>
      </c>
      <c r="D11" s="8">
        <f t="shared" si="1"/>
        <v>10614</v>
      </c>
      <c r="E11" s="8">
        <v>7758</v>
      </c>
      <c r="F11" s="8">
        <v>2361</v>
      </c>
      <c r="G11" s="8">
        <f t="shared" si="2"/>
        <v>10119</v>
      </c>
      <c r="H11" s="9">
        <f>+((E11-B11)/B11)*100</f>
        <v>-4.245865218464576</v>
      </c>
      <c r="I11" s="9">
        <f t="shared" si="0"/>
        <v>-6.011146496815287</v>
      </c>
      <c r="J11" s="10">
        <f t="shared" si="0"/>
        <v>-4.663651780667044</v>
      </c>
    </row>
    <row r="12" spans="1:10" ht="15">
      <c r="A12" s="11" t="s">
        <v>12</v>
      </c>
      <c r="B12" s="4">
        <v>19957</v>
      </c>
      <c r="C12" s="4">
        <v>4139</v>
      </c>
      <c r="D12" s="4">
        <f t="shared" si="1"/>
        <v>24096</v>
      </c>
      <c r="E12" s="4">
        <v>19254</v>
      </c>
      <c r="F12" s="4">
        <v>3264</v>
      </c>
      <c r="G12" s="4">
        <f t="shared" si="2"/>
        <v>22518</v>
      </c>
      <c r="H12" s="5">
        <f>+((E12-B12)/B12)*100</f>
        <v>-3.5225735330961565</v>
      </c>
      <c r="I12" s="5">
        <f t="shared" si="0"/>
        <v>-21.14037207054844</v>
      </c>
      <c r="J12" s="6">
        <f t="shared" si="0"/>
        <v>-6.548804780876494</v>
      </c>
    </row>
    <row r="13" spans="1:10" ht="15">
      <c r="A13" s="7" t="s">
        <v>13</v>
      </c>
      <c r="B13" s="8">
        <v>11076</v>
      </c>
      <c r="C13" s="8">
        <v>974</v>
      </c>
      <c r="D13" s="8">
        <f t="shared" si="1"/>
        <v>12050</v>
      </c>
      <c r="E13" s="8">
        <v>11845</v>
      </c>
      <c r="F13" s="8">
        <v>1071</v>
      </c>
      <c r="G13" s="8">
        <f t="shared" si="2"/>
        <v>12916</v>
      </c>
      <c r="H13" s="9">
        <f>+((E13-B13)/B13)*100</f>
        <v>6.942939689418563</v>
      </c>
      <c r="I13" s="9">
        <f t="shared" si="0"/>
        <v>9.958932238193018</v>
      </c>
      <c r="J13" s="10">
        <f t="shared" si="0"/>
        <v>7.186721991701245</v>
      </c>
    </row>
    <row r="14" spans="1:10" ht="15">
      <c r="A14" s="11" t="s">
        <v>14</v>
      </c>
      <c r="B14" s="4">
        <v>4241</v>
      </c>
      <c r="C14" s="4">
        <v>85</v>
      </c>
      <c r="D14" s="4">
        <f t="shared" si="1"/>
        <v>4326</v>
      </c>
      <c r="E14" s="4">
        <v>4449</v>
      </c>
      <c r="F14" s="4">
        <v>99</v>
      </c>
      <c r="G14" s="4">
        <f t="shared" si="2"/>
        <v>4548</v>
      </c>
      <c r="H14" s="5">
        <f>+((E14-B14)/B14)*100</f>
        <v>4.904503654798396</v>
      </c>
      <c r="I14" s="5">
        <f t="shared" si="0"/>
        <v>16.470588235294116</v>
      </c>
      <c r="J14" s="6">
        <f t="shared" si="0"/>
        <v>5.131761442441054</v>
      </c>
    </row>
    <row r="15" spans="1:10" ht="15">
      <c r="A15" s="7" t="s">
        <v>15</v>
      </c>
      <c r="B15" s="8">
        <v>7764</v>
      </c>
      <c r="C15" s="8">
        <v>787</v>
      </c>
      <c r="D15" s="8">
        <f t="shared" si="1"/>
        <v>8551</v>
      </c>
      <c r="E15" s="8">
        <v>7949</v>
      </c>
      <c r="F15" s="8">
        <v>865</v>
      </c>
      <c r="G15" s="8">
        <f t="shared" si="2"/>
        <v>8814</v>
      </c>
      <c r="H15" s="9">
        <f>+((E15-B15)/B15)*100</f>
        <v>2.3827923750644</v>
      </c>
      <c r="I15" s="9">
        <f t="shared" si="0"/>
        <v>9.91105463786531</v>
      </c>
      <c r="J15" s="10">
        <f t="shared" si="0"/>
        <v>3.0756636650684133</v>
      </c>
    </row>
    <row r="16" spans="1:10" ht="15">
      <c r="A16" s="11" t="s">
        <v>16</v>
      </c>
      <c r="B16" s="4">
        <v>876</v>
      </c>
      <c r="C16" s="4">
        <v>24</v>
      </c>
      <c r="D16" s="4">
        <f t="shared" si="1"/>
        <v>900</v>
      </c>
      <c r="E16" s="4">
        <v>891</v>
      </c>
      <c r="F16" s="4">
        <v>10</v>
      </c>
      <c r="G16" s="4">
        <f t="shared" si="2"/>
        <v>901</v>
      </c>
      <c r="H16" s="5">
        <f>+((E16-B16)/B16)*100</f>
        <v>1.7123287671232876</v>
      </c>
      <c r="I16" s="5">
        <f t="shared" si="0"/>
        <v>-58.333333333333336</v>
      </c>
      <c r="J16" s="29">
        <f t="shared" si="0"/>
        <v>0.1111111111111111</v>
      </c>
    </row>
    <row r="17" spans="1:10" ht="15">
      <c r="A17" s="7" t="s">
        <v>17</v>
      </c>
      <c r="B17" s="8">
        <v>905</v>
      </c>
      <c r="C17" s="8">
        <v>3</v>
      </c>
      <c r="D17" s="8">
        <f t="shared" si="1"/>
        <v>908</v>
      </c>
      <c r="E17" s="8">
        <v>1049</v>
      </c>
      <c r="F17" s="8">
        <v>2</v>
      </c>
      <c r="G17" s="8">
        <f t="shared" si="2"/>
        <v>1051</v>
      </c>
      <c r="H17" s="9">
        <f>+((E17-B17)/B17)*100</f>
        <v>15.91160220994475</v>
      </c>
      <c r="I17" s="9">
        <f t="shared" si="0"/>
        <v>-33.33333333333333</v>
      </c>
      <c r="J17" s="10">
        <f t="shared" si="0"/>
        <v>15.748898678414097</v>
      </c>
    </row>
    <row r="18" spans="1:10" ht="15">
      <c r="A18" s="11" t="s">
        <v>18</v>
      </c>
      <c r="B18" s="4">
        <v>478</v>
      </c>
      <c r="C18" s="4">
        <v>26</v>
      </c>
      <c r="D18" s="4">
        <f t="shared" si="1"/>
        <v>504</v>
      </c>
      <c r="E18" s="4">
        <v>741</v>
      </c>
      <c r="F18" s="4">
        <v>39</v>
      </c>
      <c r="G18" s="4">
        <f t="shared" si="2"/>
        <v>780</v>
      </c>
      <c r="H18" s="5">
        <f>+((E18-B18)/B18)*100</f>
        <v>55.02092050209205</v>
      </c>
      <c r="I18" s="5">
        <f t="shared" si="0"/>
        <v>50</v>
      </c>
      <c r="J18" s="6">
        <f t="shared" si="0"/>
        <v>54.761904761904766</v>
      </c>
    </row>
    <row r="19" spans="1:10" ht="15">
      <c r="A19" s="7" t="s">
        <v>60</v>
      </c>
      <c r="B19" s="8">
        <v>9094</v>
      </c>
      <c r="C19" s="8"/>
      <c r="D19" s="8">
        <f t="shared" si="1"/>
        <v>9094</v>
      </c>
      <c r="E19" s="8">
        <v>10477</v>
      </c>
      <c r="F19" s="8"/>
      <c r="G19" s="8">
        <f t="shared" si="2"/>
        <v>10477</v>
      </c>
      <c r="H19" s="9">
        <f>+((E19-B19)/B19)*100</f>
        <v>15.207829338025073</v>
      </c>
      <c r="I19" s="9"/>
      <c r="J19" s="10">
        <f t="shared" si="0"/>
        <v>15.207829338025073</v>
      </c>
    </row>
    <row r="20" spans="1:10" ht="15">
      <c r="A20" s="11" t="s">
        <v>19</v>
      </c>
      <c r="B20" s="4">
        <v>9800</v>
      </c>
      <c r="C20" s="4">
        <v>61</v>
      </c>
      <c r="D20" s="4">
        <f t="shared" si="1"/>
        <v>9861</v>
      </c>
      <c r="E20" s="4">
        <v>10348</v>
      </c>
      <c r="F20" s="4">
        <v>45</v>
      </c>
      <c r="G20" s="4">
        <f t="shared" si="2"/>
        <v>10393</v>
      </c>
      <c r="H20" s="5">
        <f>+((E20-B20)/B20)*100</f>
        <v>5.591836734693877</v>
      </c>
      <c r="I20" s="5">
        <f>+((F20-C20)/C20)*100</f>
        <v>-26.229508196721312</v>
      </c>
      <c r="J20" s="6">
        <f>+((G20-D20)/D20)*100</f>
        <v>5.394990366088632</v>
      </c>
    </row>
    <row r="21" spans="1:10" ht="15">
      <c r="A21" s="7" t="s">
        <v>20</v>
      </c>
      <c r="B21" s="8">
        <v>66</v>
      </c>
      <c r="C21" s="8"/>
      <c r="D21" s="8">
        <f t="shared" si="1"/>
        <v>66</v>
      </c>
      <c r="E21" s="8">
        <v>42</v>
      </c>
      <c r="F21" s="8"/>
      <c r="G21" s="8">
        <f t="shared" si="2"/>
        <v>42</v>
      </c>
      <c r="H21" s="9">
        <f aca="true" t="shared" si="3" ref="H21:I58">+((E21-B21)/B21)*100</f>
        <v>-36.36363636363637</v>
      </c>
      <c r="I21" s="9"/>
      <c r="J21" s="10">
        <f aca="true" t="shared" si="4" ref="J21:J58">+((G21-D21)/D21)*100</f>
        <v>-36.36363636363637</v>
      </c>
    </row>
    <row r="22" spans="1:10" ht="15">
      <c r="A22" s="11" t="s">
        <v>21</v>
      </c>
      <c r="B22" s="4">
        <v>1556</v>
      </c>
      <c r="C22" s="4">
        <v>10</v>
      </c>
      <c r="D22" s="4">
        <f t="shared" si="1"/>
        <v>1566</v>
      </c>
      <c r="E22" s="4">
        <v>1582</v>
      </c>
      <c r="F22" s="4">
        <v>18</v>
      </c>
      <c r="G22" s="4">
        <f t="shared" si="2"/>
        <v>1600</v>
      </c>
      <c r="H22" s="5">
        <f t="shared" si="3"/>
        <v>1.6709511568123392</v>
      </c>
      <c r="I22" s="5">
        <f t="shared" si="3"/>
        <v>80</v>
      </c>
      <c r="J22" s="6">
        <f t="shared" si="4"/>
        <v>2.1711366538952745</v>
      </c>
    </row>
    <row r="23" spans="1:10" ht="15">
      <c r="A23" s="7" t="s">
        <v>22</v>
      </c>
      <c r="B23" s="8">
        <v>659</v>
      </c>
      <c r="C23" s="8">
        <v>11</v>
      </c>
      <c r="D23" s="8">
        <f t="shared" si="1"/>
        <v>670</v>
      </c>
      <c r="E23" s="8">
        <v>678</v>
      </c>
      <c r="F23" s="8">
        <v>6</v>
      </c>
      <c r="G23" s="8">
        <f t="shared" si="2"/>
        <v>684</v>
      </c>
      <c r="H23" s="9">
        <f t="shared" si="3"/>
        <v>2.8831562974203337</v>
      </c>
      <c r="I23" s="9">
        <f t="shared" si="3"/>
        <v>-45.45454545454545</v>
      </c>
      <c r="J23" s="10">
        <f t="shared" si="4"/>
        <v>2.0895522388059704</v>
      </c>
    </row>
    <row r="24" spans="1:10" ht="15">
      <c r="A24" s="11" t="s">
        <v>23</v>
      </c>
      <c r="B24" s="4">
        <v>3591</v>
      </c>
      <c r="C24" s="4">
        <v>192</v>
      </c>
      <c r="D24" s="4">
        <f t="shared" si="1"/>
        <v>3783</v>
      </c>
      <c r="E24" s="4">
        <v>3371</v>
      </c>
      <c r="F24" s="4">
        <v>206</v>
      </c>
      <c r="G24" s="4">
        <f t="shared" si="2"/>
        <v>3577</v>
      </c>
      <c r="H24" s="5">
        <f t="shared" si="3"/>
        <v>-6.126427179058758</v>
      </c>
      <c r="I24" s="5">
        <f t="shared" si="3"/>
        <v>7.291666666666667</v>
      </c>
      <c r="J24" s="6">
        <f t="shared" si="4"/>
        <v>-5.445413692836373</v>
      </c>
    </row>
    <row r="25" spans="1:10" ht="15">
      <c r="A25" s="7" t="s">
        <v>24</v>
      </c>
      <c r="B25" s="8">
        <v>2830</v>
      </c>
      <c r="C25" s="8">
        <v>20</v>
      </c>
      <c r="D25" s="8">
        <f t="shared" si="1"/>
        <v>2850</v>
      </c>
      <c r="E25" s="8">
        <v>2354</v>
      </c>
      <c r="F25" s="8">
        <v>27</v>
      </c>
      <c r="G25" s="8">
        <f t="shared" si="2"/>
        <v>2381</v>
      </c>
      <c r="H25" s="9">
        <f t="shared" si="3"/>
        <v>-16.819787985865727</v>
      </c>
      <c r="I25" s="9">
        <f t="shared" si="3"/>
        <v>35</v>
      </c>
      <c r="J25" s="10">
        <f t="shared" si="4"/>
        <v>-16.456140350877195</v>
      </c>
    </row>
    <row r="26" spans="1:10" ht="15">
      <c r="A26" s="11" t="s">
        <v>25</v>
      </c>
      <c r="B26" s="4">
        <v>82</v>
      </c>
      <c r="C26" s="4"/>
      <c r="D26" s="4">
        <f t="shared" si="1"/>
        <v>82</v>
      </c>
      <c r="E26" s="4">
        <v>104</v>
      </c>
      <c r="F26" s="4"/>
      <c r="G26" s="4">
        <f t="shared" si="2"/>
        <v>104</v>
      </c>
      <c r="H26" s="5">
        <f t="shared" si="3"/>
        <v>26.82926829268293</v>
      </c>
      <c r="I26" s="5"/>
      <c r="J26" s="6">
        <f t="shared" si="4"/>
        <v>26.82926829268293</v>
      </c>
    </row>
    <row r="27" spans="1:10" ht="15">
      <c r="A27" s="7" t="s">
        <v>26</v>
      </c>
      <c r="B27" s="8">
        <v>3061</v>
      </c>
      <c r="C27" s="8">
        <v>32</v>
      </c>
      <c r="D27" s="8">
        <f t="shared" si="1"/>
        <v>3093</v>
      </c>
      <c r="E27" s="8">
        <v>3117</v>
      </c>
      <c r="F27" s="8">
        <v>267</v>
      </c>
      <c r="G27" s="8">
        <f t="shared" si="2"/>
        <v>3384</v>
      </c>
      <c r="H27" s="9">
        <f t="shared" si="3"/>
        <v>1.829467494282914</v>
      </c>
      <c r="I27" s="9">
        <f t="shared" si="3"/>
        <v>734.375</v>
      </c>
      <c r="J27" s="10">
        <f t="shared" si="4"/>
        <v>9.408341416100873</v>
      </c>
    </row>
    <row r="28" spans="1:10" ht="15">
      <c r="A28" s="11" t="s">
        <v>27</v>
      </c>
      <c r="B28" s="4">
        <v>6666</v>
      </c>
      <c r="C28" s="4">
        <v>190</v>
      </c>
      <c r="D28" s="4">
        <f t="shared" si="1"/>
        <v>6856</v>
      </c>
      <c r="E28" s="4">
        <v>6109</v>
      </c>
      <c r="F28" s="4">
        <v>284</v>
      </c>
      <c r="G28" s="4">
        <f t="shared" si="2"/>
        <v>6393</v>
      </c>
      <c r="H28" s="5">
        <f t="shared" si="3"/>
        <v>-8.355835583558356</v>
      </c>
      <c r="I28" s="5">
        <f t="shared" si="3"/>
        <v>49.473684210526315</v>
      </c>
      <c r="J28" s="6">
        <f t="shared" si="4"/>
        <v>-6.75320886814469</v>
      </c>
    </row>
    <row r="29" spans="1:10" ht="15">
      <c r="A29" s="7" t="s">
        <v>28</v>
      </c>
      <c r="B29" s="8">
        <v>3395</v>
      </c>
      <c r="C29" s="8">
        <v>71</v>
      </c>
      <c r="D29" s="8">
        <f t="shared" si="1"/>
        <v>3466</v>
      </c>
      <c r="E29" s="8">
        <v>3393</v>
      </c>
      <c r="F29" s="8">
        <v>64</v>
      </c>
      <c r="G29" s="8">
        <f t="shared" si="2"/>
        <v>3457</v>
      </c>
      <c r="H29" s="12">
        <f t="shared" si="3"/>
        <v>-0.05891016200294551</v>
      </c>
      <c r="I29" s="9">
        <f t="shared" si="3"/>
        <v>-9.859154929577464</v>
      </c>
      <c r="J29" s="22">
        <f t="shared" si="4"/>
        <v>-0.259665320253895</v>
      </c>
    </row>
    <row r="30" spans="1:10" ht="15">
      <c r="A30" s="11" t="s">
        <v>29</v>
      </c>
      <c r="B30" s="4">
        <v>1431</v>
      </c>
      <c r="C30" s="4">
        <v>18</v>
      </c>
      <c r="D30" s="4">
        <f t="shared" si="1"/>
        <v>1449</v>
      </c>
      <c r="E30" s="4">
        <v>1467</v>
      </c>
      <c r="F30" s="4">
        <v>8</v>
      </c>
      <c r="G30" s="4">
        <f t="shared" si="2"/>
        <v>1475</v>
      </c>
      <c r="H30" s="5">
        <f t="shared" si="3"/>
        <v>2.515723270440252</v>
      </c>
      <c r="I30" s="5">
        <f t="shared" si="3"/>
        <v>-55.55555555555556</v>
      </c>
      <c r="J30" s="6">
        <f t="shared" si="4"/>
        <v>1.7943409247757072</v>
      </c>
    </row>
    <row r="31" spans="1:10" ht="15">
      <c r="A31" s="7" t="s">
        <v>61</v>
      </c>
      <c r="B31" s="8">
        <v>2963</v>
      </c>
      <c r="C31" s="8">
        <v>170</v>
      </c>
      <c r="D31" s="8">
        <f t="shared" si="1"/>
        <v>3133</v>
      </c>
      <c r="E31" s="8">
        <v>2069</v>
      </c>
      <c r="F31" s="8">
        <v>219</v>
      </c>
      <c r="G31" s="8">
        <f t="shared" si="2"/>
        <v>2288</v>
      </c>
      <c r="H31" s="9">
        <f t="shared" si="3"/>
        <v>-30.172122848464394</v>
      </c>
      <c r="I31" s="9">
        <f t="shared" si="3"/>
        <v>28.823529411764703</v>
      </c>
      <c r="J31" s="10">
        <f t="shared" si="4"/>
        <v>-26.970954356846473</v>
      </c>
    </row>
    <row r="32" spans="1:10" ht="15">
      <c r="A32" s="11" t="s">
        <v>30</v>
      </c>
      <c r="B32" s="4"/>
      <c r="C32" s="4"/>
      <c r="D32" s="4"/>
      <c r="E32" s="4">
        <v>529</v>
      </c>
      <c r="F32" s="4"/>
      <c r="G32" s="4">
        <f t="shared" si="2"/>
        <v>529</v>
      </c>
      <c r="H32" s="5"/>
      <c r="I32" s="5"/>
      <c r="J32" s="6"/>
    </row>
    <row r="33" spans="1:10" ht="15">
      <c r="A33" s="7" t="s">
        <v>31</v>
      </c>
      <c r="B33" s="8">
        <v>3500</v>
      </c>
      <c r="C33" s="8">
        <v>1087</v>
      </c>
      <c r="D33" s="8">
        <f t="shared" si="1"/>
        <v>4587</v>
      </c>
      <c r="E33" s="8">
        <v>3360</v>
      </c>
      <c r="F33" s="8">
        <v>1090</v>
      </c>
      <c r="G33" s="8">
        <f t="shared" si="2"/>
        <v>4450</v>
      </c>
      <c r="H33" s="9">
        <f t="shared" si="3"/>
        <v>-4</v>
      </c>
      <c r="I33" s="12">
        <f t="shared" si="3"/>
        <v>0.27598896044158233</v>
      </c>
      <c r="J33" s="10">
        <f t="shared" si="4"/>
        <v>-2.9867015478526273</v>
      </c>
    </row>
    <row r="34" spans="1:10" ht="15">
      <c r="A34" s="11" t="s">
        <v>73</v>
      </c>
      <c r="B34" s="4">
        <v>741</v>
      </c>
      <c r="C34" s="4">
        <v>2</v>
      </c>
      <c r="D34" s="4">
        <f t="shared" si="1"/>
        <v>743</v>
      </c>
      <c r="E34" s="4">
        <v>720</v>
      </c>
      <c r="F34" s="4"/>
      <c r="G34" s="4">
        <f t="shared" si="2"/>
        <v>720</v>
      </c>
      <c r="H34" s="5">
        <f t="shared" si="3"/>
        <v>-2.834008097165992</v>
      </c>
      <c r="I34" s="5">
        <f t="shared" si="3"/>
        <v>-100</v>
      </c>
      <c r="J34" s="6">
        <f t="shared" si="4"/>
        <v>-3.095558546433378</v>
      </c>
    </row>
    <row r="35" spans="1:10" ht="15">
      <c r="A35" s="7" t="s">
        <v>32</v>
      </c>
      <c r="B35" s="8">
        <v>10416</v>
      </c>
      <c r="C35" s="8">
        <v>549</v>
      </c>
      <c r="D35" s="8">
        <f t="shared" si="1"/>
        <v>10965</v>
      </c>
      <c r="E35" s="8">
        <v>11939</v>
      </c>
      <c r="F35" s="8">
        <v>235</v>
      </c>
      <c r="G35" s="8">
        <f t="shared" si="2"/>
        <v>12174</v>
      </c>
      <c r="H35" s="9">
        <f t="shared" si="3"/>
        <v>14.621735791090629</v>
      </c>
      <c r="I35" s="9">
        <f t="shared" si="3"/>
        <v>-57.19489981785064</v>
      </c>
      <c r="J35" s="10">
        <f t="shared" si="4"/>
        <v>11.025991792065664</v>
      </c>
    </row>
    <row r="36" spans="1:10" ht="15">
      <c r="A36" s="11" t="s">
        <v>33</v>
      </c>
      <c r="B36" s="4">
        <v>1218</v>
      </c>
      <c r="C36" s="4"/>
      <c r="D36" s="4">
        <f t="shared" si="1"/>
        <v>1218</v>
      </c>
      <c r="E36" s="4">
        <v>1206</v>
      </c>
      <c r="F36" s="4">
        <v>19</v>
      </c>
      <c r="G36" s="4">
        <f t="shared" si="2"/>
        <v>1225</v>
      </c>
      <c r="H36" s="5">
        <f t="shared" si="3"/>
        <v>-0.9852216748768473</v>
      </c>
      <c r="I36" s="5"/>
      <c r="J36" s="29">
        <f t="shared" si="4"/>
        <v>0.5747126436781609</v>
      </c>
    </row>
    <row r="37" spans="1:10" ht="15">
      <c r="A37" s="7" t="s">
        <v>34</v>
      </c>
      <c r="B37" s="8">
        <v>1953</v>
      </c>
      <c r="C37" s="8">
        <v>6</v>
      </c>
      <c r="D37" s="8">
        <f t="shared" si="1"/>
        <v>1959</v>
      </c>
      <c r="E37" s="8">
        <v>1954</v>
      </c>
      <c r="F37" s="8"/>
      <c r="G37" s="8">
        <f t="shared" si="2"/>
        <v>1954</v>
      </c>
      <c r="H37" s="12">
        <f t="shared" si="3"/>
        <v>0.051203277009728626</v>
      </c>
      <c r="I37" s="9">
        <f t="shared" si="3"/>
        <v>-100</v>
      </c>
      <c r="J37" s="22">
        <f t="shared" si="4"/>
        <v>-0.2552322613578356</v>
      </c>
    </row>
    <row r="38" spans="1:10" ht="15">
      <c r="A38" s="11" t="s">
        <v>35</v>
      </c>
      <c r="B38" s="4">
        <v>504</v>
      </c>
      <c r="C38" s="4">
        <v>4</v>
      </c>
      <c r="D38" s="4">
        <f t="shared" si="1"/>
        <v>508</v>
      </c>
      <c r="E38" s="4">
        <v>329</v>
      </c>
      <c r="F38" s="4">
        <v>9</v>
      </c>
      <c r="G38" s="4">
        <f t="shared" si="2"/>
        <v>338</v>
      </c>
      <c r="H38" s="5">
        <f t="shared" si="3"/>
        <v>-34.72222222222222</v>
      </c>
      <c r="I38" s="5">
        <f t="shared" si="3"/>
        <v>125</v>
      </c>
      <c r="J38" s="6">
        <f t="shared" si="4"/>
        <v>-33.46456692913386</v>
      </c>
    </row>
    <row r="39" spans="1:10" ht="15">
      <c r="A39" s="7" t="s">
        <v>36</v>
      </c>
      <c r="B39" s="8">
        <v>6729</v>
      </c>
      <c r="C39" s="8">
        <v>589</v>
      </c>
      <c r="D39" s="8">
        <f t="shared" si="1"/>
        <v>7318</v>
      </c>
      <c r="E39" s="8">
        <v>6453</v>
      </c>
      <c r="F39" s="8">
        <v>712</v>
      </c>
      <c r="G39" s="8">
        <f t="shared" si="2"/>
        <v>7165</v>
      </c>
      <c r="H39" s="9">
        <f t="shared" si="3"/>
        <v>-4.1016495764600975</v>
      </c>
      <c r="I39" s="9">
        <f t="shared" si="3"/>
        <v>20.882852292020374</v>
      </c>
      <c r="J39" s="10">
        <f t="shared" si="4"/>
        <v>-2.0907351735446844</v>
      </c>
    </row>
    <row r="40" spans="1:10" ht="15">
      <c r="A40" s="11" t="s">
        <v>37</v>
      </c>
      <c r="B40" s="4">
        <v>672</v>
      </c>
      <c r="C40" s="4">
        <v>15</v>
      </c>
      <c r="D40" s="4">
        <f t="shared" si="1"/>
        <v>687</v>
      </c>
      <c r="E40" s="4">
        <v>597</v>
      </c>
      <c r="F40" s="4">
        <v>8</v>
      </c>
      <c r="G40" s="4">
        <f t="shared" si="2"/>
        <v>605</v>
      </c>
      <c r="H40" s="5">
        <f t="shared" si="3"/>
        <v>-11.160714285714286</v>
      </c>
      <c r="I40" s="5">
        <f t="shared" si="3"/>
        <v>-46.666666666666664</v>
      </c>
      <c r="J40" s="6">
        <f t="shared" si="4"/>
        <v>-11.935953420669577</v>
      </c>
    </row>
    <row r="41" spans="1:10" ht="15">
      <c r="A41" s="7" t="s">
        <v>38</v>
      </c>
      <c r="B41" s="8">
        <v>4093</v>
      </c>
      <c r="C41" s="8">
        <v>422</v>
      </c>
      <c r="D41" s="8">
        <f t="shared" si="1"/>
        <v>4515</v>
      </c>
      <c r="E41" s="8">
        <v>4035</v>
      </c>
      <c r="F41" s="8">
        <v>319</v>
      </c>
      <c r="G41" s="8">
        <f t="shared" si="2"/>
        <v>4354</v>
      </c>
      <c r="H41" s="9">
        <f t="shared" si="3"/>
        <v>-1.4170535059858296</v>
      </c>
      <c r="I41" s="9">
        <f t="shared" si="3"/>
        <v>-24.407582938388625</v>
      </c>
      <c r="J41" s="10">
        <f t="shared" si="4"/>
        <v>-3.565891472868217</v>
      </c>
    </row>
    <row r="42" spans="1:10" ht="15">
      <c r="A42" s="11" t="s">
        <v>39</v>
      </c>
      <c r="B42" s="4">
        <v>3446</v>
      </c>
      <c r="C42" s="4">
        <v>36</v>
      </c>
      <c r="D42" s="4">
        <f t="shared" si="1"/>
        <v>3482</v>
      </c>
      <c r="E42" s="4">
        <v>3504</v>
      </c>
      <c r="F42" s="4">
        <v>45</v>
      </c>
      <c r="G42" s="4">
        <f t="shared" si="2"/>
        <v>3549</v>
      </c>
      <c r="H42" s="5">
        <f t="shared" si="3"/>
        <v>1.6831108531630876</v>
      </c>
      <c r="I42" s="5">
        <f t="shared" si="3"/>
        <v>25</v>
      </c>
      <c r="J42" s="6">
        <f t="shared" si="4"/>
        <v>1.9241815048822515</v>
      </c>
    </row>
    <row r="43" spans="1:10" ht="15">
      <c r="A43" s="7" t="s">
        <v>40</v>
      </c>
      <c r="B43" s="8">
        <v>2922</v>
      </c>
      <c r="C43" s="8">
        <v>20</v>
      </c>
      <c r="D43" s="8">
        <f t="shared" si="1"/>
        <v>2942</v>
      </c>
      <c r="E43" s="8">
        <v>1964</v>
      </c>
      <c r="F43" s="8">
        <v>11</v>
      </c>
      <c r="G43" s="8">
        <f t="shared" si="2"/>
        <v>1975</v>
      </c>
      <c r="H43" s="9">
        <f t="shared" si="3"/>
        <v>-32.785763175906915</v>
      </c>
      <c r="I43" s="9">
        <f t="shared" si="3"/>
        <v>-45</v>
      </c>
      <c r="J43" s="10">
        <f t="shared" si="4"/>
        <v>-32.868796736913666</v>
      </c>
    </row>
    <row r="44" spans="1:10" ht="15">
      <c r="A44" s="11" t="s">
        <v>41</v>
      </c>
      <c r="B44" s="4">
        <v>1240</v>
      </c>
      <c r="C44" s="4">
        <v>1</v>
      </c>
      <c r="D44" s="4">
        <f t="shared" si="1"/>
        <v>1241</v>
      </c>
      <c r="E44" s="4">
        <v>1284</v>
      </c>
      <c r="F44" s="4"/>
      <c r="G44" s="4">
        <f t="shared" si="2"/>
        <v>1284</v>
      </c>
      <c r="H44" s="5">
        <f t="shared" si="3"/>
        <v>3.5483870967741935</v>
      </c>
      <c r="I44" s="5"/>
      <c r="J44" s="6">
        <f t="shared" si="4"/>
        <v>3.4649476228847704</v>
      </c>
    </row>
    <row r="45" spans="1:10" ht="15">
      <c r="A45" s="7" t="s">
        <v>42</v>
      </c>
      <c r="B45" s="8">
        <v>2392</v>
      </c>
      <c r="C45" s="8">
        <v>19</v>
      </c>
      <c r="D45" s="8">
        <f t="shared" si="1"/>
        <v>2411</v>
      </c>
      <c r="E45" s="8">
        <v>1570</v>
      </c>
      <c r="F45" s="8">
        <v>14</v>
      </c>
      <c r="G45" s="8">
        <f t="shared" si="2"/>
        <v>1584</v>
      </c>
      <c r="H45" s="9">
        <f t="shared" si="3"/>
        <v>-34.364548494983275</v>
      </c>
      <c r="I45" s="9">
        <f t="shared" si="3"/>
        <v>-26.31578947368421</v>
      </c>
      <c r="J45" s="10">
        <f t="shared" si="4"/>
        <v>-34.301119867274984</v>
      </c>
    </row>
    <row r="46" spans="1:10" ht="15">
      <c r="A46" s="11" t="s">
        <v>43</v>
      </c>
      <c r="B46" s="4">
        <v>2802</v>
      </c>
      <c r="C46" s="4">
        <v>16</v>
      </c>
      <c r="D46" s="4">
        <f t="shared" si="1"/>
        <v>2818</v>
      </c>
      <c r="E46" s="4">
        <v>3733</v>
      </c>
      <c r="F46" s="4">
        <v>205</v>
      </c>
      <c r="G46" s="4">
        <f t="shared" si="2"/>
        <v>3938</v>
      </c>
      <c r="H46" s="5">
        <f t="shared" si="3"/>
        <v>33.22626695217701</v>
      </c>
      <c r="I46" s="5">
        <f t="shared" si="3"/>
        <v>1181.25</v>
      </c>
      <c r="J46" s="6">
        <f t="shared" si="4"/>
        <v>39.7444996451384</v>
      </c>
    </row>
    <row r="47" spans="1:10" ht="15">
      <c r="A47" s="7" t="s">
        <v>44</v>
      </c>
      <c r="B47" s="8">
        <v>9467</v>
      </c>
      <c r="C47" s="8">
        <v>369</v>
      </c>
      <c r="D47" s="8">
        <f t="shared" si="1"/>
        <v>9836</v>
      </c>
      <c r="E47" s="8">
        <v>7720</v>
      </c>
      <c r="F47" s="8">
        <v>325</v>
      </c>
      <c r="G47" s="8">
        <f t="shared" si="2"/>
        <v>8045</v>
      </c>
      <c r="H47" s="9">
        <f t="shared" si="3"/>
        <v>-18.453575578324706</v>
      </c>
      <c r="I47" s="9">
        <f t="shared" si="3"/>
        <v>-11.924119241192411</v>
      </c>
      <c r="J47" s="10">
        <f t="shared" si="4"/>
        <v>-18.20862139080927</v>
      </c>
    </row>
    <row r="48" spans="1:10" ht="15">
      <c r="A48" s="11" t="s">
        <v>45</v>
      </c>
      <c r="B48" s="4">
        <v>764</v>
      </c>
      <c r="C48" s="4"/>
      <c r="D48" s="4">
        <f t="shared" si="1"/>
        <v>764</v>
      </c>
      <c r="E48" s="4">
        <v>352</v>
      </c>
      <c r="F48" s="4"/>
      <c r="G48" s="4">
        <f t="shared" si="2"/>
        <v>352</v>
      </c>
      <c r="H48" s="5">
        <f t="shared" si="3"/>
        <v>-53.92670157068062</v>
      </c>
      <c r="I48" s="5"/>
      <c r="J48" s="6">
        <f t="shared" si="4"/>
        <v>-53.92670157068062</v>
      </c>
    </row>
    <row r="49" spans="1:10" ht="15">
      <c r="A49" s="7" t="s">
        <v>46</v>
      </c>
      <c r="B49" s="8">
        <v>468</v>
      </c>
      <c r="C49" s="8">
        <v>4</v>
      </c>
      <c r="D49" s="8">
        <f t="shared" si="1"/>
        <v>472</v>
      </c>
      <c r="E49" s="8">
        <v>414</v>
      </c>
      <c r="F49" s="8">
        <v>3</v>
      </c>
      <c r="G49" s="8">
        <f t="shared" si="2"/>
        <v>417</v>
      </c>
      <c r="H49" s="9">
        <f t="shared" si="3"/>
        <v>-11.538461538461538</v>
      </c>
      <c r="I49" s="9">
        <f t="shared" si="3"/>
        <v>-25</v>
      </c>
      <c r="J49" s="10">
        <f t="shared" si="4"/>
        <v>-11.652542372881355</v>
      </c>
    </row>
    <row r="50" spans="1:10" ht="15">
      <c r="A50" s="11" t="s">
        <v>47</v>
      </c>
      <c r="B50" s="4">
        <v>2016</v>
      </c>
      <c r="C50" s="4">
        <v>46</v>
      </c>
      <c r="D50" s="4">
        <f t="shared" si="1"/>
        <v>2062</v>
      </c>
      <c r="E50" s="4">
        <v>1914</v>
      </c>
      <c r="F50" s="4">
        <v>36</v>
      </c>
      <c r="G50" s="4">
        <f t="shared" si="2"/>
        <v>1950</v>
      </c>
      <c r="H50" s="5">
        <f t="shared" si="3"/>
        <v>-5.059523809523809</v>
      </c>
      <c r="I50" s="5">
        <f t="shared" si="3"/>
        <v>-21.73913043478261</v>
      </c>
      <c r="J50" s="6">
        <f t="shared" si="4"/>
        <v>-5.431619786614937</v>
      </c>
    </row>
    <row r="51" spans="1:10" ht="15">
      <c r="A51" s="7" t="s">
        <v>48</v>
      </c>
      <c r="B51" s="8">
        <v>2816</v>
      </c>
      <c r="C51" s="8">
        <v>104</v>
      </c>
      <c r="D51" s="8">
        <f t="shared" si="1"/>
        <v>2920</v>
      </c>
      <c r="E51" s="8">
        <v>2866</v>
      </c>
      <c r="F51" s="8">
        <v>96</v>
      </c>
      <c r="G51" s="8">
        <f t="shared" si="2"/>
        <v>2962</v>
      </c>
      <c r="H51" s="9">
        <f t="shared" si="3"/>
        <v>1.7755681818181819</v>
      </c>
      <c r="I51" s="9">
        <f t="shared" si="3"/>
        <v>-7.6923076923076925</v>
      </c>
      <c r="J51" s="10">
        <f t="shared" si="4"/>
        <v>1.4383561643835616</v>
      </c>
    </row>
    <row r="52" spans="1:10" ht="15">
      <c r="A52" s="11" t="s">
        <v>49</v>
      </c>
      <c r="B52" s="4">
        <v>1304</v>
      </c>
      <c r="C52" s="4">
        <v>1</v>
      </c>
      <c r="D52" s="4">
        <f t="shared" si="1"/>
        <v>1305</v>
      </c>
      <c r="E52" s="4">
        <v>1066</v>
      </c>
      <c r="F52" s="4"/>
      <c r="G52" s="4">
        <f t="shared" si="2"/>
        <v>1066</v>
      </c>
      <c r="H52" s="5">
        <f t="shared" si="3"/>
        <v>-18.25153374233129</v>
      </c>
      <c r="I52" s="5">
        <f t="shared" si="3"/>
        <v>-100</v>
      </c>
      <c r="J52" s="6">
        <f t="shared" si="4"/>
        <v>-18.314176245210728</v>
      </c>
    </row>
    <row r="53" spans="1:10" ht="15">
      <c r="A53" s="7" t="s">
        <v>50</v>
      </c>
      <c r="B53" s="8">
        <v>12773</v>
      </c>
      <c r="C53" s="8">
        <v>639</v>
      </c>
      <c r="D53" s="8">
        <f t="shared" si="1"/>
        <v>13412</v>
      </c>
      <c r="E53" s="8">
        <v>16692</v>
      </c>
      <c r="F53" s="8">
        <v>205</v>
      </c>
      <c r="G53" s="8">
        <f t="shared" si="2"/>
        <v>16897</v>
      </c>
      <c r="H53" s="9">
        <f t="shared" si="3"/>
        <v>30.68190714789008</v>
      </c>
      <c r="I53" s="9">
        <f t="shared" si="3"/>
        <v>-67.91862284820031</v>
      </c>
      <c r="J53" s="10">
        <f t="shared" si="4"/>
        <v>25.984193259767373</v>
      </c>
    </row>
    <row r="54" spans="1:10" ht="15">
      <c r="A54" s="11" t="s">
        <v>51</v>
      </c>
      <c r="B54" s="4">
        <v>523</v>
      </c>
      <c r="C54" s="4"/>
      <c r="D54" s="4">
        <f t="shared" si="1"/>
        <v>523</v>
      </c>
      <c r="E54" s="4">
        <v>299</v>
      </c>
      <c r="F54" s="4"/>
      <c r="G54" s="4">
        <f t="shared" si="2"/>
        <v>299</v>
      </c>
      <c r="H54" s="5">
        <f t="shared" si="3"/>
        <v>-42.829827915869984</v>
      </c>
      <c r="I54" s="5"/>
      <c r="J54" s="6">
        <f t="shared" si="4"/>
        <v>-42.829827915869984</v>
      </c>
    </row>
    <row r="55" spans="1:10" ht="15">
      <c r="A55" s="7" t="s">
        <v>52</v>
      </c>
      <c r="B55" s="8">
        <v>655</v>
      </c>
      <c r="C55" s="8"/>
      <c r="D55" s="8">
        <f t="shared" si="1"/>
        <v>655</v>
      </c>
      <c r="E55" s="8">
        <v>584</v>
      </c>
      <c r="F55" s="8">
        <v>5</v>
      </c>
      <c r="G55" s="8">
        <f t="shared" si="2"/>
        <v>589</v>
      </c>
      <c r="H55" s="9">
        <f t="shared" si="3"/>
        <v>-10.839694656488549</v>
      </c>
      <c r="I55" s="9"/>
      <c r="J55" s="10">
        <f t="shared" si="4"/>
        <v>-10.076335877862595</v>
      </c>
    </row>
    <row r="56" spans="1:10" ht="15">
      <c r="A56" s="11" t="s">
        <v>53</v>
      </c>
      <c r="B56" s="4">
        <v>5686</v>
      </c>
      <c r="C56" s="4">
        <v>134</v>
      </c>
      <c r="D56" s="4">
        <f t="shared" si="1"/>
        <v>5820</v>
      </c>
      <c r="E56" s="4">
        <v>5993</v>
      </c>
      <c r="F56" s="4">
        <v>42</v>
      </c>
      <c r="G56" s="4">
        <f t="shared" si="2"/>
        <v>6035</v>
      </c>
      <c r="H56" s="5">
        <f t="shared" si="3"/>
        <v>5.399226169539219</v>
      </c>
      <c r="I56" s="5">
        <f t="shared" si="3"/>
        <v>-68.65671641791045</v>
      </c>
      <c r="J56" s="6">
        <f t="shared" si="4"/>
        <v>3.6941580756013748</v>
      </c>
    </row>
    <row r="57" spans="1:10" ht="15">
      <c r="A57" s="7" t="s">
        <v>62</v>
      </c>
      <c r="B57" s="8">
        <v>385</v>
      </c>
      <c r="C57" s="8">
        <v>73</v>
      </c>
      <c r="D57" s="8">
        <f t="shared" si="1"/>
        <v>458</v>
      </c>
      <c r="E57" s="8">
        <v>374</v>
      </c>
      <c r="F57" s="8">
        <v>61</v>
      </c>
      <c r="G57" s="8">
        <f t="shared" si="2"/>
        <v>435</v>
      </c>
      <c r="H57" s="9">
        <f t="shared" si="3"/>
        <v>-2.857142857142857</v>
      </c>
      <c r="I57" s="9">
        <f t="shared" si="3"/>
        <v>-16.43835616438356</v>
      </c>
      <c r="J57" s="10">
        <f t="shared" si="4"/>
        <v>-5.021834061135371</v>
      </c>
    </row>
    <row r="58" spans="1:10" ht="15">
      <c r="A58" s="11" t="s">
        <v>63</v>
      </c>
      <c r="B58" s="4">
        <v>150</v>
      </c>
      <c r="C58" s="4">
        <v>93</v>
      </c>
      <c r="D58" s="4">
        <f t="shared" si="1"/>
        <v>243</v>
      </c>
      <c r="E58" s="4">
        <v>130</v>
      </c>
      <c r="F58" s="4">
        <v>72</v>
      </c>
      <c r="G58" s="4">
        <f t="shared" si="2"/>
        <v>202</v>
      </c>
      <c r="H58" s="5">
        <f t="shared" si="3"/>
        <v>-13.333333333333334</v>
      </c>
      <c r="I58" s="5">
        <f t="shared" si="3"/>
        <v>-22.58064516129032</v>
      </c>
      <c r="J58" s="6">
        <f t="shared" si="4"/>
        <v>-16.872427983539097</v>
      </c>
    </row>
    <row r="59" spans="1:10" ht="15">
      <c r="A59" s="13" t="s">
        <v>54</v>
      </c>
      <c r="B59" s="14">
        <f>B60-SUM(B5+B9+B19+B31+B57+B58)</f>
        <v>342254</v>
      </c>
      <c r="C59" s="14">
        <f>C60-SUM(C5+C9+C19+C31+C57+C58)</f>
        <v>219579</v>
      </c>
      <c r="D59" s="14">
        <f>D60-SUM(D5+D9+D19+D31+D57+D58)</f>
        <v>561833</v>
      </c>
      <c r="E59" s="14">
        <f>E60-SUM(E5+E9+E19+E31+E57+E58)</f>
        <v>343929</v>
      </c>
      <c r="F59" s="14">
        <f>F60-SUM(F5+F9+F19+F31+F57+F58)</f>
        <v>218136</v>
      </c>
      <c r="G59" s="14">
        <f>G60-SUM(G5+G9+G19+G31+G57+G58)</f>
        <v>562065</v>
      </c>
      <c r="H59" s="15">
        <f>+((E59-B59)/B59)*100</f>
        <v>0.48940260742022007</v>
      </c>
      <c r="I59" s="15">
        <f>+((F59-C59)/C59)*100</f>
        <v>-0.6571666689437514</v>
      </c>
      <c r="J59" s="45">
        <f>+((G59-D59)/D59)*100</f>
        <v>0.041293409251503564</v>
      </c>
    </row>
    <row r="60" spans="1:10" ht="15">
      <c r="A60" s="16" t="s">
        <v>55</v>
      </c>
      <c r="B60" s="17">
        <f>SUM(B4:B58)</f>
        <v>428077</v>
      </c>
      <c r="C60" s="17">
        <f>SUM(C4:C58)</f>
        <v>262838</v>
      </c>
      <c r="D60" s="17">
        <f>SUM(D4:D58)</f>
        <v>690915</v>
      </c>
      <c r="E60" s="17">
        <f>SUM(E4:E58)</f>
        <v>425283</v>
      </c>
      <c r="F60" s="17">
        <f>SUM(F4:F58)</f>
        <v>257239</v>
      </c>
      <c r="G60" s="17">
        <f>SUM(G4:G58)</f>
        <v>682522</v>
      </c>
      <c r="H60" s="18">
        <f>+((E60-B60)/B60)*100</f>
        <v>-0.6526863157796378</v>
      </c>
      <c r="I60" s="18">
        <f>+((F60-C60)/C60)*100</f>
        <v>-2.130209482647106</v>
      </c>
      <c r="J60" s="19">
        <f>+((G60-D60)/D60)*100</f>
        <v>-1.2147659263440511</v>
      </c>
    </row>
    <row r="61" spans="1:10" ht="15.75" thickBot="1">
      <c r="A61" s="20" t="s">
        <v>56</v>
      </c>
      <c r="B61" s="21"/>
      <c r="C61" s="21"/>
      <c r="D61" s="21">
        <v>172881</v>
      </c>
      <c r="E61" s="21"/>
      <c r="F61" s="21"/>
      <c r="G61" s="21">
        <v>188331</v>
      </c>
      <c r="H61" s="63">
        <f>+((G61-D61)/D61)*100</f>
        <v>8.936783105141686</v>
      </c>
      <c r="I61" s="63"/>
      <c r="J61" s="64"/>
    </row>
    <row r="62" spans="1:10" ht="15">
      <c r="A62" s="16" t="s">
        <v>57</v>
      </c>
      <c r="B62" s="44"/>
      <c r="C62" s="44"/>
      <c r="D62" s="44">
        <f>+D60+D61</f>
        <v>863796</v>
      </c>
      <c r="E62" s="44"/>
      <c r="F62" s="44"/>
      <c r="G62" s="44">
        <f>+G60+G61</f>
        <v>870853</v>
      </c>
      <c r="H62" s="18"/>
      <c r="I62" s="18"/>
      <c r="J62" s="19">
        <f>+((G62-D62)/D62)*100</f>
        <v>0.8169753043542689</v>
      </c>
    </row>
    <row r="63" spans="1:10" ht="15">
      <c r="A63" s="48"/>
      <c r="B63" s="49"/>
      <c r="C63" s="49"/>
      <c r="D63" s="49"/>
      <c r="E63" s="49"/>
      <c r="F63" s="49"/>
      <c r="G63" s="49"/>
      <c r="H63" s="49"/>
      <c r="I63" s="49"/>
      <c r="J63" s="50"/>
    </row>
    <row r="64" spans="1:10" ht="15.75" thickBot="1">
      <c r="A64" s="51"/>
      <c r="B64" s="52"/>
      <c r="C64" s="52"/>
      <c r="D64" s="52"/>
      <c r="E64" s="52"/>
      <c r="F64" s="52"/>
      <c r="G64" s="52"/>
      <c r="H64" s="52"/>
      <c r="I64" s="52"/>
      <c r="J64" s="53"/>
    </row>
    <row r="65" spans="1:10" ht="48.75" customHeight="1">
      <c r="A65" s="54" t="s">
        <v>64</v>
      </c>
      <c r="B65" s="54"/>
      <c r="C65" s="54"/>
      <c r="D65" s="54"/>
      <c r="E65" s="54"/>
      <c r="F65" s="54"/>
      <c r="G65" s="54"/>
      <c r="H65" s="54"/>
      <c r="I65" s="54"/>
      <c r="J65" s="54"/>
    </row>
  </sheetData>
  <sheetProtection/>
  <mergeCells count="9">
    <mergeCell ref="A63:J63"/>
    <mergeCell ref="A64:J64"/>
    <mergeCell ref="A65:J65"/>
    <mergeCell ref="A1:J1"/>
    <mergeCell ref="A2:A3"/>
    <mergeCell ref="B2:D2"/>
    <mergeCell ref="E2:G2"/>
    <mergeCell ref="H2:J2"/>
    <mergeCell ref="H61:J6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zoomScale="80" zoomScaleNormal="80" zoomScalePageLayoutView="0" workbookViewId="0" topLeftCell="A1">
      <selection activeCell="J10" sqref="J10"/>
    </sheetView>
  </sheetViews>
  <sheetFormatPr defaultColWidth="9.140625" defaultRowHeight="15"/>
  <cols>
    <col min="1" max="1" width="27.421875" style="0" customWidth="1"/>
    <col min="2" max="10" width="14.28125" style="0" customWidth="1"/>
  </cols>
  <sheetData>
    <row r="1" spans="1:10" ht="24.75" customHeight="1">
      <c r="A1" s="55" t="s">
        <v>70</v>
      </c>
      <c r="B1" s="56"/>
      <c r="C1" s="56"/>
      <c r="D1" s="56"/>
      <c r="E1" s="56"/>
      <c r="F1" s="56"/>
      <c r="G1" s="56"/>
      <c r="H1" s="56"/>
      <c r="I1" s="56"/>
      <c r="J1" s="57"/>
    </row>
    <row r="2" spans="1:10" ht="27" customHeight="1">
      <c r="A2" s="58" t="s">
        <v>1</v>
      </c>
      <c r="B2" s="60" t="s">
        <v>74</v>
      </c>
      <c r="C2" s="60"/>
      <c r="D2" s="60"/>
      <c r="E2" s="60" t="s">
        <v>75</v>
      </c>
      <c r="F2" s="60"/>
      <c r="G2" s="60"/>
      <c r="H2" s="61" t="s">
        <v>2</v>
      </c>
      <c r="I2" s="61"/>
      <c r="J2" s="62"/>
    </row>
    <row r="3" spans="1:10" ht="15">
      <c r="A3" s="59"/>
      <c r="B3" s="1" t="s">
        <v>3</v>
      </c>
      <c r="C3" s="1" t="s">
        <v>4</v>
      </c>
      <c r="D3" s="1" t="s">
        <v>5</v>
      </c>
      <c r="E3" s="1" t="s">
        <v>3</v>
      </c>
      <c r="F3" s="1" t="s">
        <v>4</v>
      </c>
      <c r="G3" s="1" t="s">
        <v>5</v>
      </c>
      <c r="H3" s="1" t="s">
        <v>3</v>
      </c>
      <c r="I3" s="1" t="s">
        <v>4</v>
      </c>
      <c r="J3" s="2" t="s">
        <v>5</v>
      </c>
    </row>
    <row r="4" spans="1:10" ht="15">
      <c r="A4" s="25" t="s">
        <v>6</v>
      </c>
      <c r="B4" s="4">
        <v>62987</v>
      </c>
      <c r="C4" s="4">
        <v>157554</v>
      </c>
      <c r="D4" s="4">
        <f>SUM(B4:C4)</f>
        <v>220541</v>
      </c>
      <c r="E4" s="4">
        <v>63121</v>
      </c>
      <c r="F4" s="4">
        <v>148728</v>
      </c>
      <c r="G4" s="4">
        <f>SUM(E4:F4)</f>
        <v>211849</v>
      </c>
      <c r="H4" s="28">
        <f>+((E4-B4)/B4)*100</f>
        <v>0.2127423119056313</v>
      </c>
      <c r="I4" s="5">
        <f aca="true" t="shared" si="0" ref="I4:J18">+((F4-C4)/C4)*100</f>
        <v>-5.6018888761948284</v>
      </c>
      <c r="J4" s="41">
        <f t="shared" si="0"/>
        <v>-3.9412172793267466</v>
      </c>
    </row>
    <row r="5" spans="1:10" ht="15">
      <c r="A5" s="26" t="s">
        <v>58</v>
      </c>
      <c r="B5" s="8">
        <v>67917</v>
      </c>
      <c r="C5" s="8">
        <v>39058</v>
      </c>
      <c r="D5" s="8">
        <f aca="true" t="shared" si="1" ref="D5:D58">SUM(B5:C5)</f>
        <v>106975</v>
      </c>
      <c r="E5" s="8">
        <v>64363</v>
      </c>
      <c r="F5" s="8">
        <v>36098</v>
      </c>
      <c r="G5" s="8">
        <f aca="true" t="shared" si="2" ref="G5:G58">SUM(E5:F5)</f>
        <v>100461</v>
      </c>
      <c r="H5" s="9">
        <f>+((E5-B5)/B5)*100</f>
        <v>-5.232857752845385</v>
      </c>
      <c r="I5" s="9">
        <f t="shared" si="0"/>
        <v>-7.578473040094219</v>
      </c>
      <c r="J5" s="10">
        <f t="shared" si="0"/>
        <v>-6.0892731946716525</v>
      </c>
    </row>
    <row r="6" spans="1:10" ht="15">
      <c r="A6" s="27" t="s">
        <v>7</v>
      </c>
      <c r="B6" s="4">
        <v>39530</v>
      </c>
      <c r="C6" s="4">
        <v>5949</v>
      </c>
      <c r="D6" s="4">
        <f t="shared" si="1"/>
        <v>45479</v>
      </c>
      <c r="E6" s="4">
        <v>40774</v>
      </c>
      <c r="F6" s="4">
        <v>6776</v>
      </c>
      <c r="G6" s="4">
        <f t="shared" si="2"/>
        <v>47550</v>
      </c>
      <c r="H6" s="5">
        <f>+((E6-B6)/B6)*100</f>
        <v>3.1469769795092333</v>
      </c>
      <c r="I6" s="5">
        <f t="shared" si="0"/>
        <v>13.901496049756263</v>
      </c>
      <c r="J6" s="6">
        <f t="shared" si="0"/>
        <v>4.553750082455639</v>
      </c>
    </row>
    <row r="7" spans="1:10" ht="15">
      <c r="A7" s="26" t="s">
        <v>8</v>
      </c>
      <c r="B7" s="8">
        <v>30811</v>
      </c>
      <c r="C7" s="8">
        <v>6236</v>
      </c>
      <c r="D7" s="8">
        <f t="shared" si="1"/>
        <v>37047</v>
      </c>
      <c r="E7" s="8">
        <v>31991</v>
      </c>
      <c r="F7" s="8">
        <v>6172</v>
      </c>
      <c r="G7" s="8">
        <f t="shared" si="2"/>
        <v>38163</v>
      </c>
      <c r="H7" s="9">
        <f>+((E7-B7)/B7)*100</f>
        <v>3.829801045081302</v>
      </c>
      <c r="I7" s="9">
        <f t="shared" si="0"/>
        <v>-1.0262989095574084</v>
      </c>
      <c r="J7" s="10">
        <f t="shared" si="0"/>
        <v>3.0123896671795287</v>
      </c>
    </row>
    <row r="8" spans="1:10" ht="15">
      <c r="A8" s="27" t="s">
        <v>9</v>
      </c>
      <c r="B8" s="4">
        <v>22066</v>
      </c>
      <c r="C8" s="4">
        <v>25047</v>
      </c>
      <c r="D8" s="4">
        <f t="shared" si="1"/>
        <v>47113</v>
      </c>
      <c r="E8" s="4">
        <v>23005</v>
      </c>
      <c r="F8" s="4">
        <v>36148</v>
      </c>
      <c r="G8" s="4">
        <f t="shared" si="2"/>
        <v>59153</v>
      </c>
      <c r="H8" s="5">
        <f>+((E8-B8)/B8)*100</f>
        <v>4.255415571467416</v>
      </c>
      <c r="I8" s="5">
        <f t="shared" si="0"/>
        <v>44.32067712700124</v>
      </c>
      <c r="J8" s="6">
        <f t="shared" si="0"/>
        <v>25.555579139515633</v>
      </c>
    </row>
    <row r="9" spans="1:10" ht="15">
      <c r="A9" s="26" t="s">
        <v>59</v>
      </c>
      <c r="B9" s="8">
        <v>1395</v>
      </c>
      <c r="C9" s="8">
        <v>859</v>
      </c>
      <c r="D9" s="8">
        <f t="shared" si="1"/>
        <v>2254</v>
      </c>
      <c r="E9" s="8">
        <v>1559</v>
      </c>
      <c r="F9" s="8">
        <v>722</v>
      </c>
      <c r="G9" s="8">
        <f t="shared" si="2"/>
        <v>2281</v>
      </c>
      <c r="H9" s="9">
        <f>+((E9-B9)/B9)*100</f>
        <v>11.75627240143369</v>
      </c>
      <c r="I9" s="9">
        <f t="shared" si="0"/>
        <v>-15.948777648428406</v>
      </c>
      <c r="J9" s="10">
        <f t="shared" si="0"/>
        <v>1.1978704525288377</v>
      </c>
    </row>
    <row r="10" spans="1:10" ht="15">
      <c r="A10" s="27" t="s">
        <v>10</v>
      </c>
      <c r="B10" s="4">
        <v>3519</v>
      </c>
      <c r="C10" s="4">
        <v>3590</v>
      </c>
      <c r="D10" s="4">
        <f t="shared" si="1"/>
        <v>7109</v>
      </c>
      <c r="E10" s="4">
        <v>3932</v>
      </c>
      <c r="F10" s="4">
        <v>4193</v>
      </c>
      <c r="G10" s="4">
        <f t="shared" si="2"/>
        <v>8125</v>
      </c>
      <c r="H10" s="5">
        <f>+((E10-B10)/B10)*100</f>
        <v>11.736288718385905</v>
      </c>
      <c r="I10" s="5">
        <f t="shared" si="0"/>
        <v>16.7966573816156</v>
      </c>
      <c r="J10" s="6">
        <f t="shared" si="0"/>
        <v>14.291742861161907</v>
      </c>
    </row>
    <row r="11" spans="1:10" ht="15">
      <c r="A11" s="26" t="s">
        <v>11</v>
      </c>
      <c r="B11" s="8">
        <v>5950</v>
      </c>
      <c r="C11" s="8">
        <v>2065</v>
      </c>
      <c r="D11" s="8">
        <f t="shared" si="1"/>
        <v>8015</v>
      </c>
      <c r="E11" s="8">
        <v>6479</v>
      </c>
      <c r="F11" s="8">
        <v>1867</v>
      </c>
      <c r="G11" s="8">
        <f t="shared" si="2"/>
        <v>8346</v>
      </c>
      <c r="H11" s="9">
        <f>+((E11-B11)/B11)*100</f>
        <v>8.890756302521009</v>
      </c>
      <c r="I11" s="9">
        <f t="shared" si="0"/>
        <v>-9.588377723970943</v>
      </c>
      <c r="J11" s="10">
        <f t="shared" si="0"/>
        <v>4.12975670617592</v>
      </c>
    </row>
    <row r="12" spans="1:10" ht="15">
      <c r="A12" s="27" t="s">
        <v>12</v>
      </c>
      <c r="B12" s="4">
        <v>16555</v>
      </c>
      <c r="C12" s="4">
        <v>3382</v>
      </c>
      <c r="D12" s="4">
        <f t="shared" si="1"/>
        <v>19937</v>
      </c>
      <c r="E12" s="4">
        <v>15915</v>
      </c>
      <c r="F12" s="4">
        <v>2688</v>
      </c>
      <c r="G12" s="4">
        <f t="shared" si="2"/>
        <v>18603</v>
      </c>
      <c r="H12" s="5">
        <f>+((E12-B12)/B12)*100</f>
        <v>-3.865901540320145</v>
      </c>
      <c r="I12" s="5">
        <f t="shared" si="0"/>
        <v>-20.5204021289178</v>
      </c>
      <c r="J12" s="6">
        <f t="shared" si="0"/>
        <v>-6.691076892210463</v>
      </c>
    </row>
    <row r="13" spans="1:10" ht="15">
      <c r="A13" s="26" t="s">
        <v>13</v>
      </c>
      <c r="B13" s="8">
        <v>10646</v>
      </c>
      <c r="C13" s="8">
        <v>215</v>
      </c>
      <c r="D13" s="8">
        <f t="shared" si="1"/>
        <v>10861</v>
      </c>
      <c r="E13" s="8">
        <v>11408</v>
      </c>
      <c r="F13" s="8">
        <v>344</v>
      </c>
      <c r="G13" s="8">
        <f t="shared" si="2"/>
        <v>11752</v>
      </c>
      <c r="H13" s="9">
        <f>+((E13-B13)/B13)*100</f>
        <v>7.157617884651513</v>
      </c>
      <c r="I13" s="9">
        <f t="shared" si="0"/>
        <v>60</v>
      </c>
      <c r="J13" s="10">
        <f t="shared" si="0"/>
        <v>8.20366448761624</v>
      </c>
    </row>
    <row r="14" spans="1:10" ht="15">
      <c r="A14" s="27" t="s">
        <v>14</v>
      </c>
      <c r="B14" s="4">
        <v>3642</v>
      </c>
      <c r="C14" s="4">
        <v>42</v>
      </c>
      <c r="D14" s="4">
        <f t="shared" si="1"/>
        <v>3684</v>
      </c>
      <c r="E14" s="4">
        <v>3837</v>
      </c>
      <c r="F14" s="4">
        <v>44</v>
      </c>
      <c r="G14" s="4">
        <f t="shared" si="2"/>
        <v>3881</v>
      </c>
      <c r="H14" s="5">
        <f>+((E14-B14)/B14)*100</f>
        <v>5.354200988467875</v>
      </c>
      <c r="I14" s="5">
        <f t="shared" si="0"/>
        <v>4.761904761904762</v>
      </c>
      <c r="J14" s="6">
        <f t="shared" si="0"/>
        <v>5.3474484256243215</v>
      </c>
    </row>
    <row r="15" spans="1:10" ht="15">
      <c r="A15" s="26" t="s">
        <v>15</v>
      </c>
      <c r="B15" s="8">
        <v>6856</v>
      </c>
      <c r="C15" s="8">
        <v>698</v>
      </c>
      <c r="D15" s="8">
        <f t="shared" si="1"/>
        <v>7554</v>
      </c>
      <c r="E15" s="8">
        <v>7191</v>
      </c>
      <c r="F15" s="8">
        <v>820</v>
      </c>
      <c r="G15" s="8">
        <f t="shared" si="2"/>
        <v>8011</v>
      </c>
      <c r="H15" s="9">
        <f>+((E15-B15)/B15)*100</f>
        <v>4.886231038506417</v>
      </c>
      <c r="I15" s="9">
        <f t="shared" si="0"/>
        <v>17.478510028653297</v>
      </c>
      <c r="J15" s="10">
        <f t="shared" si="0"/>
        <v>6.049774953666931</v>
      </c>
    </row>
    <row r="16" spans="1:10" ht="15">
      <c r="A16" s="27" t="s">
        <v>16</v>
      </c>
      <c r="B16" s="4">
        <v>816</v>
      </c>
      <c r="C16" s="4">
        <v>18</v>
      </c>
      <c r="D16" s="4">
        <f t="shared" si="1"/>
        <v>834</v>
      </c>
      <c r="E16" s="4">
        <v>817</v>
      </c>
      <c r="F16" s="4">
        <v>9</v>
      </c>
      <c r="G16" s="4">
        <f t="shared" si="2"/>
        <v>826</v>
      </c>
      <c r="H16" s="28">
        <f>+((E16-B16)/B16)*100</f>
        <v>0.12254901960784313</v>
      </c>
      <c r="I16" s="5">
        <f t="shared" si="0"/>
        <v>-50</v>
      </c>
      <c r="J16" s="6">
        <f t="shared" si="0"/>
        <v>-0.9592326139088728</v>
      </c>
    </row>
    <row r="17" spans="1:10" ht="15">
      <c r="A17" s="26" t="s">
        <v>17</v>
      </c>
      <c r="B17" s="8">
        <v>697</v>
      </c>
      <c r="C17" s="8"/>
      <c r="D17" s="8">
        <f t="shared" si="1"/>
        <v>697</v>
      </c>
      <c r="E17" s="8">
        <v>912</v>
      </c>
      <c r="F17" s="8"/>
      <c r="G17" s="8">
        <f t="shared" si="2"/>
        <v>912</v>
      </c>
      <c r="H17" s="9">
        <f>+((E17-B17)/B17)*100</f>
        <v>30.84648493543759</v>
      </c>
      <c r="I17" s="9"/>
      <c r="J17" s="10">
        <f t="shared" si="0"/>
        <v>30.84648493543759</v>
      </c>
    </row>
    <row r="18" spans="1:10" ht="15">
      <c r="A18" s="27" t="s">
        <v>18</v>
      </c>
      <c r="B18" s="4">
        <v>444</v>
      </c>
      <c r="C18" s="4">
        <v>23</v>
      </c>
      <c r="D18" s="4">
        <f t="shared" si="1"/>
        <v>467</v>
      </c>
      <c r="E18" s="4">
        <v>714</v>
      </c>
      <c r="F18" s="4">
        <v>37</v>
      </c>
      <c r="G18" s="4">
        <f t="shared" si="2"/>
        <v>751</v>
      </c>
      <c r="H18" s="5">
        <f>+((E18-B18)/B18)*100</f>
        <v>60.810810810810814</v>
      </c>
      <c r="I18" s="5">
        <f>+((F18-C18)/C18)*100</f>
        <v>60.86956521739131</v>
      </c>
      <c r="J18" s="6">
        <f t="shared" si="0"/>
        <v>60.81370449678801</v>
      </c>
    </row>
    <row r="19" spans="1:10" ht="15">
      <c r="A19" s="26" t="s">
        <v>60</v>
      </c>
      <c r="B19" s="8"/>
      <c r="C19" s="8"/>
      <c r="D19" s="8"/>
      <c r="E19" s="8"/>
      <c r="F19" s="8"/>
      <c r="G19" s="8"/>
      <c r="H19" s="9"/>
      <c r="I19" s="9"/>
      <c r="J19" s="10"/>
    </row>
    <row r="20" spans="1:10" ht="15">
      <c r="A20" s="27" t="s">
        <v>19</v>
      </c>
      <c r="B20" s="4">
        <v>1239</v>
      </c>
      <c r="C20" s="4">
        <v>36</v>
      </c>
      <c r="D20" s="4">
        <f t="shared" si="1"/>
        <v>1275</v>
      </c>
      <c r="E20" s="4">
        <v>1119</v>
      </c>
      <c r="F20" s="4">
        <v>45</v>
      </c>
      <c r="G20" s="4">
        <f t="shared" si="2"/>
        <v>1164</v>
      </c>
      <c r="H20" s="5">
        <f>+((E20-B20)/B20)*100</f>
        <v>-9.685230024213075</v>
      </c>
      <c r="I20" s="5">
        <f>+((F20-C20)/C20)*100</f>
        <v>25</v>
      </c>
      <c r="J20" s="6">
        <f>+((G20-D20)/D20)*100</f>
        <v>-8.705882352941176</v>
      </c>
    </row>
    <row r="21" spans="1:10" ht="15">
      <c r="A21" s="26" t="s">
        <v>20</v>
      </c>
      <c r="B21" s="8"/>
      <c r="C21" s="8"/>
      <c r="D21" s="8"/>
      <c r="E21" s="8"/>
      <c r="F21" s="8"/>
      <c r="G21" s="8"/>
      <c r="H21" s="9"/>
      <c r="I21" s="9"/>
      <c r="J21" s="10"/>
    </row>
    <row r="22" spans="1:10" ht="15">
      <c r="A22" s="27" t="s">
        <v>21</v>
      </c>
      <c r="B22" s="4">
        <v>1426</v>
      </c>
      <c r="C22" s="4">
        <v>10</v>
      </c>
      <c r="D22" s="4">
        <f t="shared" si="1"/>
        <v>1436</v>
      </c>
      <c r="E22" s="4">
        <v>1433</v>
      </c>
      <c r="F22" s="4">
        <v>16</v>
      </c>
      <c r="G22" s="4">
        <f t="shared" si="2"/>
        <v>1449</v>
      </c>
      <c r="H22" s="28">
        <f aca="true" t="shared" si="3" ref="H22:J58">+((E22-B22)/B22)*100</f>
        <v>0.4908835904628331</v>
      </c>
      <c r="I22" s="5">
        <f t="shared" si="3"/>
        <v>60</v>
      </c>
      <c r="J22" s="6">
        <f t="shared" si="3"/>
        <v>0.9052924791086351</v>
      </c>
    </row>
    <row r="23" spans="1:10" ht="15">
      <c r="A23" s="26" t="s">
        <v>22</v>
      </c>
      <c r="B23" s="8">
        <v>578</v>
      </c>
      <c r="C23" s="8">
        <v>3</v>
      </c>
      <c r="D23" s="8">
        <f t="shared" si="1"/>
        <v>581</v>
      </c>
      <c r="E23" s="8">
        <v>578</v>
      </c>
      <c r="F23" s="8">
        <v>6</v>
      </c>
      <c r="G23" s="8">
        <f t="shared" si="2"/>
        <v>584</v>
      </c>
      <c r="H23" s="9">
        <f t="shared" si="3"/>
        <v>0</v>
      </c>
      <c r="I23" s="9">
        <f t="shared" si="3"/>
        <v>100</v>
      </c>
      <c r="J23" s="10">
        <f t="shared" si="3"/>
        <v>0.5163511187607573</v>
      </c>
    </row>
    <row r="24" spans="1:10" ht="15">
      <c r="A24" s="27" t="s">
        <v>23</v>
      </c>
      <c r="B24" s="4">
        <v>946</v>
      </c>
      <c r="C24" s="4">
        <v>93</v>
      </c>
      <c r="D24" s="4">
        <f t="shared" si="1"/>
        <v>1039</v>
      </c>
      <c r="E24" s="4">
        <v>849</v>
      </c>
      <c r="F24" s="4">
        <v>130</v>
      </c>
      <c r="G24" s="4">
        <f t="shared" si="2"/>
        <v>979</v>
      </c>
      <c r="H24" s="5">
        <f t="shared" si="3"/>
        <v>-10.253699788583509</v>
      </c>
      <c r="I24" s="5">
        <f t="shared" si="3"/>
        <v>39.784946236559136</v>
      </c>
      <c r="J24" s="6">
        <f t="shared" si="3"/>
        <v>-5.7747834456207885</v>
      </c>
    </row>
    <row r="25" spans="1:10" ht="15">
      <c r="A25" s="26" t="s">
        <v>24</v>
      </c>
      <c r="B25" s="8">
        <v>849</v>
      </c>
      <c r="C25" s="8">
        <v>12</v>
      </c>
      <c r="D25" s="8">
        <f t="shared" si="1"/>
        <v>861</v>
      </c>
      <c r="E25" s="8">
        <v>638</v>
      </c>
      <c r="F25" s="8">
        <v>12</v>
      </c>
      <c r="G25" s="8">
        <f t="shared" si="2"/>
        <v>650</v>
      </c>
      <c r="H25" s="9">
        <f t="shared" si="3"/>
        <v>-24.852767962308597</v>
      </c>
      <c r="I25" s="9">
        <f t="shared" si="3"/>
        <v>0</v>
      </c>
      <c r="J25" s="10">
        <f t="shared" si="3"/>
        <v>-24.506387921022068</v>
      </c>
    </row>
    <row r="26" spans="1:10" ht="15">
      <c r="A26" s="27" t="s">
        <v>25</v>
      </c>
      <c r="B26" s="4"/>
      <c r="C26" s="4"/>
      <c r="D26" s="4"/>
      <c r="E26" s="4">
        <v>4</v>
      </c>
      <c r="F26" s="4"/>
      <c r="G26" s="4">
        <f t="shared" si="2"/>
        <v>4</v>
      </c>
      <c r="H26" s="5"/>
      <c r="I26" s="5"/>
      <c r="J26" s="6"/>
    </row>
    <row r="27" spans="1:10" ht="15">
      <c r="A27" s="26" t="s">
        <v>26</v>
      </c>
      <c r="B27" s="8">
        <v>1989</v>
      </c>
      <c r="C27" s="8">
        <v>24</v>
      </c>
      <c r="D27" s="8">
        <f t="shared" si="1"/>
        <v>2013</v>
      </c>
      <c r="E27" s="8">
        <v>1998</v>
      </c>
      <c r="F27" s="8">
        <v>219</v>
      </c>
      <c r="G27" s="8">
        <f t="shared" si="2"/>
        <v>2217</v>
      </c>
      <c r="H27" s="9">
        <f t="shared" si="3"/>
        <v>0.4524886877828055</v>
      </c>
      <c r="I27" s="9">
        <f t="shared" si="3"/>
        <v>812.5</v>
      </c>
      <c r="J27" s="10">
        <f t="shared" si="3"/>
        <v>10.134128166915051</v>
      </c>
    </row>
    <row r="28" spans="1:10" ht="15">
      <c r="A28" s="27" t="s">
        <v>27</v>
      </c>
      <c r="B28" s="4">
        <v>6363</v>
      </c>
      <c r="C28" s="4">
        <v>175</v>
      </c>
      <c r="D28" s="4">
        <f t="shared" si="1"/>
        <v>6538</v>
      </c>
      <c r="E28" s="4">
        <v>5937</v>
      </c>
      <c r="F28" s="4">
        <v>280</v>
      </c>
      <c r="G28" s="4">
        <f t="shared" si="2"/>
        <v>6217</v>
      </c>
      <c r="H28" s="5">
        <f t="shared" si="3"/>
        <v>-6.694955209806695</v>
      </c>
      <c r="I28" s="5">
        <f t="shared" si="3"/>
        <v>60</v>
      </c>
      <c r="J28" s="6">
        <f t="shared" si="3"/>
        <v>-4.909758335882533</v>
      </c>
    </row>
    <row r="29" spans="1:10" ht="15">
      <c r="A29" s="26" t="s">
        <v>28</v>
      </c>
      <c r="B29" s="8">
        <v>3002</v>
      </c>
      <c r="C29" s="8">
        <v>59</v>
      </c>
      <c r="D29" s="8">
        <f t="shared" si="1"/>
        <v>3061</v>
      </c>
      <c r="E29" s="8">
        <v>3231</v>
      </c>
      <c r="F29" s="8">
        <v>61</v>
      </c>
      <c r="G29" s="8">
        <f t="shared" si="2"/>
        <v>3292</v>
      </c>
      <c r="H29" s="9">
        <f t="shared" si="3"/>
        <v>7.628247834776815</v>
      </c>
      <c r="I29" s="9">
        <f t="shared" si="3"/>
        <v>3.389830508474576</v>
      </c>
      <c r="J29" s="10">
        <f t="shared" si="3"/>
        <v>7.54655341391702</v>
      </c>
    </row>
    <row r="30" spans="1:10" ht="15">
      <c r="A30" s="27" t="s">
        <v>29</v>
      </c>
      <c r="B30" s="4">
        <v>1168</v>
      </c>
      <c r="C30" s="4">
        <v>7</v>
      </c>
      <c r="D30" s="4">
        <f t="shared" si="1"/>
        <v>1175</v>
      </c>
      <c r="E30" s="4">
        <v>1265</v>
      </c>
      <c r="F30" s="4">
        <v>4</v>
      </c>
      <c r="G30" s="4">
        <f t="shared" si="2"/>
        <v>1269</v>
      </c>
      <c r="H30" s="5">
        <f t="shared" si="3"/>
        <v>8.304794520547945</v>
      </c>
      <c r="I30" s="5">
        <f t="shared" si="3"/>
        <v>-42.857142857142854</v>
      </c>
      <c r="J30" s="6">
        <f t="shared" si="3"/>
        <v>8</v>
      </c>
    </row>
    <row r="31" spans="1:10" ht="15">
      <c r="A31" s="26" t="s">
        <v>61</v>
      </c>
      <c r="B31" s="8">
        <v>12</v>
      </c>
      <c r="C31" s="8">
        <v>139</v>
      </c>
      <c r="D31" s="8">
        <f t="shared" si="1"/>
        <v>151</v>
      </c>
      <c r="E31" s="8">
        <v>20</v>
      </c>
      <c r="F31" s="8">
        <v>155</v>
      </c>
      <c r="G31" s="8">
        <f t="shared" si="2"/>
        <v>175</v>
      </c>
      <c r="H31" s="9">
        <f t="shared" si="3"/>
        <v>66.66666666666666</v>
      </c>
      <c r="I31" s="9">
        <f t="shared" si="3"/>
        <v>11.510791366906476</v>
      </c>
      <c r="J31" s="10">
        <f t="shared" si="3"/>
        <v>15.894039735099339</v>
      </c>
    </row>
    <row r="32" spans="1:10" ht="15">
      <c r="A32" s="27" t="s">
        <v>30</v>
      </c>
      <c r="B32" s="4"/>
      <c r="C32" s="4"/>
      <c r="D32" s="4"/>
      <c r="E32" s="4">
        <v>481</v>
      </c>
      <c r="F32" s="4"/>
      <c r="G32" s="4">
        <f t="shared" si="2"/>
        <v>481</v>
      </c>
      <c r="H32" s="5"/>
      <c r="I32" s="5"/>
      <c r="J32" s="6"/>
    </row>
    <row r="33" spans="1:10" ht="15">
      <c r="A33" s="26" t="s">
        <v>31</v>
      </c>
      <c r="B33" s="8">
        <v>3119</v>
      </c>
      <c r="C33" s="8">
        <v>1058</v>
      </c>
      <c r="D33" s="8">
        <f t="shared" si="1"/>
        <v>4177</v>
      </c>
      <c r="E33" s="8">
        <v>3166</v>
      </c>
      <c r="F33" s="8">
        <v>1066</v>
      </c>
      <c r="G33" s="8">
        <f t="shared" si="2"/>
        <v>4232</v>
      </c>
      <c r="H33" s="9">
        <f t="shared" si="3"/>
        <v>1.5068932350112216</v>
      </c>
      <c r="I33" s="9">
        <f t="shared" si="3"/>
        <v>0.7561436672967864</v>
      </c>
      <c r="J33" s="10">
        <f t="shared" si="3"/>
        <v>1.3167344984438591</v>
      </c>
    </row>
    <row r="34" spans="1:10" ht="15">
      <c r="A34" s="27" t="s">
        <v>73</v>
      </c>
      <c r="B34" s="4">
        <v>695</v>
      </c>
      <c r="C34" s="4"/>
      <c r="D34" s="4">
        <f t="shared" si="1"/>
        <v>695</v>
      </c>
      <c r="E34" s="4">
        <v>620</v>
      </c>
      <c r="F34" s="4"/>
      <c r="G34" s="4">
        <f t="shared" si="2"/>
        <v>620</v>
      </c>
      <c r="H34" s="5">
        <f t="shared" si="3"/>
        <v>-10.79136690647482</v>
      </c>
      <c r="I34" s="5"/>
      <c r="J34" s="6">
        <f t="shared" si="3"/>
        <v>-10.79136690647482</v>
      </c>
    </row>
    <row r="35" spans="1:10" ht="15">
      <c r="A35" s="26" t="s">
        <v>32</v>
      </c>
      <c r="B35" s="8">
        <v>305</v>
      </c>
      <c r="C35" s="8">
        <v>433</v>
      </c>
      <c r="D35" s="8">
        <f t="shared" si="1"/>
        <v>738</v>
      </c>
      <c r="E35" s="8">
        <v>308</v>
      </c>
      <c r="F35" s="8">
        <v>235</v>
      </c>
      <c r="G35" s="8">
        <f t="shared" si="2"/>
        <v>543</v>
      </c>
      <c r="H35" s="9">
        <f t="shared" si="3"/>
        <v>0.9836065573770493</v>
      </c>
      <c r="I35" s="9">
        <f t="shared" si="3"/>
        <v>-45.72748267898383</v>
      </c>
      <c r="J35" s="10">
        <f t="shared" si="3"/>
        <v>-26.422764227642276</v>
      </c>
    </row>
    <row r="36" spans="1:10" ht="15">
      <c r="A36" s="27" t="s">
        <v>33</v>
      </c>
      <c r="B36" s="4">
        <v>976</v>
      </c>
      <c r="C36" s="4"/>
      <c r="D36" s="4">
        <f t="shared" si="1"/>
        <v>976</v>
      </c>
      <c r="E36" s="4">
        <v>990</v>
      </c>
      <c r="F36" s="4">
        <v>6</v>
      </c>
      <c r="G36" s="4">
        <f t="shared" si="2"/>
        <v>996</v>
      </c>
      <c r="H36" s="5">
        <f t="shared" si="3"/>
        <v>1.4344262295081966</v>
      </c>
      <c r="I36" s="5"/>
      <c r="J36" s="6">
        <f t="shared" si="3"/>
        <v>2.0491803278688523</v>
      </c>
    </row>
    <row r="37" spans="1:10" ht="15">
      <c r="A37" s="26" t="s">
        <v>34</v>
      </c>
      <c r="B37" s="8">
        <v>1614</v>
      </c>
      <c r="C37" s="8"/>
      <c r="D37" s="8">
        <f t="shared" si="1"/>
        <v>1614</v>
      </c>
      <c r="E37" s="8">
        <v>1722</v>
      </c>
      <c r="F37" s="8"/>
      <c r="G37" s="8">
        <f t="shared" si="2"/>
        <v>1722</v>
      </c>
      <c r="H37" s="9">
        <f t="shared" si="3"/>
        <v>6.691449814126393</v>
      </c>
      <c r="I37" s="9"/>
      <c r="J37" s="10">
        <f t="shared" si="3"/>
        <v>6.691449814126393</v>
      </c>
    </row>
    <row r="38" spans="1:10" ht="15">
      <c r="A38" s="27" t="s">
        <v>35</v>
      </c>
      <c r="B38" s="4">
        <v>442</v>
      </c>
      <c r="C38" s="4">
        <v>2</v>
      </c>
      <c r="D38" s="4">
        <f t="shared" si="1"/>
        <v>444</v>
      </c>
      <c r="E38" s="4">
        <v>283</v>
      </c>
      <c r="F38" s="4">
        <v>9</v>
      </c>
      <c r="G38" s="4">
        <f t="shared" si="2"/>
        <v>292</v>
      </c>
      <c r="H38" s="5">
        <f t="shared" si="3"/>
        <v>-35.97285067873303</v>
      </c>
      <c r="I38" s="5">
        <f t="shared" si="3"/>
        <v>350</v>
      </c>
      <c r="J38" s="6">
        <f t="shared" si="3"/>
        <v>-34.234234234234236</v>
      </c>
    </row>
    <row r="39" spans="1:10" ht="15">
      <c r="A39" s="26" t="s">
        <v>36</v>
      </c>
      <c r="B39" s="8">
        <v>6368</v>
      </c>
      <c r="C39" s="8">
        <v>533</v>
      </c>
      <c r="D39" s="8">
        <f t="shared" si="1"/>
        <v>6901</v>
      </c>
      <c r="E39" s="8">
        <v>6051</v>
      </c>
      <c r="F39" s="8">
        <v>679</v>
      </c>
      <c r="G39" s="8">
        <f t="shared" si="2"/>
        <v>6730</v>
      </c>
      <c r="H39" s="9">
        <f t="shared" si="3"/>
        <v>-4.978015075376884</v>
      </c>
      <c r="I39" s="9">
        <f t="shared" si="3"/>
        <v>27.392120075046904</v>
      </c>
      <c r="J39" s="10">
        <f t="shared" si="3"/>
        <v>-2.477901753369077</v>
      </c>
    </row>
    <row r="40" spans="1:10" ht="15">
      <c r="A40" s="27" t="s">
        <v>37</v>
      </c>
      <c r="B40" s="4">
        <v>212</v>
      </c>
      <c r="C40" s="4">
        <v>6</v>
      </c>
      <c r="D40" s="4">
        <f t="shared" si="1"/>
        <v>218</v>
      </c>
      <c r="E40" s="4">
        <v>147</v>
      </c>
      <c r="F40" s="4">
        <v>4</v>
      </c>
      <c r="G40" s="4">
        <f t="shared" si="2"/>
        <v>151</v>
      </c>
      <c r="H40" s="5">
        <f t="shared" si="3"/>
        <v>-30.660377358490564</v>
      </c>
      <c r="I40" s="5">
        <f t="shared" si="3"/>
        <v>-33.33333333333333</v>
      </c>
      <c r="J40" s="6">
        <f t="shared" si="3"/>
        <v>-30.73394495412844</v>
      </c>
    </row>
    <row r="41" spans="1:10" ht="15">
      <c r="A41" s="26" t="s">
        <v>38</v>
      </c>
      <c r="B41" s="8">
        <v>3770</v>
      </c>
      <c r="C41" s="8">
        <v>253</v>
      </c>
      <c r="D41" s="8">
        <f t="shared" si="1"/>
        <v>4023</v>
      </c>
      <c r="E41" s="8">
        <v>3856</v>
      </c>
      <c r="F41" s="8">
        <v>310</v>
      </c>
      <c r="G41" s="8">
        <f t="shared" si="2"/>
        <v>4166</v>
      </c>
      <c r="H41" s="9">
        <f t="shared" si="3"/>
        <v>2.2811671087533156</v>
      </c>
      <c r="I41" s="9">
        <f t="shared" si="3"/>
        <v>22.529644268774703</v>
      </c>
      <c r="J41" s="10">
        <f t="shared" si="3"/>
        <v>3.5545612726820783</v>
      </c>
    </row>
    <row r="42" spans="1:10" ht="15">
      <c r="A42" s="27" t="s">
        <v>39</v>
      </c>
      <c r="B42" s="4">
        <v>2599</v>
      </c>
      <c r="C42" s="4">
        <v>19</v>
      </c>
      <c r="D42" s="4">
        <f t="shared" si="1"/>
        <v>2618</v>
      </c>
      <c r="E42" s="4">
        <v>2635</v>
      </c>
      <c r="F42" s="4">
        <v>20</v>
      </c>
      <c r="G42" s="4">
        <f t="shared" si="2"/>
        <v>2655</v>
      </c>
      <c r="H42" s="28">
        <f t="shared" si="3"/>
        <v>1.385148133897653</v>
      </c>
      <c r="I42" s="5">
        <f t="shared" si="3"/>
        <v>5.263157894736842</v>
      </c>
      <c r="J42" s="29">
        <f t="shared" si="3"/>
        <v>1.413292589763178</v>
      </c>
    </row>
    <row r="43" spans="1:10" ht="15">
      <c r="A43" s="26" t="s">
        <v>40</v>
      </c>
      <c r="B43" s="8">
        <v>2136</v>
      </c>
      <c r="C43" s="8">
        <v>6</v>
      </c>
      <c r="D43" s="8">
        <f t="shared" si="1"/>
        <v>2142</v>
      </c>
      <c r="E43" s="8">
        <v>2059</v>
      </c>
      <c r="F43" s="8">
        <v>8</v>
      </c>
      <c r="G43" s="8">
        <f t="shared" si="2"/>
        <v>2067</v>
      </c>
      <c r="H43" s="9">
        <f t="shared" si="3"/>
        <v>-3.6048689138576777</v>
      </c>
      <c r="I43" s="9">
        <f t="shared" si="3"/>
        <v>33.33333333333333</v>
      </c>
      <c r="J43" s="10">
        <f t="shared" si="3"/>
        <v>-3.5014005602240896</v>
      </c>
    </row>
    <row r="44" spans="1:10" ht="15">
      <c r="A44" s="27" t="s">
        <v>41</v>
      </c>
      <c r="B44" s="4">
        <v>1172</v>
      </c>
      <c r="C44" s="4">
        <v>0</v>
      </c>
      <c r="D44" s="4">
        <f t="shared" si="1"/>
        <v>1172</v>
      </c>
      <c r="E44" s="4">
        <v>1219</v>
      </c>
      <c r="F44" s="4"/>
      <c r="G44" s="4">
        <f t="shared" si="2"/>
        <v>1219</v>
      </c>
      <c r="H44" s="5">
        <f t="shared" si="3"/>
        <v>4.010238907849829</v>
      </c>
      <c r="I44" s="5"/>
      <c r="J44" s="6">
        <f t="shared" si="3"/>
        <v>4.010238907849829</v>
      </c>
    </row>
    <row r="45" spans="1:10" ht="15">
      <c r="A45" s="26" t="s">
        <v>42</v>
      </c>
      <c r="B45" s="8">
        <v>1520</v>
      </c>
      <c r="C45" s="8">
        <v>6</v>
      </c>
      <c r="D45" s="8">
        <f t="shared" si="1"/>
        <v>1526</v>
      </c>
      <c r="E45" s="8">
        <v>657</v>
      </c>
      <c r="F45" s="8">
        <v>5</v>
      </c>
      <c r="G45" s="8">
        <f t="shared" si="2"/>
        <v>662</v>
      </c>
      <c r="H45" s="9">
        <f t="shared" si="3"/>
        <v>-56.776315789473685</v>
      </c>
      <c r="I45" s="9">
        <f t="shared" si="3"/>
        <v>-16.666666666666664</v>
      </c>
      <c r="J45" s="10">
        <f t="shared" si="3"/>
        <v>-56.618610747051115</v>
      </c>
    </row>
    <row r="46" spans="1:10" ht="15">
      <c r="A46" s="27" t="s">
        <v>43</v>
      </c>
      <c r="B46" s="4">
        <v>2310</v>
      </c>
      <c r="C46" s="4">
        <v>13</v>
      </c>
      <c r="D46" s="4">
        <f t="shared" si="1"/>
        <v>2323</v>
      </c>
      <c r="E46" s="4">
        <v>3119</v>
      </c>
      <c r="F46" s="4">
        <v>201</v>
      </c>
      <c r="G46" s="4">
        <f t="shared" si="2"/>
        <v>3320</v>
      </c>
      <c r="H46" s="5">
        <f t="shared" si="3"/>
        <v>35.02164502164502</v>
      </c>
      <c r="I46" s="5">
        <f t="shared" si="3"/>
        <v>1446.1538461538462</v>
      </c>
      <c r="J46" s="6">
        <f t="shared" si="3"/>
        <v>42.91863969005596</v>
      </c>
    </row>
    <row r="47" spans="1:10" ht="15">
      <c r="A47" s="26" t="s">
        <v>44</v>
      </c>
      <c r="B47" s="8">
        <v>5735</v>
      </c>
      <c r="C47" s="8">
        <v>181</v>
      </c>
      <c r="D47" s="8">
        <f t="shared" si="1"/>
        <v>5916</v>
      </c>
      <c r="E47" s="8">
        <v>4912</v>
      </c>
      <c r="F47" s="8">
        <v>171</v>
      </c>
      <c r="G47" s="8">
        <f t="shared" si="2"/>
        <v>5083</v>
      </c>
      <c r="H47" s="9">
        <f t="shared" si="3"/>
        <v>-14.350479511769834</v>
      </c>
      <c r="I47" s="9">
        <f t="shared" si="3"/>
        <v>-5.524861878453039</v>
      </c>
      <c r="J47" s="10">
        <f t="shared" si="3"/>
        <v>-14.080459770114942</v>
      </c>
    </row>
    <row r="48" spans="1:10" ht="15">
      <c r="A48" s="27" t="s">
        <v>45</v>
      </c>
      <c r="B48" s="4">
        <v>651</v>
      </c>
      <c r="C48" s="4"/>
      <c r="D48" s="4">
        <f t="shared" si="1"/>
        <v>651</v>
      </c>
      <c r="E48" s="4">
        <v>300</v>
      </c>
      <c r="F48" s="4"/>
      <c r="G48" s="4">
        <f t="shared" si="2"/>
        <v>300</v>
      </c>
      <c r="H48" s="5">
        <f t="shared" si="3"/>
        <v>-53.91705069124424</v>
      </c>
      <c r="I48" s="5"/>
      <c r="J48" s="6">
        <f t="shared" si="3"/>
        <v>-53.91705069124424</v>
      </c>
    </row>
    <row r="49" spans="1:10" ht="15">
      <c r="A49" s="26" t="s">
        <v>46</v>
      </c>
      <c r="B49" s="8">
        <v>347</v>
      </c>
      <c r="C49" s="8">
        <v>2</v>
      </c>
      <c r="D49" s="8">
        <f t="shared" si="1"/>
        <v>349</v>
      </c>
      <c r="E49" s="8">
        <v>346</v>
      </c>
      <c r="F49" s="8">
        <v>3</v>
      </c>
      <c r="G49" s="8">
        <f t="shared" si="2"/>
        <v>349</v>
      </c>
      <c r="H49" s="12">
        <f t="shared" si="3"/>
        <v>-0.2881844380403458</v>
      </c>
      <c r="I49" s="9">
        <f t="shared" si="3"/>
        <v>50</v>
      </c>
      <c r="J49" s="10">
        <f t="shared" si="3"/>
        <v>0</v>
      </c>
    </row>
    <row r="50" spans="1:10" ht="15">
      <c r="A50" s="27" t="s">
        <v>47</v>
      </c>
      <c r="B50" s="4">
        <v>1863</v>
      </c>
      <c r="C50" s="4">
        <v>34</v>
      </c>
      <c r="D50" s="4">
        <f t="shared" si="1"/>
        <v>1897</v>
      </c>
      <c r="E50" s="4">
        <v>1770</v>
      </c>
      <c r="F50" s="4">
        <v>36</v>
      </c>
      <c r="G50" s="4">
        <f t="shared" si="2"/>
        <v>1806</v>
      </c>
      <c r="H50" s="5">
        <f t="shared" si="3"/>
        <v>-4.99194847020934</v>
      </c>
      <c r="I50" s="5">
        <f t="shared" si="3"/>
        <v>5.88235294117647</v>
      </c>
      <c r="J50" s="6">
        <f t="shared" si="3"/>
        <v>-4.797047970479705</v>
      </c>
    </row>
    <row r="51" spans="1:10" ht="15">
      <c r="A51" s="26" t="s">
        <v>48</v>
      </c>
      <c r="B51" s="8">
        <v>2500</v>
      </c>
      <c r="C51" s="8">
        <v>80</v>
      </c>
      <c r="D51" s="8">
        <f t="shared" si="1"/>
        <v>2580</v>
      </c>
      <c r="E51" s="8">
        <v>2602</v>
      </c>
      <c r="F51" s="8">
        <v>95</v>
      </c>
      <c r="G51" s="8">
        <f t="shared" si="2"/>
        <v>2697</v>
      </c>
      <c r="H51" s="9">
        <f t="shared" si="3"/>
        <v>4.08</v>
      </c>
      <c r="I51" s="9">
        <f t="shared" si="3"/>
        <v>18.75</v>
      </c>
      <c r="J51" s="10">
        <f t="shared" si="3"/>
        <v>4.534883720930233</v>
      </c>
    </row>
    <row r="52" spans="1:10" ht="15">
      <c r="A52" s="27" t="s">
        <v>49</v>
      </c>
      <c r="B52" s="4">
        <v>616</v>
      </c>
      <c r="C52" s="4"/>
      <c r="D52" s="4">
        <f t="shared" si="1"/>
        <v>616</v>
      </c>
      <c r="E52" s="4">
        <v>940</v>
      </c>
      <c r="F52" s="4"/>
      <c r="G52" s="4">
        <f t="shared" si="2"/>
        <v>940</v>
      </c>
      <c r="H52" s="5">
        <f t="shared" si="3"/>
        <v>52.5974025974026</v>
      </c>
      <c r="I52" s="5"/>
      <c r="J52" s="6">
        <f t="shared" si="3"/>
        <v>52.5974025974026</v>
      </c>
    </row>
    <row r="53" spans="1:10" ht="15">
      <c r="A53" s="26" t="s">
        <v>50</v>
      </c>
      <c r="B53" s="8">
        <v>344</v>
      </c>
      <c r="C53" s="8">
        <v>85</v>
      </c>
      <c r="D53" s="8">
        <f t="shared" si="1"/>
        <v>429</v>
      </c>
      <c r="E53" s="8">
        <v>318</v>
      </c>
      <c r="F53" s="8">
        <v>19</v>
      </c>
      <c r="G53" s="8">
        <f t="shared" si="2"/>
        <v>337</v>
      </c>
      <c r="H53" s="9">
        <f t="shared" si="3"/>
        <v>-7.55813953488372</v>
      </c>
      <c r="I53" s="9">
        <f t="shared" si="3"/>
        <v>-77.64705882352942</v>
      </c>
      <c r="J53" s="10">
        <f t="shared" si="3"/>
        <v>-21.445221445221446</v>
      </c>
    </row>
    <row r="54" spans="1:10" ht="15">
      <c r="A54" s="27" t="s">
        <v>51</v>
      </c>
      <c r="B54" s="4">
        <v>308</v>
      </c>
      <c r="C54" s="4"/>
      <c r="D54" s="4">
        <f t="shared" si="1"/>
        <v>308</v>
      </c>
      <c r="E54" s="4">
        <v>164</v>
      </c>
      <c r="F54" s="4"/>
      <c r="G54" s="4">
        <f t="shared" si="2"/>
        <v>164</v>
      </c>
      <c r="H54" s="5">
        <f t="shared" si="3"/>
        <v>-46.75324675324675</v>
      </c>
      <c r="I54" s="5"/>
      <c r="J54" s="6">
        <f t="shared" si="3"/>
        <v>-46.75324675324675</v>
      </c>
    </row>
    <row r="55" spans="1:10" ht="15">
      <c r="A55" s="26" t="s">
        <v>52</v>
      </c>
      <c r="B55" s="8">
        <v>102</v>
      </c>
      <c r="C55" s="8"/>
      <c r="D55" s="8">
        <f t="shared" si="1"/>
        <v>102</v>
      </c>
      <c r="E55" s="8"/>
      <c r="F55" s="8"/>
      <c r="G55" s="8"/>
      <c r="H55" s="9">
        <f t="shared" si="3"/>
        <v>-100</v>
      </c>
      <c r="I55" s="9"/>
      <c r="J55" s="10">
        <f t="shared" si="3"/>
        <v>-100</v>
      </c>
    </row>
    <row r="56" spans="1:10" ht="15">
      <c r="A56" s="27" t="s">
        <v>53</v>
      </c>
      <c r="B56" s="4">
        <v>4432</v>
      </c>
      <c r="C56" s="4">
        <v>72</v>
      </c>
      <c r="D56" s="4">
        <f t="shared" si="1"/>
        <v>4504</v>
      </c>
      <c r="E56" s="4">
        <v>4774</v>
      </c>
      <c r="F56" s="4">
        <v>8</v>
      </c>
      <c r="G56" s="4">
        <f t="shared" si="2"/>
        <v>4782</v>
      </c>
      <c r="H56" s="5">
        <f t="shared" si="3"/>
        <v>7.716606498194946</v>
      </c>
      <c r="I56" s="5">
        <f t="shared" si="3"/>
        <v>-88.88888888888889</v>
      </c>
      <c r="J56" s="6">
        <f t="shared" si="3"/>
        <v>6.172291296625223</v>
      </c>
    </row>
    <row r="57" spans="1:10" ht="15">
      <c r="A57" s="26" t="s">
        <v>62</v>
      </c>
      <c r="B57" s="8">
        <v>316</v>
      </c>
      <c r="C57" s="8">
        <v>66</v>
      </c>
      <c r="D57" s="8">
        <f t="shared" si="1"/>
        <v>382</v>
      </c>
      <c r="E57" s="8">
        <v>354</v>
      </c>
      <c r="F57" s="8">
        <v>61</v>
      </c>
      <c r="G57" s="8">
        <f t="shared" si="2"/>
        <v>415</v>
      </c>
      <c r="H57" s="9">
        <f t="shared" si="3"/>
        <v>12.025316455696203</v>
      </c>
      <c r="I57" s="9">
        <f t="shared" si="3"/>
        <v>-7.575757575757576</v>
      </c>
      <c r="J57" s="10">
        <f t="shared" si="3"/>
        <v>8.638743455497382</v>
      </c>
    </row>
    <row r="58" spans="1:10" ht="15">
      <c r="A58" s="27" t="s">
        <v>63</v>
      </c>
      <c r="B58" s="4"/>
      <c r="C58" s="4">
        <v>73</v>
      </c>
      <c r="D58" s="4">
        <f t="shared" si="1"/>
        <v>73</v>
      </c>
      <c r="E58" s="4"/>
      <c r="F58" s="4">
        <v>68</v>
      </c>
      <c r="G58" s="4">
        <f t="shared" si="2"/>
        <v>68</v>
      </c>
      <c r="H58" s="5"/>
      <c r="I58" s="5">
        <f t="shared" si="3"/>
        <v>-6.8493150684931505</v>
      </c>
      <c r="J58" s="6">
        <f t="shared" si="3"/>
        <v>-6.8493150684931505</v>
      </c>
    </row>
    <row r="59" spans="1:10" ht="15">
      <c r="A59" s="13" t="s">
        <v>54</v>
      </c>
      <c r="B59" s="30">
        <f>+B60-SUM(B5+B9+B19+B31+B57+B58)</f>
        <v>266215</v>
      </c>
      <c r="C59" s="30">
        <f>+C60-SUM(C5+C9+C19+C31+C57+C58)</f>
        <v>208021</v>
      </c>
      <c r="D59" s="30">
        <f>+D60-SUM(D5+D9+D19+D31+D57+D58)</f>
        <v>474236</v>
      </c>
      <c r="E59" s="30">
        <f>+E60-SUM(E5+E9+E19+E31+E57+E58)</f>
        <v>270587</v>
      </c>
      <c r="F59" s="30">
        <f>+F60-SUM(F5+F9+F19+F31+F57+F58)</f>
        <v>211474</v>
      </c>
      <c r="G59" s="30">
        <f>+G60-SUM(G5+G9+G19+G31+G57+G58)</f>
        <v>482061</v>
      </c>
      <c r="H59" s="31">
        <f>+((E59-B59)/B59)*100</f>
        <v>1.6422816144845334</v>
      </c>
      <c r="I59" s="31">
        <f>+((F59-C59)/C59)*100</f>
        <v>1.6599285649045048</v>
      </c>
      <c r="J59" s="31">
        <f>+((G59-D59)/D59)*100</f>
        <v>1.6500223517404835</v>
      </c>
    </row>
    <row r="60" spans="1:10" ht="15">
      <c r="A60" s="16" t="s">
        <v>55</v>
      </c>
      <c r="B60" s="32">
        <f>SUM(B4:B58)</f>
        <v>335855</v>
      </c>
      <c r="C60" s="32">
        <f>SUM(C4:C58)</f>
        <v>248216</v>
      </c>
      <c r="D60" s="32">
        <f>SUM(D4:D58)</f>
        <v>584071</v>
      </c>
      <c r="E60" s="32">
        <f>SUM(E4:E58)</f>
        <v>336883</v>
      </c>
      <c r="F60" s="32">
        <f>SUM(F4:F58)</f>
        <v>248578</v>
      </c>
      <c r="G60" s="32">
        <f>SUM(G4:G58)</f>
        <v>585461</v>
      </c>
      <c r="H60" s="33">
        <f>+((E60-B60)/B60)*100</f>
        <v>0.30608447097705854</v>
      </c>
      <c r="I60" s="33">
        <f>+((F60-C60)/C60)*100</f>
        <v>0.14584071937344892</v>
      </c>
      <c r="J60" s="33">
        <f>+((G60-D60)/D60)*100</f>
        <v>0.23798476555076353</v>
      </c>
    </row>
    <row r="61" spans="1:10" ht="15">
      <c r="A61" s="34"/>
      <c r="B61" s="35"/>
      <c r="C61" s="35"/>
      <c r="D61" s="35"/>
      <c r="E61" s="35"/>
      <c r="F61" s="35"/>
      <c r="G61" s="35"/>
      <c r="H61" s="35"/>
      <c r="I61" s="35"/>
      <c r="J61" s="36"/>
    </row>
    <row r="62" spans="1:10" ht="15">
      <c r="A62" s="34"/>
      <c r="B62" s="35"/>
      <c r="C62" s="35"/>
      <c r="D62" s="35"/>
      <c r="E62" s="35"/>
      <c r="F62" s="35"/>
      <c r="G62" s="35"/>
      <c r="H62" s="35"/>
      <c r="I62" s="35"/>
      <c r="J62" s="36"/>
    </row>
    <row r="63" spans="1:10" ht="15.75" thickBot="1">
      <c r="A63" s="37"/>
      <c r="B63" s="38"/>
      <c r="C63" s="38"/>
      <c r="D63" s="38"/>
      <c r="E63" s="38"/>
      <c r="F63" s="38"/>
      <c r="G63" s="38"/>
      <c r="H63" s="38"/>
      <c r="I63" s="38"/>
      <c r="J63" s="39"/>
    </row>
    <row r="64" spans="1:10" ht="50.25" customHeight="1">
      <c r="A64" s="54" t="s">
        <v>64</v>
      </c>
      <c r="B64" s="54"/>
      <c r="C64" s="54"/>
      <c r="D64" s="54"/>
      <c r="E64" s="54"/>
      <c r="F64" s="54"/>
      <c r="G64" s="54"/>
      <c r="H64" s="54"/>
      <c r="I64" s="54"/>
      <c r="J64" s="54"/>
    </row>
  </sheetData>
  <sheetProtection/>
  <mergeCells count="6">
    <mergeCell ref="A64:J64"/>
    <mergeCell ref="A1:J1"/>
    <mergeCell ref="A2:A3"/>
    <mergeCell ref="B2:D2"/>
    <mergeCell ref="E2:G2"/>
    <mergeCell ref="H2:J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J64"/>
  <sheetViews>
    <sheetView zoomScale="80" zoomScaleNormal="80" zoomScalePageLayoutView="0" workbookViewId="0" topLeftCell="A1">
      <selection activeCell="N8" sqref="N8"/>
    </sheetView>
  </sheetViews>
  <sheetFormatPr defaultColWidth="9.140625" defaultRowHeight="15"/>
  <cols>
    <col min="1" max="1" width="27.57421875" style="0" customWidth="1"/>
    <col min="2" max="10" width="14.28125" style="0" customWidth="1"/>
  </cols>
  <sheetData>
    <row r="1" spans="1:10" ht="18" customHeight="1">
      <c r="A1" s="55" t="s">
        <v>71</v>
      </c>
      <c r="B1" s="56"/>
      <c r="C1" s="56"/>
      <c r="D1" s="56"/>
      <c r="E1" s="56"/>
      <c r="F1" s="56"/>
      <c r="G1" s="56"/>
      <c r="H1" s="56"/>
      <c r="I1" s="56"/>
      <c r="J1" s="57"/>
    </row>
    <row r="2" spans="1:10" ht="30" customHeight="1">
      <c r="A2" s="58" t="s">
        <v>1</v>
      </c>
      <c r="B2" s="60" t="s">
        <v>74</v>
      </c>
      <c r="C2" s="60"/>
      <c r="D2" s="60"/>
      <c r="E2" s="60" t="s">
        <v>75</v>
      </c>
      <c r="F2" s="60"/>
      <c r="G2" s="60"/>
      <c r="H2" s="61" t="s">
        <v>2</v>
      </c>
      <c r="I2" s="61"/>
      <c r="J2" s="62"/>
    </row>
    <row r="3" spans="1:10" ht="15">
      <c r="A3" s="59"/>
      <c r="B3" s="1" t="s">
        <v>3</v>
      </c>
      <c r="C3" s="1" t="s">
        <v>4</v>
      </c>
      <c r="D3" s="1" t="s">
        <v>5</v>
      </c>
      <c r="E3" s="1" t="s">
        <v>3</v>
      </c>
      <c r="F3" s="1" t="s">
        <v>4</v>
      </c>
      <c r="G3" s="1" t="s">
        <v>5</v>
      </c>
      <c r="H3" s="1" t="s">
        <v>3</v>
      </c>
      <c r="I3" s="1" t="s">
        <v>4</v>
      </c>
      <c r="J3" s="2" t="s">
        <v>5</v>
      </c>
    </row>
    <row r="4" spans="1:10" ht="15">
      <c r="A4" s="3" t="s">
        <v>6</v>
      </c>
      <c r="B4" s="4">
        <v>95669.26699999999</v>
      </c>
      <c r="C4" s="4">
        <v>792075.3300000001</v>
      </c>
      <c r="D4" s="4">
        <f>SUM(B4:C4)</f>
        <v>887744.5970000001</v>
      </c>
      <c r="E4" s="4">
        <v>90917.116</v>
      </c>
      <c r="F4" s="4">
        <v>867941.715</v>
      </c>
      <c r="G4" s="4">
        <f>SUM(E4:F4)</f>
        <v>958858.831</v>
      </c>
      <c r="H4" s="5">
        <f>+((E4-B4)/B4)*100</f>
        <v>-4.967270210191951</v>
      </c>
      <c r="I4" s="5">
        <f aca="true" t="shared" si="0" ref="I4:J18">+((F4-C4)/C4)*100</f>
        <v>9.5781779998122</v>
      </c>
      <c r="J4" s="41">
        <f t="shared" si="0"/>
        <v>8.010663679657396</v>
      </c>
    </row>
    <row r="5" spans="1:10" ht="15">
      <c r="A5" s="7" t="s">
        <v>58</v>
      </c>
      <c r="B5" s="8">
        <v>64387.115000000005</v>
      </c>
      <c r="C5" s="8">
        <v>96177.492</v>
      </c>
      <c r="D5" s="8">
        <f aca="true" t="shared" si="1" ref="D5:D58">SUM(B5:C5)</f>
        <v>160564.60700000002</v>
      </c>
      <c r="E5" s="8">
        <v>61681.314</v>
      </c>
      <c r="F5" s="8">
        <v>97661.6069</v>
      </c>
      <c r="G5" s="8">
        <f aca="true" t="shared" si="2" ref="G5:G58">SUM(E5:F5)</f>
        <v>159342.9209</v>
      </c>
      <c r="H5" s="9">
        <f>+((E5-B5)/B5)*100</f>
        <v>-4.202395153129639</v>
      </c>
      <c r="I5" s="9">
        <f t="shared" si="0"/>
        <v>1.5431000217805644</v>
      </c>
      <c r="J5" s="10">
        <f t="shared" si="0"/>
        <v>-0.7608688632109445</v>
      </c>
    </row>
    <row r="6" spans="1:10" ht="15">
      <c r="A6" s="11" t="s">
        <v>7</v>
      </c>
      <c r="B6" s="4">
        <v>39433.94500000001</v>
      </c>
      <c r="C6" s="4">
        <v>11913.458</v>
      </c>
      <c r="D6" s="4">
        <f t="shared" si="1"/>
        <v>51347.403000000006</v>
      </c>
      <c r="E6" s="4">
        <v>40722</v>
      </c>
      <c r="F6" s="4">
        <v>13775</v>
      </c>
      <c r="G6" s="4">
        <f t="shared" si="2"/>
        <v>54497</v>
      </c>
      <c r="H6" s="5">
        <f>+((E6-B6)/B6)*100</f>
        <v>3.2663609993876923</v>
      </c>
      <c r="I6" s="5">
        <f t="shared" si="0"/>
        <v>15.62553878143524</v>
      </c>
      <c r="J6" s="6">
        <f t="shared" si="0"/>
        <v>6.133897365753812</v>
      </c>
    </row>
    <row r="7" spans="1:10" ht="15">
      <c r="A7" s="7" t="s">
        <v>8</v>
      </c>
      <c r="B7" s="8">
        <v>39242.755000000005</v>
      </c>
      <c r="C7" s="8">
        <v>15140.030999999999</v>
      </c>
      <c r="D7" s="8">
        <f t="shared" si="1"/>
        <v>54382.78600000001</v>
      </c>
      <c r="E7" s="8">
        <v>37642.2</v>
      </c>
      <c r="F7" s="8">
        <v>19420.649</v>
      </c>
      <c r="G7" s="8">
        <f t="shared" si="2"/>
        <v>57062.849</v>
      </c>
      <c r="H7" s="9">
        <f>+((E7-B7)/B7)*100</f>
        <v>-4.07859998616307</v>
      </c>
      <c r="I7" s="9">
        <f t="shared" si="0"/>
        <v>28.273508819103494</v>
      </c>
      <c r="J7" s="10">
        <f t="shared" si="0"/>
        <v>4.9281458290864215</v>
      </c>
    </row>
    <row r="8" spans="1:10" ht="15">
      <c r="A8" s="11" t="s">
        <v>9</v>
      </c>
      <c r="B8" s="4">
        <v>28790.737999999998</v>
      </c>
      <c r="C8" s="4">
        <v>59310.69199999999</v>
      </c>
      <c r="D8" s="4">
        <f t="shared" si="1"/>
        <v>88101.43</v>
      </c>
      <c r="E8" s="4">
        <v>29992.636</v>
      </c>
      <c r="F8" s="4">
        <v>75380.665</v>
      </c>
      <c r="G8" s="4">
        <f t="shared" si="2"/>
        <v>105373.30099999999</v>
      </c>
      <c r="H8" s="5">
        <f>+((E8-B8)/B8)*100</f>
        <v>4.174599484042407</v>
      </c>
      <c r="I8" s="5">
        <f t="shared" si="0"/>
        <v>27.09456332089332</v>
      </c>
      <c r="J8" s="6">
        <f t="shared" si="0"/>
        <v>19.604529688110624</v>
      </c>
    </row>
    <row r="9" spans="1:10" ht="15">
      <c r="A9" s="7" t="s">
        <v>59</v>
      </c>
      <c r="B9" s="8">
        <v>1588.6190000000001</v>
      </c>
      <c r="C9" s="8">
        <v>1448.6710000000003</v>
      </c>
      <c r="D9" s="8">
        <f t="shared" si="1"/>
        <v>3037.2900000000004</v>
      </c>
      <c r="E9" s="8">
        <v>1931.901</v>
      </c>
      <c r="F9" s="8">
        <v>1254.232</v>
      </c>
      <c r="G9" s="8">
        <f t="shared" si="2"/>
        <v>3186.133</v>
      </c>
      <c r="H9" s="9">
        <f>+((E9-B9)/B9)*100</f>
        <v>21.60883131827077</v>
      </c>
      <c r="I9" s="9">
        <f t="shared" si="0"/>
        <v>-13.421888061540562</v>
      </c>
      <c r="J9" s="10">
        <f t="shared" si="0"/>
        <v>4.900519871332647</v>
      </c>
    </row>
    <row r="10" spans="1:10" ht="15">
      <c r="A10" s="11" t="s">
        <v>10</v>
      </c>
      <c r="B10" s="4">
        <v>3963.7920000000004</v>
      </c>
      <c r="C10" s="4">
        <v>7829.687999999999</v>
      </c>
      <c r="D10" s="4">
        <f t="shared" si="1"/>
        <v>11793.48</v>
      </c>
      <c r="E10" s="4">
        <v>4350.134</v>
      </c>
      <c r="F10" s="4">
        <v>9166.897</v>
      </c>
      <c r="G10" s="4">
        <f t="shared" si="2"/>
        <v>13517.031</v>
      </c>
      <c r="H10" s="5">
        <f>+((E10-B10)/B10)*100</f>
        <v>9.746777832943797</v>
      </c>
      <c r="I10" s="5">
        <f t="shared" si="0"/>
        <v>17.07870096484051</v>
      </c>
      <c r="J10" s="6">
        <f t="shared" si="0"/>
        <v>14.614439503861467</v>
      </c>
    </row>
    <row r="11" spans="1:10" ht="15">
      <c r="A11" s="7" t="s">
        <v>11</v>
      </c>
      <c r="B11" s="8">
        <v>6138.480999999999</v>
      </c>
      <c r="C11" s="8">
        <v>3961.0480000000002</v>
      </c>
      <c r="D11" s="8">
        <f t="shared" si="1"/>
        <v>10099.528999999999</v>
      </c>
      <c r="E11" s="8">
        <v>6922.352</v>
      </c>
      <c r="F11" s="8">
        <v>3344.1040000000003</v>
      </c>
      <c r="G11" s="8">
        <f t="shared" si="2"/>
        <v>10266.456</v>
      </c>
      <c r="H11" s="9">
        <f>+((E11-B11)/B11)*100</f>
        <v>12.769787835133824</v>
      </c>
      <c r="I11" s="9">
        <f t="shared" si="0"/>
        <v>-15.575271998723569</v>
      </c>
      <c r="J11" s="10">
        <f t="shared" si="0"/>
        <v>1.6528196512926645</v>
      </c>
    </row>
    <row r="12" spans="1:10" ht="15">
      <c r="A12" s="11" t="s">
        <v>12</v>
      </c>
      <c r="B12" s="4">
        <v>18340.17</v>
      </c>
      <c r="C12" s="4">
        <v>4885.186</v>
      </c>
      <c r="D12" s="4">
        <f t="shared" si="1"/>
        <v>23225.356</v>
      </c>
      <c r="E12" s="4">
        <v>17777.772</v>
      </c>
      <c r="F12" s="4">
        <v>4149.561</v>
      </c>
      <c r="G12" s="4">
        <f t="shared" si="2"/>
        <v>21927.333</v>
      </c>
      <c r="H12" s="5">
        <f>+((E12-B12)/B12)*100</f>
        <v>-3.0664819355545636</v>
      </c>
      <c r="I12" s="5">
        <f t="shared" si="0"/>
        <v>-15.058280278376301</v>
      </c>
      <c r="J12" s="6">
        <f t="shared" si="0"/>
        <v>-5.588818530919402</v>
      </c>
    </row>
    <row r="13" spans="1:10" ht="15">
      <c r="A13" s="7" t="s">
        <v>13</v>
      </c>
      <c r="B13" s="8">
        <v>12326.293000000001</v>
      </c>
      <c r="C13" s="8">
        <v>529.928</v>
      </c>
      <c r="D13" s="8">
        <f t="shared" si="1"/>
        <v>12856.221000000001</v>
      </c>
      <c r="E13" s="8">
        <v>13136.892000000002</v>
      </c>
      <c r="F13" s="8">
        <v>815.5419999999999</v>
      </c>
      <c r="G13" s="8">
        <f t="shared" si="2"/>
        <v>13952.434000000001</v>
      </c>
      <c r="H13" s="9">
        <f>+((E13-B13)/B13)*100</f>
        <v>6.576178255701046</v>
      </c>
      <c r="I13" s="9">
        <f t="shared" si="0"/>
        <v>53.89675578569163</v>
      </c>
      <c r="J13" s="10">
        <f t="shared" si="0"/>
        <v>8.526712476395666</v>
      </c>
    </row>
    <row r="14" spans="1:10" ht="15">
      <c r="A14" s="11" t="s">
        <v>14</v>
      </c>
      <c r="B14" s="4">
        <v>4504.261</v>
      </c>
      <c r="C14" s="4">
        <v>120.08699999999999</v>
      </c>
      <c r="D14" s="4">
        <f t="shared" si="1"/>
        <v>4624.348</v>
      </c>
      <c r="E14" s="4">
        <v>4456.744000000001</v>
      </c>
      <c r="F14" s="4">
        <v>169.666</v>
      </c>
      <c r="G14" s="4">
        <f t="shared" si="2"/>
        <v>4626.410000000001</v>
      </c>
      <c r="H14" s="5">
        <f>+((E14-B14)/B14)*100</f>
        <v>-1.0549344276452857</v>
      </c>
      <c r="I14" s="5">
        <f t="shared" si="0"/>
        <v>41.28590105506842</v>
      </c>
      <c r="J14" s="47">
        <f t="shared" si="0"/>
        <v>0.044590069778502994</v>
      </c>
    </row>
    <row r="15" spans="1:10" ht="15">
      <c r="A15" s="7" t="s">
        <v>15</v>
      </c>
      <c r="B15" s="8">
        <v>8098.056999999999</v>
      </c>
      <c r="C15" s="8">
        <v>1329.5030000000002</v>
      </c>
      <c r="D15" s="8">
        <f t="shared" si="1"/>
        <v>9427.56</v>
      </c>
      <c r="E15" s="8">
        <v>10656.234</v>
      </c>
      <c r="F15" s="8">
        <v>2047.425</v>
      </c>
      <c r="G15" s="8">
        <f t="shared" si="2"/>
        <v>12703.659</v>
      </c>
      <c r="H15" s="9">
        <f>+((E15-B15)/B15)*100</f>
        <v>31.590009801116516</v>
      </c>
      <c r="I15" s="9">
        <f t="shared" si="0"/>
        <v>53.99927642133938</v>
      </c>
      <c r="J15" s="10">
        <f t="shared" si="0"/>
        <v>34.75023229764648</v>
      </c>
    </row>
    <row r="16" spans="1:10" ht="15">
      <c r="A16" s="11" t="s">
        <v>16</v>
      </c>
      <c r="B16" s="4">
        <v>861.721</v>
      </c>
      <c r="C16" s="4">
        <v>47.18000000000001</v>
      </c>
      <c r="D16" s="4">
        <f t="shared" si="1"/>
        <v>908.9010000000001</v>
      </c>
      <c r="E16" s="4">
        <v>859.9490000000001</v>
      </c>
      <c r="F16" s="4">
        <v>23.004</v>
      </c>
      <c r="G16" s="4">
        <f t="shared" si="2"/>
        <v>882.9530000000001</v>
      </c>
      <c r="H16" s="28">
        <f>+((E16-B16)/B16)*100</f>
        <v>-0.2056350025124065</v>
      </c>
      <c r="I16" s="5">
        <f t="shared" si="0"/>
        <v>-51.242051716829174</v>
      </c>
      <c r="J16" s="6">
        <f t="shared" si="0"/>
        <v>-2.8548763836765474</v>
      </c>
    </row>
    <row r="17" spans="1:10" ht="15">
      <c r="A17" s="7" t="s">
        <v>17</v>
      </c>
      <c r="B17" s="8">
        <v>949.678</v>
      </c>
      <c r="C17" s="8"/>
      <c r="D17" s="8">
        <f t="shared" si="1"/>
        <v>949.678</v>
      </c>
      <c r="E17" s="8">
        <v>1250.068</v>
      </c>
      <c r="F17" s="8"/>
      <c r="G17" s="8">
        <f t="shared" si="2"/>
        <v>1250.068</v>
      </c>
      <c r="H17" s="9">
        <f>+((E17-B17)/B17)*100</f>
        <v>31.630721149694946</v>
      </c>
      <c r="I17" s="9"/>
      <c r="J17" s="10">
        <f t="shared" si="0"/>
        <v>31.630721149694946</v>
      </c>
    </row>
    <row r="18" spans="1:10" ht="15">
      <c r="A18" s="11" t="s">
        <v>18</v>
      </c>
      <c r="B18" s="4">
        <v>465.02899999999994</v>
      </c>
      <c r="C18" s="4">
        <v>48.629000000000005</v>
      </c>
      <c r="D18" s="4">
        <f t="shared" si="1"/>
        <v>513.6579999999999</v>
      </c>
      <c r="E18" s="4">
        <v>700.1850000000001</v>
      </c>
      <c r="F18" s="4">
        <v>99.252</v>
      </c>
      <c r="G18" s="4">
        <f t="shared" si="2"/>
        <v>799.437</v>
      </c>
      <c r="H18" s="5">
        <f>+((E18-B18)/B18)*100</f>
        <v>50.5680290906589</v>
      </c>
      <c r="I18" s="5">
        <f>+((F18-C18)/C18)*100</f>
        <v>104.10043389746858</v>
      </c>
      <c r="J18" s="6">
        <f t="shared" si="0"/>
        <v>55.63604577364709</v>
      </c>
    </row>
    <row r="19" spans="1:10" ht="15">
      <c r="A19" s="7" t="s">
        <v>60</v>
      </c>
      <c r="B19" s="8"/>
      <c r="C19" s="8"/>
      <c r="D19" s="8"/>
      <c r="E19" s="8"/>
      <c r="F19" s="8"/>
      <c r="G19" s="8"/>
      <c r="H19" s="9"/>
      <c r="I19" s="9"/>
      <c r="J19" s="10"/>
    </row>
    <row r="20" spans="1:10" ht="15">
      <c r="A20" s="11" t="s">
        <v>19</v>
      </c>
      <c r="B20" s="4">
        <v>822.995</v>
      </c>
      <c r="C20" s="4">
        <v>87.59</v>
      </c>
      <c r="D20" s="4">
        <f t="shared" si="1"/>
        <v>910.585</v>
      </c>
      <c r="E20" s="4">
        <v>861.462</v>
      </c>
      <c r="F20" s="4">
        <v>70.06700000000001</v>
      </c>
      <c r="G20" s="4">
        <f t="shared" si="2"/>
        <v>931.529</v>
      </c>
      <c r="H20" s="5">
        <f>+((E20-B20)/B20)*100</f>
        <v>4.67402596613588</v>
      </c>
      <c r="I20" s="5">
        <f>+((F20-C20)/C20)*100</f>
        <v>-20.00570841420253</v>
      </c>
      <c r="J20" s="6">
        <f>+((G20-D20)/D20)*100</f>
        <v>2.3000598516338355</v>
      </c>
    </row>
    <row r="21" spans="1:10" ht="15">
      <c r="A21" s="7" t="s">
        <v>20</v>
      </c>
      <c r="B21" s="8"/>
      <c r="C21" s="8"/>
      <c r="D21" s="8"/>
      <c r="E21" s="8"/>
      <c r="F21" s="8"/>
      <c r="G21" s="8"/>
      <c r="H21" s="9"/>
      <c r="I21" s="9"/>
      <c r="J21" s="10"/>
    </row>
    <row r="22" spans="1:10" ht="15">
      <c r="A22" s="11" t="s">
        <v>21</v>
      </c>
      <c r="B22" s="4">
        <v>1913.266</v>
      </c>
      <c r="C22" s="4">
        <v>22.404999999999998</v>
      </c>
      <c r="D22" s="4">
        <f t="shared" si="1"/>
        <v>1935.671</v>
      </c>
      <c r="E22" s="4">
        <v>2142.09</v>
      </c>
      <c r="F22" s="4">
        <v>36.864000000000004</v>
      </c>
      <c r="G22" s="4">
        <f t="shared" si="2"/>
        <v>2178.954</v>
      </c>
      <c r="H22" s="5">
        <f aca="true" t="shared" si="3" ref="H22:J58">+((E22-B22)/B22)*100</f>
        <v>11.959863395889544</v>
      </c>
      <c r="I22" s="5">
        <f t="shared" si="3"/>
        <v>64.53470207542964</v>
      </c>
      <c r="J22" s="6">
        <f t="shared" si="3"/>
        <v>12.568406511230478</v>
      </c>
    </row>
    <row r="23" spans="1:10" ht="15">
      <c r="A23" s="7" t="s">
        <v>22</v>
      </c>
      <c r="B23" s="8">
        <v>680.996</v>
      </c>
      <c r="C23" s="8">
        <v>6.04</v>
      </c>
      <c r="D23" s="8">
        <f t="shared" si="1"/>
        <v>687.036</v>
      </c>
      <c r="E23" s="8">
        <v>677.011</v>
      </c>
      <c r="F23" s="8">
        <v>8.07</v>
      </c>
      <c r="G23" s="8">
        <f t="shared" si="2"/>
        <v>685.081</v>
      </c>
      <c r="H23" s="9">
        <f t="shared" si="3"/>
        <v>-0.5851723064452674</v>
      </c>
      <c r="I23" s="9">
        <f t="shared" si="3"/>
        <v>33.60927152317881</v>
      </c>
      <c r="J23" s="22">
        <f t="shared" si="3"/>
        <v>-0.28455568558269545</v>
      </c>
    </row>
    <row r="24" spans="1:10" ht="15">
      <c r="A24" s="11" t="s">
        <v>23</v>
      </c>
      <c r="B24" s="4">
        <v>1219.367</v>
      </c>
      <c r="C24" s="4">
        <v>284.099</v>
      </c>
      <c r="D24" s="4">
        <f t="shared" si="1"/>
        <v>1503.466</v>
      </c>
      <c r="E24" s="4">
        <v>885.862</v>
      </c>
      <c r="F24" s="4">
        <v>303.977</v>
      </c>
      <c r="G24" s="4">
        <f t="shared" si="2"/>
        <v>1189.839</v>
      </c>
      <c r="H24" s="5">
        <f t="shared" si="3"/>
        <v>-27.35066637033805</v>
      </c>
      <c r="I24" s="5">
        <f t="shared" si="3"/>
        <v>6.9968567295203385</v>
      </c>
      <c r="J24" s="6">
        <f t="shared" si="3"/>
        <v>-20.86026554641076</v>
      </c>
    </row>
    <row r="25" spans="1:10" ht="15">
      <c r="A25" s="7" t="s">
        <v>24</v>
      </c>
      <c r="B25" s="8">
        <v>396.885</v>
      </c>
      <c r="C25" s="8">
        <v>31.830999999999996</v>
      </c>
      <c r="D25" s="8">
        <f t="shared" si="1"/>
        <v>428.716</v>
      </c>
      <c r="E25" s="8">
        <v>417.09</v>
      </c>
      <c r="F25" s="8">
        <v>34.411</v>
      </c>
      <c r="G25" s="8">
        <f t="shared" si="2"/>
        <v>451.501</v>
      </c>
      <c r="H25" s="9">
        <f t="shared" si="3"/>
        <v>5.090895347518798</v>
      </c>
      <c r="I25" s="9">
        <f t="shared" si="3"/>
        <v>8.105306148094643</v>
      </c>
      <c r="J25" s="10">
        <f t="shared" si="3"/>
        <v>5.314707172113932</v>
      </c>
    </row>
    <row r="26" spans="1:10" ht="15">
      <c r="A26" s="11" t="s">
        <v>25</v>
      </c>
      <c r="B26" s="4"/>
      <c r="C26" s="4"/>
      <c r="D26" s="4"/>
      <c r="E26" s="4">
        <v>32</v>
      </c>
      <c r="F26" s="4"/>
      <c r="G26" s="4">
        <f t="shared" si="2"/>
        <v>32</v>
      </c>
      <c r="H26" s="5"/>
      <c r="I26" s="5"/>
      <c r="J26" s="6"/>
    </row>
    <row r="27" spans="1:10" ht="15">
      <c r="A27" s="7" t="s">
        <v>26</v>
      </c>
      <c r="B27" s="8">
        <v>2011.062</v>
      </c>
      <c r="C27" s="8">
        <v>75.678</v>
      </c>
      <c r="D27" s="8">
        <f t="shared" si="1"/>
        <v>2086.74</v>
      </c>
      <c r="E27" s="8">
        <v>2267.57</v>
      </c>
      <c r="F27" s="8">
        <v>643.749</v>
      </c>
      <c r="G27" s="8">
        <f t="shared" si="2"/>
        <v>2911.3190000000004</v>
      </c>
      <c r="H27" s="9">
        <f t="shared" si="3"/>
        <v>12.754852908562754</v>
      </c>
      <c r="I27" s="9">
        <f t="shared" si="3"/>
        <v>750.6421945611671</v>
      </c>
      <c r="J27" s="10">
        <f t="shared" si="3"/>
        <v>39.51517678292459</v>
      </c>
    </row>
    <row r="28" spans="1:10" ht="15">
      <c r="A28" s="11" t="s">
        <v>27</v>
      </c>
      <c r="B28" s="4">
        <v>6701.083000000001</v>
      </c>
      <c r="C28" s="4">
        <v>224.468</v>
      </c>
      <c r="D28" s="4">
        <f t="shared" si="1"/>
        <v>6925.551000000001</v>
      </c>
      <c r="E28" s="4">
        <v>6497.2339999999995</v>
      </c>
      <c r="F28" s="4">
        <v>406.875</v>
      </c>
      <c r="G28" s="4">
        <f t="shared" si="2"/>
        <v>6904.1089999999995</v>
      </c>
      <c r="H28" s="5">
        <f t="shared" si="3"/>
        <v>-3.0420306687740166</v>
      </c>
      <c r="I28" s="5">
        <f t="shared" si="3"/>
        <v>81.26191706612971</v>
      </c>
      <c r="J28" s="29">
        <f t="shared" si="3"/>
        <v>-0.3096071345081687</v>
      </c>
    </row>
    <row r="29" spans="1:10" ht="15">
      <c r="A29" s="7" t="s">
        <v>28</v>
      </c>
      <c r="B29" s="8">
        <v>3657.619</v>
      </c>
      <c r="C29" s="8">
        <v>153.678</v>
      </c>
      <c r="D29" s="8">
        <f t="shared" si="1"/>
        <v>3811.297</v>
      </c>
      <c r="E29" s="8">
        <v>3731.38</v>
      </c>
      <c r="F29" s="8">
        <v>154.361</v>
      </c>
      <c r="G29" s="8">
        <f t="shared" si="2"/>
        <v>3885.741</v>
      </c>
      <c r="H29" s="9">
        <f t="shared" si="3"/>
        <v>2.016639786702769</v>
      </c>
      <c r="I29" s="12">
        <f t="shared" si="3"/>
        <v>0.4444357682947414</v>
      </c>
      <c r="J29" s="10">
        <f t="shared" si="3"/>
        <v>1.9532458373094501</v>
      </c>
    </row>
    <row r="30" spans="1:10" ht="15">
      <c r="A30" s="11" t="s">
        <v>29</v>
      </c>
      <c r="B30" s="4">
        <v>1347.969</v>
      </c>
      <c r="C30" s="4">
        <v>41.688</v>
      </c>
      <c r="D30" s="4">
        <f t="shared" si="1"/>
        <v>1389.6570000000002</v>
      </c>
      <c r="E30" s="4">
        <v>1479.81</v>
      </c>
      <c r="F30" s="4">
        <v>4.122</v>
      </c>
      <c r="G30" s="4">
        <f t="shared" si="2"/>
        <v>1483.932</v>
      </c>
      <c r="H30" s="5">
        <f t="shared" si="3"/>
        <v>9.780714541654882</v>
      </c>
      <c r="I30" s="5">
        <f t="shared" si="3"/>
        <v>-90.11226252158895</v>
      </c>
      <c r="J30" s="6">
        <f t="shared" si="3"/>
        <v>6.784048150011107</v>
      </c>
    </row>
    <row r="31" spans="1:10" ht="15">
      <c r="A31" s="7" t="s">
        <v>61</v>
      </c>
      <c r="B31" s="8">
        <v>8.646</v>
      </c>
      <c r="C31" s="8">
        <v>380.53900000000004</v>
      </c>
      <c r="D31" s="8">
        <f t="shared" si="1"/>
        <v>389.18500000000006</v>
      </c>
      <c r="E31" s="8">
        <v>21.422</v>
      </c>
      <c r="F31" s="8">
        <v>466.181</v>
      </c>
      <c r="G31" s="8">
        <f t="shared" si="2"/>
        <v>487.603</v>
      </c>
      <c r="H31" s="9">
        <f t="shared" si="3"/>
        <v>147.76775387462408</v>
      </c>
      <c r="I31" s="9">
        <f t="shared" si="3"/>
        <v>22.50544622233199</v>
      </c>
      <c r="J31" s="10">
        <f t="shared" si="3"/>
        <v>25.28823053303697</v>
      </c>
    </row>
    <row r="32" spans="1:10" ht="15">
      <c r="A32" s="11" t="s">
        <v>30</v>
      </c>
      <c r="B32" s="4"/>
      <c r="C32" s="4"/>
      <c r="D32" s="4"/>
      <c r="E32" s="4">
        <v>500.754</v>
      </c>
      <c r="F32" s="4"/>
      <c r="G32" s="4">
        <f t="shared" si="2"/>
        <v>500.754</v>
      </c>
      <c r="H32" s="5"/>
      <c r="I32" s="5"/>
      <c r="J32" s="6"/>
    </row>
    <row r="33" spans="1:10" ht="15">
      <c r="A33" s="7" t="s">
        <v>31</v>
      </c>
      <c r="B33" s="8">
        <v>3870.023</v>
      </c>
      <c r="C33" s="8">
        <v>1966.731</v>
      </c>
      <c r="D33" s="8">
        <f t="shared" si="1"/>
        <v>5836.754</v>
      </c>
      <c r="E33" s="8">
        <v>4092.673</v>
      </c>
      <c r="F33" s="8">
        <v>2039.681</v>
      </c>
      <c r="G33" s="8">
        <f t="shared" si="2"/>
        <v>6132.353999999999</v>
      </c>
      <c r="H33" s="9">
        <f t="shared" si="3"/>
        <v>5.753195782040562</v>
      </c>
      <c r="I33" s="9">
        <f t="shared" si="3"/>
        <v>3.7092006990279835</v>
      </c>
      <c r="J33" s="10">
        <f t="shared" si="3"/>
        <v>5.06445877280419</v>
      </c>
    </row>
    <row r="34" spans="1:10" ht="15">
      <c r="A34" s="11" t="s">
        <v>73</v>
      </c>
      <c r="B34" s="4">
        <v>1177.995</v>
      </c>
      <c r="C34" s="4"/>
      <c r="D34" s="4">
        <f t="shared" si="1"/>
        <v>1177.995</v>
      </c>
      <c r="E34" s="4">
        <v>981.8910000000001</v>
      </c>
      <c r="F34" s="4"/>
      <c r="G34" s="4">
        <f t="shared" si="2"/>
        <v>981.8910000000001</v>
      </c>
      <c r="H34" s="5">
        <f t="shared" si="3"/>
        <v>-16.64726930080347</v>
      </c>
      <c r="I34" s="5"/>
      <c r="J34" s="6">
        <f t="shared" si="3"/>
        <v>-16.64726930080347</v>
      </c>
    </row>
    <row r="35" spans="1:10" ht="15">
      <c r="A35" s="7" t="s">
        <v>32</v>
      </c>
      <c r="B35" s="8">
        <v>299.727</v>
      </c>
      <c r="C35" s="8">
        <v>1183.1749999999997</v>
      </c>
      <c r="D35" s="8">
        <f t="shared" si="1"/>
        <v>1482.9019999999996</v>
      </c>
      <c r="E35" s="8">
        <v>318.973</v>
      </c>
      <c r="F35" s="8">
        <v>617.5840000000001</v>
      </c>
      <c r="G35" s="8">
        <f t="shared" si="2"/>
        <v>936.557</v>
      </c>
      <c r="H35" s="9">
        <f t="shared" si="3"/>
        <v>6.421176604043026</v>
      </c>
      <c r="I35" s="9">
        <f t="shared" si="3"/>
        <v>-47.802818687007395</v>
      </c>
      <c r="J35" s="10">
        <f t="shared" si="3"/>
        <v>-36.84296062720259</v>
      </c>
    </row>
    <row r="36" spans="1:10" ht="15">
      <c r="A36" s="11" t="s">
        <v>33</v>
      </c>
      <c r="B36" s="4">
        <v>1087.677</v>
      </c>
      <c r="C36" s="4"/>
      <c r="D36" s="4">
        <f t="shared" si="1"/>
        <v>1087.677</v>
      </c>
      <c r="E36" s="4">
        <v>1112.6</v>
      </c>
      <c r="F36" s="4">
        <v>18.188</v>
      </c>
      <c r="G36" s="4">
        <f t="shared" si="2"/>
        <v>1130.788</v>
      </c>
      <c r="H36" s="5">
        <f t="shared" si="3"/>
        <v>2.2913971702996387</v>
      </c>
      <c r="I36" s="5"/>
      <c r="J36" s="6">
        <f t="shared" si="3"/>
        <v>3.963584777466114</v>
      </c>
    </row>
    <row r="37" spans="1:10" ht="15">
      <c r="A37" s="7" t="s">
        <v>34</v>
      </c>
      <c r="B37" s="8">
        <v>2378.4559999999997</v>
      </c>
      <c r="C37" s="8"/>
      <c r="D37" s="8">
        <f t="shared" si="1"/>
        <v>2378.4559999999997</v>
      </c>
      <c r="E37" s="8">
        <v>2526.0719999999997</v>
      </c>
      <c r="F37" s="8"/>
      <c r="G37" s="8">
        <f t="shared" si="2"/>
        <v>2526.0719999999997</v>
      </c>
      <c r="H37" s="9">
        <f t="shared" si="3"/>
        <v>6.206379264531276</v>
      </c>
      <c r="I37" s="9"/>
      <c r="J37" s="10">
        <f t="shared" si="3"/>
        <v>6.206379264531276</v>
      </c>
    </row>
    <row r="38" spans="1:10" ht="15">
      <c r="A38" s="11" t="s">
        <v>35</v>
      </c>
      <c r="B38" s="4">
        <v>345.596</v>
      </c>
      <c r="C38" s="4">
        <v>5.898000000000001</v>
      </c>
      <c r="D38" s="4">
        <f t="shared" si="1"/>
        <v>351.494</v>
      </c>
      <c r="E38" s="4">
        <v>226.07399999999998</v>
      </c>
      <c r="F38" s="4">
        <v>23</v>
      </c>
      <c r="G38" s="4">
        <f t="shared" si="2"/>
        <v>249.07399999999998</v>
      </c>
      <c r="H38" s="5">
        <f t="shared" si="3"/>
        <v>-34.58431231842962</v>
      </c>
      <c r="I38" s="5">
        <f t="shared" si="3"/>
        <v>289.96269922007457</v>
      </c>
      <c r="J38" s="6">
        <f t="shared" si="3"/>
        <v>-29.1384774704547</v>
      </c>
    </row>
    <row r="39" spans="1:10" ht="15">
      <c r="A39" s="7" t="s">
        <v>36</v>
      </c>
      <c r="B39" s="8">
        <v>6892.147</v>
      </c>
      <c r="C39" s="8">
        <v>1577.111</v>
      </c>
      <c r="D39" s="8">
        <f t="shared" si="1"/>
        <v>8469.258</v>
      </c>
      <c r="E39" s="8">
        <v>6781.885</v>
      </c>
      <c r="F39" s="8">
        <v>1872.6950000000002</v>
      </c>
      <c r="G39" s="8">
        <f t="shared" si="2"/>
        <v>8654.58</v>
      </c>
      <c r="H39" s="9">
        <f t="shared" si="3"/>
        <v>-1.599820781535851</v>
      </c>
      <c r="I39" s="9">
        <f t="shared" si="3"/>
        <v>18.742117707631234</v>
      </c>
      <c r="J39" s="10">
        <f t="shared" si="3"/>
        <v>2.188172800970287</v>
      </c>
    </row>
    <row r="40" spans="1:10" ht="15">
      <c r="A40" s="11" t="s">
        <v>37</v>
      </c>
      <c r="B40" s="4">
        <v>240.955</v>
      </c>
      <c r="C40" s="4">
        <v>15.011</v>
      </c>
      <c r="D40" s="4">
        <f t="shared" si="1"/>
        <v>255.966</v>
      </c>
      <c r="E40" s="4">
        <v>182.35600000000002</v>
      </c>
      <c r="F40" s="4">
        <v>12</v>
      </c>
      <c r="G40" s="4">
        <f t="shared" si="2"/>
        <v>194.35600000000002</v>
      </c>
      <c r="H40" s="5">
        <f t="shared" si="3"/>
        <v>-24.31947874084372</v>
      </c>
      <c r="I40" s="5">
        <f t="shared" si="3"/>
        <v>-20.058623675970953</v>
      </c>
      <c r="J40" s="6">
        <f t="shared" si="3"/>
        <v>-24.069602994147655</v>
      </c>
    </row>
    <row r="41" spans="1:10" ht="15">
      <c r="A41" s="7" t="s">
        <v>38</v>
      </c>
      <c r="B41" s="8">
        <v>3790.3360000000002</v>
      </c>
      <c r="C41" s="8">
        <v>949.5360000000001</v>
      </c>
      <c r="D41" s="8">
        <f t="shared" si="1"/>
        <v>4739.872</v>
      </c>
      <c r="E41" s="8">
        <v>3858.344</v>
      </c>
      <c r="F41" s="8">
        <v>903.6189999999999</v>
      </c>
      <c r="G41" s="8">
        <f t="shared" si="2"/>
        <v>4761.963</v>
      </c>
      <c r="H41" s="9">
        <f t="shared" si="3"/>
        <v>1.7942472646224454</v>
      </c>
      <c r="I41" s="9">
        <f t="shared" si="3"/>
        <v>-4.8357302935328565</v>
      </c>
      <c r="J41" s="22">
        <f t="shared" si="3"/>
        <v>0.4660674381080214</v>
      </c>
    </row>
    <row r="42" spans="1:10" ht="15">
      <c r="A42" s="11" t="s">
        <v>39</v>
      </c>
      <c r="B42" s="4">
        <v>3202.855</v>
      </c>
      <c r="C42" s="4">
        <v>43.159000000000006</v>
      </c>
      <c r="D42" s="4">
        <f t="shared" si="1"/>
        <v>3246.014</v>
      </c>
      <c r="E42" s="4">
        <v>3093.524</v>
      </c>
      <c r="F42" s="4">
        <v>27.154</v>
      </c>
      <c r="G42" s="4">
        <f t="shared" si="2"/>
        <v>3120.678</v>
      </c>
      <c r="H42" s="5">
        <f t="shared" si="3"/>
        <v>-3.4135482249430624</v>
      </c>
      <c r="I42" s="5">
        <f t="shared" si="3"/>
        <v>-37.083806390324156</v>
      </c>
      <c r="J42" s="6">
        <f t="shared" si="3"/>
        <v>-3.8612279552706865</v>
      </c>
    </row>
    <row r="43" spans="1:10" ht="15">
      <c r="A43" s="7" t="s">
        <v>40</v>
      </c>
      <c r="B43" s="8">
        <v>2902.824</v>
      </c>
      <c r="C43" s="8">
        <v>24.398000000000003</v>
      </c>
      <c r="D43" s="8">
        <f t="shared" si="1"/>
        <v>2927.222</v>
      </c>
      <c r="E43" s="8">
        <v>2680.811</v>
      </c>
      <c r="F43" s="8">
        <v>1.59</v>
      </c>
      <c r="G43" s="8">
        <f t="shared" si="2"/>
        <v>2682.4010000000003</v>
      </c>
      <c r="H43" s="9">
        <f t="shared" si="3"/>
        <v>-7.648172951580941</v>
      </c>
      <c r="I43" s="9">
        <f t="shared" si="3"/>
        <v>-93.48307238298221</v>
      </c>
      <c r="J43" s="10">
        <f t="shared" si="3"/>
        <v>-8.363595244911384</v>
      </c>
    </row>
    <row r="44" spans="1:10" ht="15">
      <c r="A44" s="11" t="s">
        <v>41</v>
      </c>
      <c r="B44" s="4">
        <v>1623.404</v>
      </c>
      <c r="C44" s="4"/>
      <c r="D44" s="4">
        <f t="shared" si="1"/>
        <v>1623.404</v>
      </c>
      <c r="E44" s="4">
        <v>1545.433</v>
      </c>
      <c r="F44" s="4"/>
      <c r="G44" s="4">
        <f t="shared" si="2"/>
        <v>1545.433</v>
      </c>
      <c r="H44" s="5">
        <f t="shared" si="3"/>
        <v>-4.802932603344577</v>
      </c>
      <c r="I44" s="5"/>
      <c r="J44" s="6">
        <f t="shared" si="3"/>
        <v>-4.802932603344577</v>
      </c>
    </row>
    <row r="45" spans="1:10" ht="15">
      <c r="A45" s="7" t="s">
        <v>42</v>
      </c>
      <c r="B45" s="8">
        <v>1381.061</v>
      </c>
      <c r="C45" s="8">
        <v>15.975999999999999</v>
      </c>
      <c r="D45" s="8">
        <f t="shared" si="1"/>
        <v>1397.0369999999998</v>
      </c>
      <c r="E45" s="8">
        <v>668.371</v>
      </c>
      <c r="F45" s="8">
        <v>11.1</v>
      </c>
      <c r="G45" s="8">
        <f t="shared" si="2"/>
        <v>679.471</v>
      </c>
      <c r="H45" s="9">
        <f t="shared" si="3"/>
        <v>-51.60452724390885</v>
      </c>
      <c r="I45" s="9">
        <f t="shared" si="3"/>
        <v>-30.520781171757633</v>
      </c>
      <c r="J45" s="10">
        <f t="shared" si="3"/>
        <v>-51.36342129807585</v>
      </c>
    </row>
    <row r="46" spans="1:10" ht="15">
      <c r="A46" s="11" t="s">
        <v>43</v>
      </c>
      <c r="B46" s="4">
        <v>2407.1</v>
      </c>
      <c r="C46" s="4">
        <v>56.56999999999999</v>
      </c>
      <c r="D46" s="4">
        <f t="shared" si="1"/>
        <v>2463.67</v>
      </c>
      <c r="E46" s="4">
        <v>3223.888</v>
      </c>
      <c r="F46" s="4">
        <v>303.918</v>
      </c>
      <c r="G46" s="4">
        <f t="shared" si="2"/>
        <v>3527.806</v>
      </c>
      <c r="H46" s="5">
        <f t="shared" si="3"/>
        <v>33.932449835902126</v>
      </c>
      <c r="I46" s="5">
        <f t="shared" si="3"/>
        <v>437.24235460491434</v>
      </c>
      <c r="J46" s="6">
        <f t="shared" si="3"/>
        <v>43.19312245552367</v>
      </c>
    </row>
    <row r="47" spans="1:10" ht="15">
      <c r="A47" s="7" t="s">
        <v>44</v>
      </c>
      <c r="B47" s="8">
        <v>6476.614999999999</v>
      </c>
      <c r="C47" s="8">
        <v>653.433</v>
      </c>
      <c r="D47" s="8">
        <f t="shared" si="1"/>
        <v>7130.047999999999</v>
      </c>
      <c r="E47" s="8">
        <v>4496.287</v>
      </c>
      <c r="F47" s="8">
        <v>663.719</v>
      </c>
      <c r="G47" s="8">
        <f t="shared" si="2"/>
        <v>5160.006</v>
      </c>
      <c r="H47" s="9">
        <f t="shared" si="3"/>
        <v>-30.576589777221574</v>
      </c>
      <c r="I47" s="9">
        <f t="shared" si="3"/>
        <v>1.574147617276761</v>
      </c>
      <c r="J47" s="10">
        <f t="shared" si="3"/>
        <v>-27.630136571310583</v>
      </c>
    </row>
    <row r="48" spans="1:10" ht="15">
      <c r="A48" s="11" t="s">
        <v>45</v>
      </c>
      <c r="B48" s="4">
        <v>382.532</v>
      </c>
      <c r="C48" s="4"/>
      <c r="D48" s="4">
        <f t="shared" si="1"/>
        <v>382.532</v>
      </c>
      <c r="E48" s="4">
        <v>181.433</v>
      </c>
      <c r="F48" s="4"/>
      <c r="G48" s="4">
        <f t="shared" si="2"/>
        <v>181.433</v>
      </c>
      <c r="H48" s="5">
        <f t="shared" si="3"/>
        <v>-52.57050390555561</v>
      </c>
      <c r="I48" s="5"/>
      <c r="J48" s="6">
        <f t="shared" si="3"/>
        <v>-52.57050390555561</v>
      </c>
    </row>
    <row r="49" spans="1:10" ht="15">
      <c r="A49" s="7" t="s">
        <v>46</v>
      </c>
      <c r="B49" s="8">
        <v>362.47399999999993</v>
      </c>
      <c r="C49" s="8">
        <v>7.093999999999999</v>
      </c>
      <c r="D49" s="8">
        <f t="shared" si="1"/>
        <v>369.5679999999999</v>
      </c>
      <c r="E49" s="8">
        <v>404.35699999999997</v>
      </c>
      <c r="F49" s="8">
        <v>5</v>
      </c>
      <c r="G49" s="8">
        <f t="shared" si="2"/>
        <v>409.35699999999997</v>
      </c>
      <c r="H49" s="9">
        <f t="shared" si="3"/>
        <v>11.554759789667687</v>
      </c>
      <c r="I49" s="9">
        <f t="shared" si="3"/>
        <v>-29.51790245277699</v>
      </c>
      <c r="J49" s="10">
        <f t="shared" si="3"/>
        <v>10.76635422980346</v>
      </c>
    </row>
    <row r="50" spans="1:10" ht="15">
      <c r="A50" s="11" t="s">
        <v>47</v>
      </c>
      <c r="B50" s="4">
        <v>1993.6299999999997</v>
      </c>
      <c r="C50" s="4">
        <v>85.86600000000001</v>
      </c>
      <c r="D50" s="4">
        <f t="shared" si="1"/>
        <v>2079.4959999999996</v>
      </c>
      <c r="E50" s="4">
        <v>1985.61</v>
      </c>
      <c r="F50" s="4">
        <v>59.602</v>
      </c>
      <c r="G50" s="4">
        <f t="shared" si="2"/>
        <v>2045.212</v>
      </c>
      <c r="H50" s="28">
        <f t="shared" si="3"/>
        <v>-0.4022812658316616</v>
      </c>
      <c r="I50" s="5">
        <f t="shared" si="3"/>
        <v>-30.58719399995343</v>
      </c>
      <c r="J50" s="6">
        <f t="shared" si="3"/>
        <v>-1.6486687158811395</v>
      </c>
    </row>
    <row r="51" spans="1:10" ht="15">
      <c r="A51" s="7" t="s">
        <v>48</v>
      </c>
      <c r="B51" s="8">
        <v>2641.1510000000003</v>
      </c>
      <c r="C51" s="8">
        <v>259.31</v>
      </c>
      <c r="D51" s="8">
        <f t="shared" si="1"/>
        <v>2900.4610000000002</v>
      </c>
      <c r="E51" s="8">
        <v>2814.258</v>
      </c>
      <c r="F51" s="8">
        <v>229.95999999999998</v>
      </c>
      <c r="G51" s="8">
        <f t="shared" si="2"/>
        <v>3044.218</v>
      </c>
      <c r="H51" s="9">
        <f t="shared" si="3"/>
        <v>6.5542257901952405</v>
      </c>
      <c r="I51" s="9">
        <f t="shared" si="3"/>
        <v>-11.318499093748803</v>
      </c>
      <c r="J51" s="10">
        <f t="shared" si="3"/>
        <v>4.956350042286367</v>
      </c>
    </row>
    <row r="52" spans="1:10" ht="15">
      <c r="A52" s="11" t="s">
        <v>49</v>
      </c>
      <c r="B52" s="4">
        <v>1037.5040000000001</v>
      </c>
      <c r="C52" s="4"/>
      <c r="D52" s="4">
        <f t="shared" si="1"/>
        <v>1037.5040000000001</v>
      </c>
      <c r="E52" s="4">
        <v>1383.937</v>
      </c>
      <c r="F52" s="4"/>
      <c r="G52" s="4">
        <f t="shared" si="2"/>
        <v>1383.937</v>
      </c>
      <c r="H52" s="5">
        <f t="shared" si="3"/>
        <v>33.39100379372029</v>
      </c>
      <c r="I52" s="5"/>
      <c r="J52" s="6">
        <f t="shared" si="3"/>
        <v>33.39100379372029</v>
      </c>
    </row>
    <row r="53" spans="1:10" ht="15">
      <c r="A53" s="7" t="s">
        <v>50</v>
      </c>
      <c r="B53" s="8">
        <v>216.247</v>
      </c>
      <c r="C53" s="8">
        <v>1403.9479999999999</v>
      </c>
      <c r="D53" s="8">
        <f t="shared" si="1"/>
        <v>1620.195</v>
      </c>
      <c r="E53" s="8">
        <v>221.70199999999997</v>
      </c>
      <c r="F53" s="8">
        <v>279.97</v>
      </c>
      <c r="G53" s="8">
        <f t="shared" si="2"/>
        <v>501.672</v>
      </c>
      <c r="H53" s="9">
        <f t="shared" si="3"/>
        <v>2.522578347907696</v>
      </c>
      <c r="I53" s="9">
        <f t="shared" si="3"/>
        <v>-80.05837823053275</v>
      </c>
      <c r="J53" s="10">
        <f t="shared" si="3"/>
        <v>-69.03631970225806</v>
      </c>
    </row>
    <row r="54" spans="1:10" ht="15">
      <c r="A54" s="11" t="s">
        <v>51</v>
      </c>
      <c r="B54" s="4">
        <v>173.89499999999998</v>
      </c>
      <c r="C54" s="4"/>
      <c r="D54" s="4">
        <f t="shared" si="1"/>
        <v>173.89499999999998</v>
      </c>
      <c r="E54" s="4">
        <v>88.344</v>
      </c>
      <c r="F54" s="4"/>
      <c r="G54" s="4">
        <f t="shared" si="2"/>
        <v>88.344</v>
      </c>
      <c r="H54" s="5">
        <f t="shared" si="3"/>
        <v>-49.196929181402574</v>
      </c>
      <c r="I54" s="5"/>
      <c r="J54" s="6">
        <f t="shared" si="3"/>
        <v>-49.196929181402574</v>
      </c>
    </row>
    <row r="55" spans="1:10" ht="15">
      <c r="A55" s="7" t="s">
        <v>52</v>
      </c>
      <c r="B55" s="8">
        <v>65.788</v>
      </c>
      <c r="C55" s="8"/>
      <c r="D55" s="8">
        <f t="shared" si="1"/>
        <v>65.788</v>
      </c>
      <c r="E55" s="8"/>
      <c r="F55" s="8"/>
      <c r="G55" s="8"/>
      <c r="H55" s="9">
        <f t="shared" si="3"/>
        <v>-100</v>
      </c>
      <c r="I55" s="9"/>
      <c r="J55" s="10">
        <f t="shared" si="3"/>
        <v>-100</v>
      </c>
    </row>
    <row r="56" spans="1:10" ht="15">
      <c r="A56" s="11" t="s">
        <v>53</v>
      </c>
      <c r="B56" s="4">
        <v>6310.459</v>
      </c>
      <c r="C56" s="4">
        <v>45.046</v>
      </c>
      <c r="D56" s="4">
        <f t="shared" si="1"/>
        <v>6355.505</v>
      </c>
      <c r="E56" s="4">
        <v>6102.572</v>
      </c>
      <c r="F56" s="4">
        <v>14.64</v>
      </c>
      <c r="G56" s="4">
        <f t="shared" si="2"/>
        <v>6117.212</v>
      </c>
      <c r="H56" s="5">
        <f t="shared" si="3"/>
        <v>-3.2943245491334263</v>
      </c>
      <c r="I56" s="5">
        <f t="shared" si="3"/>
        <v>-67.49988900235316</v>
      </c>
      <c r="J56" s="6">
        <f t="shared" si="3"/>
        <v>-3.749395209349999</v>
      </c>
    </row>
    <row r="57" spans="1:10" ht="15">
      <c r="A57" s="7" t="s">
        <v>62</v>
      </c>
      <c r="B57" s="8">
        <v>289.762</v>
      </c>
      <c r="C57" s="8">
        <v>187.57899999999998</v>
      </c>
      <c r="D57" s="8">
        <f t="shared" si="1"/>
        <v>477.341</v>
      </c>
      <c r="E57" s="8">
        <v>305.607</v>
      </c>
      <c r="F57" s="8">
        <v>149.516</v>
      </c>
      <c r="G57" s="8">
        <f t="shared" si="2"/>
        <v>455.12300000000005</v>
      </c>
      <c r="H57" s="9">
        <f t="shared" si="3"/>
        <v>5.468280864985756</v>
      </c>
      <c r="I57" s="9">
        <f t="shared" si="3"/>
        <v>-20.291717089866133</v>
      </c>
      <c r="J57" s="10">
        <f t="shared" si="3"/>
        <v>-4.654534179967771</v>
      </c>
    </row>
    <row r="58" spans="1:10" ht="15">
      <c r="A58" s="11" t="s">
        <v>63</v>
      </c>
      <c r="B58" s="4"/>
      <c r="C58" s="4">
        <v>158.998</v>
      </c>
      <c r="D58" s="4">
        <f t="shared" si="1"/>
        <v>158.998</v>
      </c>
      <c r="E58" s="4"/>
      <c r="F58" s="4">
        <v>164.716</v>
      </c>
      <c r="G58" s="4">
        <f t="shared" si="2"/>
        <v>164.716</v>
      </c>
      <c r="H58" s="5"/>
      <c r="I58" s="5">
        <f t="shared" si="3"/>
        <v>3.5962716512157504</v>
      </c>
      <c r="J58" s="6">
        <f t="shared" si="3"/>
        <v>3.5962716512157504</v>
      </c>
    </row>
    <row r="59" spans="1:10" ht="15">
      <c r="A59" s="13" t="s">
        <v>54</v>
      </c>
      <c r="B59" s="30">
        <f>+B60-SUM(B5+B9+B31+B19+B57+B58)</f>
        <v>328795.87999999995</v>
      </c>
      <c r="C59" s="30">
        <f>+C60-SUM(C5+C9+C31+C19+C57+C58)</f>
        <v>906410.4990000002</v>
      </c>
      <c r="D59" s="30">
        <f>+D60-SUM(D5+D9+D31+D19+D57+D58)</f>
        <v>1235206.3789999997</v>
      </c>
      <c r="E59" s="30">
        <f>+E60-SUM(E5+E9+E31+E19+E57+E58)</f>
        <v>327847.9400000001</v>
      </c>
      <c r="F59" s="30">
        <f>+F60-SUM(F5+F9+F31+F19+F57+F58)</f>
        <v>1005079.3960000009</v>
      </c>
      <c r="G59" s="30">
        <f>+G60-SUM(G5+G9+G31+G19+G57+G58)</f>
        <v>1332927.3359999994</v>
      </c>
      <c r="H59" s="31">
        <f>+((E59-B59)/B59)*100</f>
        <v>-0.28830653230807757</v>
      </c>
      <c r="I59" s="31">
        <f>+((F59-C59)/C59)*100</f>
        <v>10.885674549098606</v>
      </c>
      <c r="J59" s="31">
        <f>+((G59-D59)/D59)*100</f>
        <v>7.9113060506627875</v>
      </c>
    </row>
    <row r="60" spans="1:10" ht="15">
      <c r="A60" s="16" t="s">
        <v>55</v>
      </c>
      <c r="B60" s="32">
        <f>SUM(B4:B58)</f>
        <v>395070.02199999994</v>
      </c>
      <c r="C60" s="32">
        <f>SUM(C4:C58)</f>
        <v>1004763.7780000002</v>
      </c>
      <c r="D60" s="32">
        <f>SUM(D4:D58)</f>
        <v>1399833.7999999998</v>
      </c>
      <c r="E60" s="32">
        <f>SUM(E4:E58)</f>
        <v>391788.1840000001</v>
      </c>
      <c r="F60" s="32">
        <f>SUM(F4:F58)</f>
        <v>1104775.647900001</v>
      </c>
      <c r="G60" s="32">
        <f>SUM(G4:G58)</f>
        <v>1496563.8318999994</v>
      </c>
      <c r="H60" s="33">
        <f>+((E60-B60)/B60)*100</f>
        <v>-0.830697804755182</v>
      </c>
      <c r="I60" s="33">
        <f>+((F60-C60)/C60)*100</f>
        <v>9.953769442114654</v>
      </c>
      <c r="J60" s="33">
        <f>+((G60-D60)/D60)*100</f>
        <v>6.910108321430703</v>
      </c>
    </row>
    <row r="61" spans="1:10" ht="15">
      <c r="A61" s="34"/>
      <c r="B61" s="35"/>
      <c r="C61" s="35"/>
      <c r="D61" s="35"/>
      <c r="E61" s="35"/>
      <c r="F61" s="35"/>
      <c r="G61" s="35"/>
      <c r="H61" s="35"/>
      <c r="I61" s="35"/>
      <c r="J61" s="36"/>
    </row>
    <row r="62" spans="1:10" ht="15">
      <c r="A62" s="34" t="s">
        <v>72</v>
      </c>
      <c r="B62" s="35"/>
      <c r="C62" s="35"/>
      <c r="D62" s="35"/>
      <c r="E62" s="35"/>
      <c r="F62" s="35"/>
      <c r="G62" s="35"/>
      <c r="H62" s="35"/>
      <c r="I62" s="35"/>
      <c r="J62" s="36"/>
    </row>
    <row r="63" spans="1:10" ht="15.75" thickBot="1">
      <c r="A63" s="37"/>
      <c r="B63" s="38"/>
      <c r="C63" s="38"/>
      <c r="D63" s="38"/>
      <c r="E63" s="38"/>
      <c r="F63" s="38"/>
      <c r="G63" s="38"/>
      <c r="H63" s="38"/>
      <c r="I63" s="38"/>
      <c r="J63" s="39"/>
    </row>
    <row r="64" spans="1:10" ht="45.75" customHeight="1">
      <c r="A64" s="54" t="s">
        <v>64</v>
      </c>
      <c r="B64" s="54"/>
      <c r="C64" s="54"/>
      <c r="D64" s="54"/>
      <c r="E64" s="54"/>
      <c r="F64" s="54"/>
      <c r="G64" s="54"/>
      <c r="H64" s="54"/>
      <c r="I64" s="54"/>
      <c r="J64" s="54"/>
    </row>
  </sheetData>
  <sheetProtection/>
  <mergeCells count="6">
    <mergeCell ref="A64:J64"/>
    <mergeCell ref="A1:J1"/>
    <mergeCell ref="A2:A3"/>
    <mergeCell ref="B2:D2"/>
    <mergeCell ref="E2:G2"/>
    <mergeCell ref="H2:J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2017-05-24T11:54:03Z</cp:lastPrinted>
  <dcterms:created xsi:type="dcterms:W3CDTF">2017-03-06T11:35:15Z</dcterms:created>
  <dcterms:modified xsi:type="dcterms:W3CDTF">2017-07-06T14:46:20Z</dcterms:modified>
  <cp:category/>
  <cp:version/>
  <cp:contentType/>
  <cp:contentStatus/>
</cp:coreProperties>
</file>