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YOLCU" sheetId="1" r:id="rId1"/>
    <sheet name="TÜM UÇAK" sheetId="2" r:id="rId2"/>
    <sheet name="TİCARİ UÇAK" sheetId="3" r:id="rId3"/>
    <sheet name="YÜK " sheetId="4" r:id="rId4"/>
  </sheets>
  <definedNames>
    <definedName name="_xlnm.Print_Area" localSheetId="1">'TÜM UÇAK'!$A$1:$J$65</definedName>
  </definedNames>
  <calcPr fullCalcOnLoad="1"/>
</workbook>
</file>

<file path=xl/sharedStrings.xml><?xml version="1.0" encoding="utf-8"?>
<sst xmlns="http://schemas.openxmlformats.org/spreadsheetml/2006/main" count="295" uniqueCount="76">
  <si>
    <t xml:space="preserve">   TÜM UÇAK TRAFİĞİ</t>
  </si>
  <si>
    <t xml:space="preserve">Havalimanları </t>
  </si>
  <si>
    <t xml:space="preserve"> 2017/2016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</si>
  <si>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</si>
  <si>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</si>
  <si>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</si>
  <si>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</si>
  <si>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</si>
  <si>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</si>
  <si>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</si>
  <si>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</si>
  <si>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</si>
  <si>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</si>
  <si>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</si>
  <si>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</si>
  <si>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</si>
  <si>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</si>
  <si>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</si>
  <si>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</si>
  <si>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</si>
  <si>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</si>
  <si>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</si>
  <si>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</si>
  <si>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</si>
  <si>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</si>
  <si>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</si>
  <si>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</si>
  <si>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</si>
  <si>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</si>
  <si>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</si>
  <si>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Hakkari Yüksekova S.E.</t>
  </si>
  <si>
    <t>Hatay</t>
  </si>
  <si>
    <t>Isparta Süleyman Demirel</t>
  </si>
  <si>
    <t>Kahramanmaraş</t>
  </si>
  <si>
    <t>Kars Harakani</t>
  </si>
  <si>
    <t>Kastamonu</t>
  </si>
  <si>
    <t>Kayseri</t>
  </si>
  <si>
    <t>Kocaeli Cengiz Topel</t>
  </si>
  <si>
    <t>Konya</t>
  </si>
  <si>
    <t>Malatya</t>
  </si>
  <si>
    <t>Mardin</t>
  </si>
  <si>
    <t>Muş</t>
  </si>
  <si>
    <t>Kapadokya</t>
  </si>
  <si>
    <t>Ordu-Giresun</t>
  </si>
  <si>
    <t>Samsun Çarşamba</t>
  </si>
  <si>
    <t>Siirt</t>
  </si>
  <si>
    <t>Sinop</t>
  </si>
  <si>
    <t>Sivas Nuri Demirağ</t>
  </si>
  <si>
    <t>Şanlıurfa Gap</t>
  </si>
  <si>
    <t>Şırnak Şerafettin Elçi</t>
  </si>
  <si>
    <t>Tekirdağ Çorlu</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</si>
  <si>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</si>
  <si>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</si>
  <si>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</si>
  <si>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</si>
  <si>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</si>
  <si>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</si>
  <si>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</si>
  <si>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</si>
  <si>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</si>
  <si>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</si>
  <si>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</si>
  <si>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</si>
  <si>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</si>
  <si>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(*)İşaretli havalimanlarından  Zonguldak Çaycuma,Gazipaşa Alanya,Zafer ve Aydın Çıldır Havalimanları DHMİ denetimli özel şirket tarafından işletilmektedir. İstanbul Sabiha Gökçen Havalimanı Savunma Sanayi Müsteşarlığı denetiminde özel şirket tarafından,Eskişehir Hasan Polatkan Havalimanı, Eskişehir Anadolu Üniversitesi SHYO tarafından işletilmekte olduğundan DHMİ toplamında hariç tutulmuştur.</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</si>
  <si>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</si>
  <si>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</si>
  <si>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</si>
  <si>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</si>
  <si>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</si>
  <si>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</si>
  <si>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</si>
  <si>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</si>
  <si>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</si>
  <si>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2016 YILI EKİM SONU</t>
  </si>
  <si>
    <t>2017 YILI EKİM SONU
(Kesin Olmayan)</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</si>
</sst>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T_L_-;\-* #,##0.00\ _T_L_-;_-* &quot;-&quot;??\ _T_L_-;_-@_-"/>
    <numFmt numFmtId="165" formatCode="_-* #,##0\ _T_L_-;\-* #,##0\ _T_L_-;_-* &quot;-&quot;??\ _T_L_-;_-@_-"/>
    <numFmt numFmtId="166" formatCode="#,##0.0"/>
    <numFmt numFmtId="167" formatCode="#,##0_ ;\-#,##0\ "/>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style="medium"/>
      <right/>
      <top/>
      <bottom/>
    </border>
    <border>
      <left/>
      <right style="medium"/>
      <top/>
      <bottom/>
    </border>
    <border>
      <left style="medium"/>
      <right/>
      <top/>
      <bottom style="medium"/>
    </border>
    <border>
      <left/>
      <right/>
      <top style="medium"/>
      <bottom style="medium"/>
    </border>
    <border>
      <left/>
      <right/>
      <top/>
      <bottom style="medium"/>
    </border>
    <border>
      <left/>
      <right style="medium"/>
      <top/>
      <bottom style="medium"/>
    </border>
    <border>
      <left/>
      <right style="medium"/>
      <top style="thin"/>
      <bottom/>
    </border>
    <border>
      <left/>
      <right/>
      <top style="medium"/>
      <bottom/>
    </border>
    <border>
      <left/>
      <right/>
      <top style="thin"/>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66">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165" fontId="7" fillId="34" borderId="12" xfId="41" applyNumberFormat="1" applyFont="1" applyFill="1" applyBorder="1" applyAlignment="1">
      <alignment horizontal="left"/>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3" xfId="41" applyNumberFormat="1" applyFont="1" applyFill="1" applyBorder="1" applyAlignment="1">
      <alignment horizontal="right" vertical="center"/>
    </xf>
    <xf numFmtId="165" fontId="7" fillId="16" borderId="12"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3" xfId="41" applyNumberFormat="1" applyFont="1" applyFill="1" applyBorder="1" applyAlignment="1">
      <alignment horizontal="right" vertical="center"/>
    </xf>
    <xf numFmtId="165" fontId="7" fillId="35" borderId="12" xfId="41" applyNumberFormat="1" applyFont="1" applyFill="1" applyBorder="1" applyAlignment="1">
      <alignment horizontal="left"/>
    </xf>
    <xf numFmtId="166" fontId="9" fillId="16" borderId="0" xfId="41" applyNumberFormat="1" applyFont="1" applyFill="1" applyBorder="1" applyAlignment="1">
      <alignment horizontal="right" vertical="center"/>
    </xf>
    <xf numFmtId="0" fontId="42" fillId="36" borderId="12"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2"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3"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166" fontId="9" fillId="16" borderId="13" xfId="41" applyNumberFormat="1" applyFont="1" applyFill="1" applyBorder="1" applyAlignment="1">
      <alignment horizontal="righ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165" fontId="7" fillId="34" borderId="12" xfId="41" applyNumberFormat="1" applyFont="1" applyFill="1" applyBorder="1" applyAlignment="1">
      <alignment horizontal="left" vertical="center"/>
    </xf>
    <xf numFmtId="165" fontId="7" fillId="16" borderId="12" xfId="41" applyNumberFormat="1" applyFont="1" applyFill="1" applyBorder="1" applyAlignment="1">
      <alignment horizontal="left" vertical="center"/>
    </xf>
    <xf numFmtId="165" fontId="7" fillId="35" borderId="12" xfId="41" applyNumberFormat="1" applyFont="1" applyFill="1" applyBorder="1" applyAlignment="1">
      <alignment horizontal="left" vertical="center"/>
    </xf>
    <xf numFmtId="166" fontId="9" fillId="34" borderId="0" xfId="41" applyNumberFormat="1" applyFont="1" applyFill="1" applyBorder="1" applyAlignment="1">
      <alignment horizontal="right" vertical="center"/>
    </xf>
    <xf numFmtId="166" fontId="9" fillId="34" borderId="13" xfId="41" applyNumberFormat="1" applyFont="1" applyFill="1" applyBorder="1" applyAlignment="1">
      <alignment horizontal="right" vertical="center"/>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2"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3"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9" fillId="34" borderId="18"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9" xfId="41" applyNumberFormat="1" applyFont="1" applyFill="1" applyBorder="1" applyAlignment="1">
      <alignment horizontal="right" vertical="center"/>
    </xf>
    <xf numFmtId="166" fontId="10" fillId="37" borderId="13" xfId="63" applyNumberFormat="1" applyFont="1" applyFill="1" applyBorder="1" applyAlignment="1">
      <alignment horizontal="right" vertical="center"/>
    </xf>
    <xf numFmtId="3" fontId="8" fillId="34" borderId="20" xfId="41" applyNumberFormat="1" applyFont="1" applyFill="1" applyBorder="1" applyAlignment="1">
      <alignment horizontal="right" vertical="center"/>
    </xf>
    <xf numFmtId="4" fontId="8" fillId="34" borderId="0" xfId="41" applyNumberFormat="1" applyFont="1" applyFill="1" applyBorder="1" applyAlignment="1">
      <alignment horizontal="right" vertical="center"/>
    </xf>
    <xf numFmtId="165" fontId="10" fillId="16" borderId="12"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3"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9" xfId="0" applyBorder="1" applyAlignment="1">
      <alignment horizontal="left" wrapText="1"/>
    </xf>
    <xf numFmtId="165" fontId="44" fillId="16" borderId="21" xfId="56" applyNumberFormat="1" applyFont="1" applyFill="1" applyBorder="1" applyAlignment="1">
      <alignment horizontal="center" vertical="center"/>
    </xf>
    <xf numFmtId="165" fontId="44" fillId="16" borderId="19" xfId="56" applyNumberFormat="1" applyFont="1" applyFill="1" applyBorder="1" applyAlignment="1">
      <alignment horizontal="center" vertical="center"/>
    </xf>
    <xf numFmtId="165" fontId="44" fillId="16" borderId="22" xfId="56" applyNumberFormat="1" applyFont="1" applyFill="1" applyBorder="1" applyAlignment="1">
      <alignment horizontal="center" vertical="center"/>
    </xf>
    <xf numFmtId="165" fontId="4" fillId="33" borderId="12" xfId="56" applyNumberFormat="1" applyFont="1" applyFill="1" applyBorder="1" applyAlignment="1">
      <alignment horizontal="center" vertical="center"/>
    </xf>
    <xf numFmtId="165" fontId="4" fillId="33" borderId="23" xfId="56" applyNumberFormat="1" applyFont="1" applyFill="1" applyBorder="1" applyAlignment="1">
      <alignment horizontal="center"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3"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4" xfId="48" applyNumberFormat="1" applyFont="1" applyFill="1" applyBorder="1" applyAlignment="1">
      <alignment horizontal="right"/>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5"/>
  <sheetViews>
    <sheetView tabSelected="1" zoomScale="90" zoomScaleNormal="90" zoomScalePageLayoutView="0" workbookViewId="0" topLeftCell="A1">
      <selection activeCell="I7" sqref="I7"/>
    </sheetView>
  </sheetViews>
  <sheetFormatPr defaultColWidth="9.140625" defaultRowHeight="15"/>
  <cols>
    <col min="1" max="1" width="27.28125" style="0" customWidth="1"/>
    <col min="2" max="10" width="14.28125" style="0" customWidth="1"/>
  </cols>
  <sheetData>
    <row r="1" spans="1:10" ht="25.5" customHeight="1">
      <c r="A1" s="54" t="s">
        <v>65</v>
      </c>
      <c r="B1" s="55"/>
      <c r="C1" s="55"/>
      <c r="D1" s="55"/>
      <c r="E1" s="55"/>
      <c r="F1" s="55"/>
      <c r="G1" s="55"/>
      <c r="H1" s="55"/>
      <c r="I1" s="55"/>
      <c r="J1" s="56"/>
    </row>
    <row r="2" spans="1:10" ht="35.25" customHeight="1">
      <c r="A2" s="57" t="s">
        <v>1</v>
      </c>
      <c r="B2" s="59" t="s">
        <v>74</v>
      </c>
      <c r="C2" s="59"/>
      <c r="D2" s="59"/>
      <c r="E2" s="59" t="s">
        <v>75</v>
      </c>
      <c r="F2" s="59"/>
      <c r="G2" s="59"/>
      <c r="H2" s="60" t="s">
        <v>2</v>
      </c>
      <c r="I2" s="60"/>
      <c r="J2" s="61"/>
    </row>
    <row r="3" spans="1:10" ht="15">
      <c r="A3" s="58"/>
      <c r="B3" s="1" t="s">
        <v>3</v>
      </c>
      <c r="C3" s="1" t="s">
        <v>4</v>
      </c>
      <c r="D3" s="1" t="s">
        <v>5</v>
      </c>
      <c r="E3" s="1" t="s">
        <v>3</v>
      </c>
      <c r="F3" s="1" t="s">
        <v>4</v>
      </c>
      <c r="G3" s="1" t="s">
        <v>5</v>
      </c>
      <c r="H3" s="1" t="s">
        <v>3</v>
      </c>
      <c r="I3" s="1" t="s">
        <v>4</v>
      </c>
      <c r="J3" s="2" t="s">
        <v>5</v>
      </c>
    </row>
    <row r="4" spans="1:10" ht="15">
      <c r="A4" s="3" t="s">
        <v>6</v>
      </c>
      <c r="B4" s="4">
        <v>16274893</v>
      </c>
      <c r="C4" s="4">
        <v>35226945</v>
      </c>
      <c r="D4" s="4">
        <f>SUM(B4:C4)</f>
        <v>51501838</v>
      </c>
      <c r="E4" s="4">
        <v>16354761</v>
      </c>
      <c r="F4" s="4">
        <v>37072552</v>
      </c>
      <c r="G4" s="4">
        <f>SUM(E4:F4)</f>
        <v>53427313</v>
      </c>
      <c r="H4" s="28">
        <f>+((E4-B4)/B4)*100</f>
        <v>0.4907436257799053</v>
      </c>
      <c r="I4" s="5">
        <f aca="true" t="shared" si="0" ref="I4:J18">+((F4-C4)/C4)*100</f>
        <v>5.239191192991615</v>
      </c>
      <c r="J4" s="41">
        <f t="shared" si="0"/>
        <v>3.7386529777830453</v>
      </c>
    </row>
    <row r="5" spans="1:10" ht="15">
      <c r="A5" s="7" t="s">
        <v>58</v>
      </c>
      <c r="B5" s="8">
        <v>17063035</v>
      </c>
      <c r="C5" s="8">
        <v>8084919</v>
      </c>
      <c r="D5" s="8">
        <f aca="true" t="shared" si="1" ref="D5:D58">SUM(B5:C5)</f>
        <v>25147954</v>
      </c>
      <c r="E5" s="8">
        <v>17553311</v>
      </c>
      <c r="F5" s="8">
        <v>8698704</v>
      </c>
      <c r="G5" s="8">
        <f aca="true" t="shared" si="2" ref="G5:G58">SUM(E5:F5)</f>
        <v>26252015</v>
      </c>
      <c r="H5" s="9">
        <f>+((E5-B5)/B5)*100</f>
        <v>2.873322360295223</v>
      </c>
      <c r="I5" s="9">
        <f t="shared" si="0"/>
        <v>7.591727264057933</v>
      </c>
      <c r="J5" s="10">
        <f t="shared" si="0"/>
        <v>4.390261728647984</v>
      </c>
    </row>
    <row r="6" spans="1:10" ht="15">
      <c r="A6" s="11" t="s">
        <v>7</v>
      </c>
      <c r="B6" s="4">
        <v>9585256</v>
      </c>
      <c r="C6" s="4">
        <v>1265029</v>
      </c>
      <c r="D6" s="4">
        <f t="shared" si="1"/>
        <v>10850285</v>
      </c>
      <c r="E6" s="4">
        <v>11165679</v>
      </c>
      <c r="F6" s="4">
        <v>1696071</v>
      </c>
      <c r="G6" s="4">
        <f t="shared" si="2"/>
        <v>12861750</v>
      </c>
      <c r="H6" s="5">
        <f>+((E6-B6)/B6)*100</f>
        <v>16.488062499321877</v>
      </c>
      <c r="I6" s="5">
        <f t="shared" si="0"/>
        <v>34.073685267294266</v>
      </c>
      <c r="J6" s="6">
        <f t="shared" si="0"/>
        <v>18.538360973928334</v>
      </c>
    </row>
    <row r="7" spans="1:10" ht="15">
      <c r="A7" s="7" t="s">
        <v>8</v>
      </c>
      <c r="B7" s="8">
        <v>8302869</v>
      </c>
      <c r="C7" s="8">
        <v>1904934</v>
      </c>
      <c r="D7" s="8">
        <f t="shared" si="1"/>
        <v>10207803</v>
      </c>
      <c r="E7" s="8">
        <v>8632600</v>
      </c>
      <c r="F7" s="8">
        <v>2142146</v>
      </c>
      <c r="G7" s="8">
        <f t="shared" si="2"/>
        <v>10774746</v>
      </c>
      <c r="H7" s="9">
        <f>+((E7-B7)/B7)*100</f>
        <v>3.9712899240009687</v>
      </c>
      <c r="I7" s="9">
        <f t="shared" si="0"/>
        <v>12.452504916180823</v>
      </c>
      <c r="J7" s="10">
        <f t="shared" si="0"/>
        <v>5.5540158837312985</v>
      </c>
    </row>
    <row r="8" spans="1:10" ht="15">
      <c r="A8" s="11" t="s">
        <v>9</v>
      </c>
      <c r="B8" s="4">
        <v>6055845</v>
      </c>
      <c r="C8" s="4">
        <v>11172238</v>
      </c>
      <c r="D8" s="4">
        <f t="shared" si="1"/>
        <v>17228083</v>
      </c>
      <c r="E8" s="4">
        <v>6344388</v>
      </c>
      <c r="F8" s="4">
        <v>17872251</v>
      </c>
      <c r="G8" s="4">
        <f t="shared" si="2"/>
        <v>24216639</v>
      </c>
      <c r="H8" s="5">
        <f>+((E8-B8)/B8)*100</f>
        <v>4.764702531190941</v>
      </c>
      <c r="I8" s="5">
        <f t="shared" si="0"/>
        <v>59.97019576561116</v>
      </c>
      <c r="J8" s="6">
        <f t="shared" si="0"/>
        <v>40.56490788905533</v>
      </c>
    </row>
    <row r="9" spans="1:10" ht="15">
      <c r="A9" s="7" t="s">
        <v>59</v>
      </c>
      <c r="B9" s="8">
        <v>360052</v>
      </c>
      <c r="C9" s="8">
        <v>306636</v>
      </c>
      <c r="D9" s="8">
        <f t="shared" si="1"/>
        <v>666688</v>
      </c>
      <c r="E9" s="8">
        <v>431562</v>
      </c>
      <c r="F9" s="8">
        <v>337782</v>
      </c>
      <c r="G9" s="8">
        <f t="shared" si="2"/>
        <v>769344</v>
      </c>
      <c r="H9" s="9">
        <f>+((E9-B9)/B9)*100</f>
        <v>19.861020074878073</v>
      </c>
      <c r="I9" s="9">
        <f t="shared" si="0"/>
        <v>10.15732007983407</v>
      </c>
      <c r="J9" s="10">
        <f t="shared" si="0"/>
        <v>15.397907266967456</v>
      </c>
    </row>
    <row r="10" spans="1:10" ht="15">
      <c r="A10" s="11" t="s">
        <v>10</v>
      </c>
      <c r="B10" s="4">
        <v>1174038</v>
      </c>
      <c r="C10" s="4">
        <v>1820829</v>
      </c>
      <c r="D10" s="4">
        <f t="shared" si="1"/>
        <v>2994867</v>
      </c>
      <c r="E10" s="4">
        <v>1314991</v>
      </c>
      <c r="F10" s="4">
        <v>2265664</v>
      </c>
      <c r="G10" s="4">
        <f t="shared" si="2"/>
        <v>3580655</v>
      </c>
      <c r="H10" s="5">
        <f>+((E10-B10)/B10)*100</f>
        <v>12.005829453561129</v>
      </c>
      <c r="I10" s="5">
        <f t="shared" si="0"/>
        <v>24.43035562372963</v>
      </c>
      <c r="J10" s="6">
        <f t="shared" si="0"/>
        <v>19.55973337046353</v>
      </c>
    </row>
    <row r="11" spans="1:10" ht="15">
      <c r="A11" s="7" t="s">
        <v>11</v>
      </c>
      <c r="B11" s="8">
        <v>2139023</v>
      </c>
      <c r="C11" s="8">
        <v>909547</v>
      </c>
      <c r="D11" s="8">
        <f t="shared" si="1"/>
        <v>3048570</v>
      </c>
      <c r="E11" s="8">
        <v>2363732</v>
      </c>
      <c r="F11" s="8">
        <v>934792</v>
      </c>
      <c r="G11" s="8">
        <f t="shared" si="2"/>
        <v>3298524</v>
      </c>
      <c r="H11" s="9">
        <f>+((E11-B11)/B11)*100</f>
        <v>10.505216633949239</v>
      </c>
      <c r="I11" s="9">
        <f t="shared" si="0"/>
        <v>2.7755575028008446</v>
      </c>
      <c r="J11" s="10">
        <f t="shared" si="0"/>
        <v>8.199057262913431</v>
      </c>
    </row>
    <row r="12" spans="1:10" ht="15">
      <c r="A12" s="11" t="s">
        <v>12</v>
      </c>
      <c r="B12" s="4">
        <v>4078653</v>
      </c>
      <c r="C12" s="4">
        <v>609698</v>
      </c>
      <c r="D12" s="4">
        <f t="shared" si="1"/>
        <v>4688351</v>
      </c>
      <c r="E12" s="4">
        <v>4109481</v>
      </c>
      <c r="F12" s="4">
        <v>553413</v>
      </c>
      <c r="G12" s="4">
        <f t="shared" si="2"/>
        <v>4662894</v>
      </c>
      <c r="H12" s="5">
        <f>+((E12-B12)/B12)*100</f>
        <v>0.7558377729117922</v>
      </c>
      <c r="I12" s="5">
        <f t="shared" si="0"/>
        <v>-9.231619588714413</v>
      </c>
      <c r="J12" s="6">
        <f t="shared" si="0"/>
        <v>-0.5429840897151259</v>
      </c>
    </row>
    <row r="13" spans="1:10" ht="15">
      <c r="A13" s="7" t="s">
        <v>13</v>
      </c>
      <c r="B13" s="8">
        <v>3020840</v>
      </c>
      <c r="C13" s="8">
        <v>121092</v>
      </c>
      <c r="D13" s="8">
        <f t="shared" si="1"/>
        <v>3141932</v>
      </c>
      <c r="E13" s="8">
        <v>3328858</v>
      </c>
      <c r="F13" s="8">
        <v>193862</v>
      </c>
      <c r="G13" s="8">
        <f t="shared" si="2"/>
        <v>3522720</v>
      </c>
      <c r="H13" s="9">
        <f>+((E13-B13)/B13)*100</f>
        <v>10.196435428556295</v>
      </c>
      <c r="I13" s="9">
        <f t="shared" si="0"/>
        <v>60.09480395071516</v>
      </c>
      <c r="J13" s="10">
        <f t="shared" si="0"/>
        <v>12.119549372806286</v>
      </c>
    </row>
    <row r="14" spans="1:10" ht="15">
      <c r="A14" s="11" t="s">
        <v>14</v>
      </c>
      <c r="B14" s="4">
        <v>1011273</v>
      </c>
      <c r="C14" s="4">
        <v>6255</v>
      </c>
      <c r="D14" s="4">
        <f t="shared" si="1"/>
        <v>1017528</v>
      </c>
      <c r="E14" s="4">
        <v>1119897</v>
      </c>
      <c r="F14" s="4">
        <v>8302</v>
      </c>
      <c r="G14" s="4">
        <f t="shared" si="2"/>
        <v>1128199</v>
      </c>
      <c r="H14" s="5">
        <f>+((E14-B14)/B14)*100</f>
        <v>10.741313176560633</v>
      </c>
      <c r="I14" s="5">
        <f t="shared" si="0"/>
        <v>32.72581934452438</v>
      </c>
      <c r="J14" s="6">
        <f t="shared" si="0"/>
        <v>10.876457453750659</v>
      </c>
    </row>
    <row r="15" spans="1:10" ht="15">
      <c r="A15" s="7" t="s">
        <v>15</v>
      </c>
      <c r="B15" s="8">
        <v>1769316</v>
      </c>
      <c r="C15" s="8">
        <v>199355</v>
      </c>
      <c r="D15" s="8">
        <f t="shared" si="1"/>
        <v>1968671</v>
      </c>
      <c r="E15" s="8">
        <v>2201100</v>
      </c>
      <c r="F15" s="8">
        <v>254097</v>
      </c>
      <c r="G15" s="8">
        <f t="shared" si="2"/>
        <v>2455197</v>
      </c>
      <c r="H15" s="9">
        <f>+((E15-B15)/B15)*100</f>
        <v>24.40400697218586</v>
      </c>
      <c r="I15" s="9">
        <f t="shared" si="0"/>
        <v>27.459557071555768</v>
      </c>
      <c r="J15" s="10">
        <f t="shared" si="0"/>
        <v>24.71342342118109</v>
      </c>
    </row>
    <row r="16" spans="1:10" ht="15">
      <c r="A16" s="11" t="s">
        <v>16</v>
      </c>
      <c r="B16" s="4">
        <v>205233</v>
      </c>
      <c r="C16" s="4">
        <v>2942</v>
      </c>
      <c r="D16" s="4">
        <f t="shared" si="1"/>
        <v>208175</v>
      </c>
      <c r="E16" s="4">
        <v>207793</v>
      </c>
      <c r="F16" s="4">
        <v>1848</v>
      </c>
      <c r="G16" s="4">
        <f t="shared" si="2"/>
        <v>209641</v>
      </c>
      <c r="H16" s="5">
        <f>+((E16-B16)/B16)*100</f>
        <v>1.2473627535532783</v>
      </c>
      <c r="I16" s="5">
        <f t="shared" si="0"/>
        <v>-37.1855880353501</v>
      </c>
      <c r="J16" s="6">
        <f t="shared" si="0"/>
        <v>0.7042152035547016</v>
      </c>
    </row>
    <row r="17" spans="1:10" ht="15">
      <c r="A17" s="7" t="s">
        <v>17</v>
      </c>
      <c r="B17" s="8">
        <v>195774</v>
      </c>
      <c r="C17" s="8"/>
      <c r="D17" s="8">
        <f t="shared" si="1"/>
        <v>195774</v>
      </c>
      <c r="E17" s="8">
        <v>237611</v>
      </c>
      <c r="F17" s="8">
        <v>451</v>
      </c>
      <c r="G17" s="8">
        <f t="shared" si="2"/>
        <v>238062</v>
      </c>
      <c r="H17" s="9">
        <f>+((E17-B17)/B17)*100</f>
        <v>21.370049138292114</v>
      </c>
      <c r="I17" s="9"/>
      <c r="J17" s="10">
        <f t="shared" si="0"/>
        <v>21.600416807134756</v>
      </c>
    </row>
    <row r="18" spans="1:10" ht="15">
      <c r="A18" s="11" t="s">
        <v>18</v>
      </c>
      <c r="B18" s="4">
        <v>61862</v>
      </c>
      <c r="C18" s="4">
        <v>2295</v>
      </c>
      <c r="D18" s="4">
        <f t="shared" si="1"/>
        <v>64157</v>
      </c>
      <c r="E18" s="4">
        <v>177142</v>
      </c>
      <c r="F18" s="4">
        <v>8066</v>
      </c>
      <c r="G18" s="4">
        <f t="shared" si="2"/>
        <v>185208</v>
      </c>
      <c r="H18" s="5">
        <f>+((E18-B18)/B18)*100</f>
        <v>186.35026348970288</v>
      </c>
      <c r="I18" s="5">
        <f t="shared" si="0"/>
        <v>251.45969498910677</v>
      </c>
      <c r="J18" s="6">
        <f t="shared" si="0"/>
        <v>188.6793335099833</v>
      </c>
    </row>
    <row r="19" spans="1:10" ht="15">
      <c r="A19" s="7" t="s">
        <v>60</v>
      </c>
      <c r="B19" s="8"/>
      <c r="C19" s="8"/>
      <c r="D19" s="8"/>
      <c r="E19" s="8"/>
      <c r="F19" s="8"/>
      <c r="G19" s="8"/>
      <c r="H19" s="9"/>
      <c r="I19" s="9"/>
      <c r="J19" s="10"/>
    </row>
    <row r="20" spans="1:10" ht="15">
      <c r="A20" s="11" t="s">
        <v>19</v>
      </c>
      <c r="B20" s="4">
        <v>327078</v>
      </c>
      <c r="C20" s="4">
        <v>10558</v>
      </c>
      <c r="D20" s="4">
        <f t="shared" si="1"/>
        <v>337636</v>
      </c>
      <c r="E20" s="4">
        <v>383670</v>
      </c>
      <c r="F20" s="4">
        <v>8271</v>
      </c>
      <c r="G20" s="4">
        <f t="shared" si="2"/>
        <v>391941</v>
      </c>
      <c r="H20" s="5">
        <f>+((E20-B20)/B20)*100</f>
        <v>17.30229486544494</v>
      </c>
      <c r="I20" s="5">
        <f>+((F20-C20)/C20)*100</f>
        <v>-21.661299488539495</v>
      </c>
      <c r="J20" s="6">
        <f>+((G20-D20)/D20)*100</f>
        <v>16.083889158738998</v>
      </c>
    </row>
    <row r="21" spans="1:10" ht="15">
      <c r="A21" s="7" t="s">
        <v>20</v>
      </c>
      <c r="B21" s="8"/>
      <c r="C21" s="8"/>
      <c r="D21" s="8"/>
      <c r="E21" s="8"/>
      <c r="F21" s="8"/>
      <c r="G21" s="8"/>
      <c r="H21" s="9"/>
      <c r="I21" s="9"/>
      <c r="J21" s="10"/>
    </row>
    <row r="22" spans="1:10" ht="15">
      <c r="A22" s="11" t="s">
        <v>21</v>
      </c>
      <c r="B22" s="4">
        <v>363552</v>
      </c>
      <c r="C22" s="4">
        <v>1902</v>
      </c>
      <c r="D22" s="4">
        <f t="shared" si="1"/>
        <v>365454</v>
      </c>
      <c r="E22" s="4">
        <v>411952</v>
      </c>
      <c r="F22" s="4">
        <v>2676</v>
      </c>
      <c r="G22" s="4">
        <f t="shared" si="2"/>
        <v>414628</v>
      </c>
      <c r="H22" s="5">
        <f aca="true" t="shared" si="3" ref="H22:H57">+((E22-B22)/B22)*100</f>
        <v>13.313088636563682</v>
      </c>
      <c r="I22" s="5">
        <f aca="true" t="shared" si="4" ref="I22:I53">+((F22-C22)/C22)*100</f>
        <v>40.694006309148264</v>
      </c>
      <c r="J22" s="6">
        <f aca="true" t="shared" si="5" ref="J22:J32">+((G22-D22)/D22)*100</f>
        <v>13.45559222227695</v>
      </c>
    </row>
    <row r="23" spans="1:10" ht="15">
      <c r="A23" s="7" t="s">
        <v>22</v>
      </c>
      <c r="B23" s="8">
        <v>132668</v>
      </c>
      <c r="C23" s="8">
        <v>312</v>
      </c>
      <c r="D23" s="8">
        <f t="shared" si="1"/>
        <v>132980</v>
      </c>
      <c r="E23" s="8">
        <v>138348</v>
      </c>
      <c r="F23" s="8">
        <v>1270</v>
      </c>
      <c r="G23" s="8">
        <f t="shared" si="2"/>
        <v>139618</v>
      </c>
      <c r="H23" s="9">
        <f t="shared" si="3"/>
        <v>4.281364006391895</v>
      </c>
      <c r="I23" s="9">
        <f t="shared" si="4"/>
        <v>307.05128205128204</v>
      </c>
      <c r="J23" s="10">
        <f t="shared" si="5"/>
        <v>4.9917280794104375</v>
      </c>
    </row>
    <row r="24" spans="1:10" ht="15">
      <c r="A24" s="11" t="s">
        <v>23</v>
      </c>
      <c r="B24" s="4">
        <v>222312</v>
      </c>
      <c r="C24" s="4">
        <v>19960</v>
      </c>
      <c r="D24" s="4">
        <f t="shared" si="1"/>
        <v>242272</v>
      </c>
      <c r="E24" s="4">
        <v>186852</v>
      </c>
      <c r="F24" s="4">
        <v>21421</v>
      </c>
      <c r="G24" s="4">
        <f t="shared" si="2"/>
        <v>208273</v>
      </c>
      <c r="H24" s="5">
        <f t="shared" si="3"/>
        <v>-15.950555975385944</v>
      </c>
      <c r="I24" s="5">
        <f t="shared" si="4"/>
        <v>7.319639278557115</v>
      </c>
      <c r="J24" s="6">
        <f t="shared" si="5"/>
        <v>-14.033400475498613</v>
      </c>
    </row>
    <row r="25" spans="1:10" ht="15">
      <c r="A25" s="7" t="s">
        <v>24</v>
      </c>
      <c r="B25" s="8">
        <v>156047</v>
      </c>
      <c r="C25" s="8">
        <v>2326</v>
      </c>
      <c r="D25" s="8">
        <f t="shared" si="1"/>
        <v>158373</v>
      </c>
      <c r="E25" s="8">
        <v>156646</v>
      </c>
      <c r="F25" s="8">
        <v>12635</v>
      </c>
      <c r="G25" s="8">
        <f t="shared" si="2"/>
        <v>169281</v>
      </c>
      <c r="H25" s="12">
        <f t="shared" si="3"/>
        <v>0.3838587092350382</v>
      </c>
      <c r="I25" s="9">
        <f t="shared" si="4"/>
        <v>443.20722269991404</v>
      </c>
      <c r="J25" s="10">
        <f t="shared" si="5"/>
        <v>6.887537648462806</v>
      </c>
    </row>
    <row r="26" spans="1:10" ht="15">
      <c r="A26" s="11" t="s">
        <v>25</v>
      </c>
      <c r="B26" s="4"/>
      <c r="C26" s="4"/>
      <c r="D26" s="4"/>
      <c r="E26" s="4"/>
      <c r="F26" s="4"/>
      <c r="G26" s="4"/>
      <c r="H26" s="5"/>
      <c r="I26" s="5"/>
      <c r="J26" s="6"/>
    </row>
    <row r="27" spans="1:10" ht="15">
      <c r="A27" s="7" t="s">
        <v>26</v>
      </c>
      <c r="B27" s="8">
        <v>443670</v>
      </c>
      <c r="C27" s="8">
        <v>6223</v>
      </c>
      <c r="D27" s="8">
        <f t="shared" si="1"/>
        <v>449893</v>
      </c>
      <c r="E27" s="8">
        <v>489242</v>
      </c>
      <c r="F27" s="8">
        <v>80376</v>
      </c>
      <c r="G27" s="8">
        <f t="shared" si="2"/>
        <v>569618</v>
      </c>
      <c r="H27" s="9">
        <f t="shared" si="3"/>
        <v>10.271598259967995</v>
      </c>
      <c r="I27" s="9">
        <f t="shared" si="4"/>
        <v>1191.5956933954683</v>
      </c>
      <c r="J27" s="10">
        <f t="shared" si="5"/>
        <v>26.611883270021984</v>
      </c>
    </row>
    <row r="28" spans="1:10" ht="15">
      <c r="A28" s="11" t="s">
        <v>27</v>
      </c>
      <c r="B28" s="4">
        <v>1632965</v>
      </c>
      <c r="C28" s="4">
        <v>32014</v>
      </c>
      <c r="D28" s="4">
        <f t="shared" si="1"/>
        <v>1664979</v>
      </c>
      <c r="E28" s="4">
        <v>1646688</v>
      </c>
      <c r="F28" s="4">
        <v>61405</v>
      </c>
      <c r="G28" s="4">
        <f t="shared" si="2"/>
        <v>1708093</v>
      </c>
      <c r="H28" s="5">
        <f t="shared" si="3"/>
        <v>0.840373186198112</v>
      </c>
      <c r="I28" s="5">
        <f t="shared" si="4"/>
        <v>91.80670956456551</v>
      </c>
      <c r="J28" s="6">
        <f t="shared" si="5"/>
        <v>2.589462089311637</v>
      </c>
    </row>
    <row r="29" spans="1:10" ht="15">
      <c r="A29" s="7" t="s">
        <v>28</v>
      </c>
      <c r="B29" s="8">
        <v>842410</v>
      </c>
      <c r="C29" s="8">
        <v>27395</v>
      </c>
      <c r="D29" s="8">
        <f t="shared" si="1"/>
        <v>869805</v>
      </c>
      <c r="E29" s="8">
        <v>822928</v>
      </c>
      <c r="F29" s="8">
        <v>26886</v>
      </c>
      <c r="G29" s="8">
        <f t="shared" si="2"/>
        <v>849814</v>
      </c>
      <c r="H29" s="9">
        <f t="shared" si="3"/>
        <v>-2.312650609560665</v>
      </c>
      <c r="I29" s="9">
        <f t="shared" si="4"/>
        <v>-1.858003285271035</v>
      </c>
      <c r="J29" s="10">
        <f t="shared" si="5"/>
        <v>-2.2983312351619043</v>
      </c>
    </row>
    <row r="30" spans="1:10" ht="15">
      <c r="A30" s="11" t="s">
        <v>29</v>
      </c>
      <c r="B30" s="4">
        <v>287272</v>
      </c>
      <c r="C30" s="4">
        <v>957</v>
      </c>
      <c r="D30" s="4">
        <f t="shared" si="1"/>
        <v>288229</v>
      </c>
      <c r="E30" s="4">
        <v>365931</v>
      </c>
      <c r="F30" s="4">
        <v>913</v>
      </c>
      <c r="G30" s="4">
        <f t="shared" si="2"/>
        <v>366844</v>
      </c>
      <c r="H30" s="5">
        <f t="shared" si="3"/>
        <v>27.381366788270352</v>
      </c>
      <c r="I30" s="5">
        <f t="shared" si="4"/>
        <v>-4.597701149425287</v>
      </c>
      <c r="J30" s="6">
        <f t="shared" si="5"/>
        <v>27.275187437766498</v>
      </c>
    </row>
    <row r="31" spans="1:10" ht="15">
      <c r="A31" s="7" t="s">
        <v>61</v>
      </c>
      <c r="B31" s="8">
        <v>1057</v>
      </c>
      <c r="C31" s="8">
        <v>49984</v>
      </c>
      <c r="D31" s="8">
        <f t="shared" si="1"/>
        <v>51041</v>
      </c>
      <c r="E31" s="8">
        <v>2241</v>
      </c>
      <c r="F31" s="8">
        <v>66135</v>
      </c>
      <c r="G31" s="8">
        <f t="shared" si="2"/>
        <v>68376</v>
      </c>
      <c r="H31" s="9">
        <f t="shared" si="3"/>
        <v>112.01513718070008</v>
      </c>
      <c r="I31" s="9">
        <f t="shared" si="4"/>
        <v>32.31233994878361</v>
      </c>
      <c r="J31" s="10">
        <f t="shared" si="5"/>
        <v>33.9628925765561</v>
      </c>
    </row>
    <row r="32" spans="1:10" ht="15">
      <c r="A32" s="11" t="s">
        <v>30</v>
      </c>
      <c r="B32" s="4">
        <v>21441</v>
      </c>
      <c r="C32" s="4"/>
      <c r="D32" s="4">
        <f t="shared" si="1"/>
        <v>21441</v>
      </c>
      <c r="E32" s="4">
        <v>128840</v>
      </c>
      <c r="F32" s="4"/>
      <c r="G32" s="4">
        <f t="shared" si="2"/>
        <v>128840</v>
      </c>
      <c r="H32" s="5">
        <f t="shared" si="3"/>
        <v>500.90480854437754</v>
      </c>
      <c r="I32" s="5"/>
      <c r="J32" s="6">
        <f t="shared" si="5"/>
        <v>500.90480854437754</v>
      </c>
    </row>
    <row r="33" spans="1:10" ht="15">
      <c r="A33" s="7" t="s">
        <v>31</v>
      </c>
      <c r="B33" s="8">
        <v>780189</v>
      </c>
      <c r="C33" s="8">
        <v>227213</v>
      </c>
      <c r="D33" s="8">
        <f t="shared" si="1"/>
        <v>1007402</v>
      </c>
      <c r="E33" s="8">
        <v>836500</v>
      </c>
      <c r="F33" s="8">
        <v>244403</v>
      </c>
      <c r="G33" s="8">
        <f t="shared" si="2"/>
        <v>1080903</v>
      </c>
      <c r="H33" s="9">
        <f t="shared" si="3"/>
        <v>7.217610091913626</v>
      </c>
      <c r="I33" s="9">
        <f t="shared" si="4"/>
        <v>7.565588236588576</v>
      </c>
      <c r="J33" s="10">
        <f aca="true" t="shared" si="6" ref="I33:J58">+((G33-D33)/D33)*100</f>
        <v>7.296094309917987</v>
      </c>
    </row>
    <row r="34" spans="1:10" ht="15">
      <c r="A34" s="11" t="s">
        <v>73</v>
      </c>
      <c r="B34" s="4">
        <v>184295</v>
      </c>
      <c r="C34" s="4"/>
      <c r="D34" s="4">
        <f t="shared" si="1"/>
        <v>184295</v>
      </c>
      <c r="E34" s="4">
        <v>199230</v>
      </c>
      <c r="F34" s="4"/>
      <c r="G34" s="4">
        <f t="shared" si="2"/>
        <v>199230</v>
      </c>
      <c r="H34" s="5">
        <f t="shared" si="3"/>
        <v>8.103855232100708</v>
      </c>
      <c r="I34" s="5"/>
      <c r="J34" s="6">
        <f t="shared" si="6"/>
        <v>8.103855232100708</v>
      </c>
    </row>
    <row r="35" spans="1:10" ht="15">
      <c r="A35" s="7" t="s">
        <v>32</v>
      </c>
      <c r="B35" s="8">
        <v>63183</v>
      </c>
      <c r="C35" s="8">
        <v>126916</v>
      </c>
      <c r="D35" s="8">
        <f t="shared" si="1"/>
        <v>190099</v>
      </c>
      <c r="E35" s="8">
        <v>70661</v>
      </c>
      <c r="F35" s="8">
        <v>101139</v>
      </c>
      <c r="G35" s="8">
        <f t="shared" si="2"/>
        <v>171800</v>
      </c>
      <c r="H35" s="9">
        <f t="shared" si="3"/>
        <v>11.835462070493644</v>
      </c>
      <c r="I35" s="9">
        <f t="shared" si="4"/>
        <v>-20.310283967348482</v>
      </c>
      <c r="J35" s="10">
        <f t="shared" si="6"/>
        <v>-9.626036959689426</v>
      </c>
    </row>
    <row r="36" spans="1:10" ht="15">
      <c r="A36" s="11" t="s">
        <v>33</v>
      </c>
      <c r="B36" s="4">
        <v>224614</v>
      </c>
      <c r="C36" s="4">
        <v>803</v>
      </c>
      <c r="D36" s="4">
        <f t="shared" si="1"/>
        <v>225417</v>
      </c>
      <c r="E36" s="4">
        <v>247379</v>
      </c>
      <c r="F36" s="4">
        <v>2449</v>
      </c>
      <c r="G36" s="4">
        <f t="shared" si="2"/>
        <v>249828</v>
      </c>
      <c r="H36" s="5">
        <f t="shared" si="3"/>
        <v>10.135165216771885</v>
      </c>
      <c r="I36" s="5">
        <f t="shared" si="4"/>
        <v>204.98132004981323</v>
      </c>
      <c r="J36" s="6">
        <f t="shared" si="6"/>
        <v>10.829263099056416</v>
      </c>
    </row>
    <row r="37" spans="1:10" ht="15">
      <c r="A37" s="7" t="s">
        <v>34</v>
      </c>
      <c r="B37" s="8">
        <v>445463</v>
      </c>
      <c r="C37" s="8"/>
      <c r="D37" s="8">
        <f t="shared" si="1"/>
        <v>445463</v>
      </c>
      <c r="E37" s="8">
        <v>478846</v>
      </c>
      <c r="F37" s="8"/>
      <c r="G37" s="8">
        <f t="shared" si="2"/>
        <v>478846</v>
      </c>
      <c r="H37" s="9">
        <f t="shared" si="3"/>
        <v>7.4940006240697885</v>
      </c>
      <c r="I37" s="9"/>
      <c r="J37" s="10">
        <f t="shared" si="6"/>
        <v>7.4940006240697885</v>
      </c>
    </row>
    <row r="38" spans="1:10" ht="15">
      <c r="A38" s="11" t="s">
        <v>35</v>
      </c>
      <c r="B38" s="4">
        <v>92590</v>
      </c>
      <c r="C38" s="4">
        <v>638</v>
      </c>
      <c r="D38" s="4">
        <f t="shared" si="1"/>
        <v>93228</v>
      </c>
      <c r="E38" s="4">
        <v>75619</v>
      </c>
      <c r="F38" s="4">
        <v>1754</v>
      </c>
      <c r="G38" s="4">
        <f t="shared" si="2"/>
        <v>77373</v>
      </c>
      <c r="H38" s="5">
        <f t="shared" si="3"/>
        <v>-18.329193217410086</v>
      </c>
      <c r="I38" s="5">
        <f t="shared" si="4"/>
        <v>174.92163009404388</v>
      </c>
      <c r="J38" s="6">
        <f t="shared" si="6"/>
        <v>-17.006693268116873</v>
      </c>
    </row>
    <row r="39" spans="1:10" ht="15">
      <c r="A39" s="7" t="s">
        <v>36</v>
      </c>
      <c r="B39" s="8">
        <v>1511836</v>
      </c>
      <c r="C39" s="8">
        <v>184734</v>
      </c>
      <c r="D39" s="8">
        <f t="shared" si="1"/>
        <v>1696570</v>
      </c>
      <c r="E39" s="8">
        <v>1592656</v>
      </c>
      <c r="F39" s="8">
        <v>232727</v>
      </c>
      <c r="G39" s="8">
        <f t="shared" si="2"/>
        <v>1825383</v>
      </c>
      <c r="H39" s="9">
        <f t="shared" si="3"/>
        <v>5.3458179326329045</v>
      </c>
      <c r="I39" s="9">
        <f t="shared" si="4"/>
        <v>25.979516493985948</v>
      </c>
      <c r="J39" s="10">
        <f t="shared" si="6"/>
        <v>7.592554389149873</v>
      </c>
    </row>
    <row r="40" spans="1:10" ht="15">
      <c r="A40" s="11" t="s">
        <v>37</v>
      </c>
      <c r="B40" s="4">
        <v>52029</v>
      </c>
      <c r="C40" s="4">
        <v>1068</v>
      </c>
      <c r="D40" s="4">
        <f t="shared" si="1"/>
        <v>53097</v>
      </c>
      <c r="E40" s="4">
        <v>38348</v>
      </c>
      <c r="F40" s="4">
        <v>1008</v>
      </c>
      <c r="G40" s="4">
        <f t="shared" si="2"/>
        <v>39356</v>
      </c>
      <c r="H40" s="5">
        <f t="shared" si="3"/>
        <v>-26.29495089277134</v>
      </c>
      <c r="I40" s="5">
        <f t="shared" si="4"/>
        <v>-5.617977528089887</v>
      </c>
      <c r="J40" s="6">
        <f t="shared" si="6"/>
        <v>-25.87905154716839</v>
      </c>
    </row>
    <row r="41" spans="1:10" ht="15">
      <c r="A41" s="7" t="s">
        <v>38</v>
      </c>
      <c r="B41" s="8">
        <v>838409</v>
      </c>
      <c r="C41" s="8">
        <v>82114</v>
      </c>
      <c r="D41" s="8">
        <f t="shared" si="1"/>
        <v>920523</v>
      </c>
      <c r="E41" s="8">
        <v>919023</v>
      </c>
      <c r="F41" s="8">
        <v>91933</v>
      </c>
      <c r="G41" s="8">
        <f t="shared" si="2"/>
        <v>1010956</v>
      </c>
      <c r="H41" s="9">
        <f t="shared" si="3"/>
        <v>9.615116249944835</v>
      </c>
      <c r="I41" s="9">
        <f t="shared" si="4"/>
        <v>11.95776603258884</v>
      </c>
      <c r="J41" s="10">
        <f t="shared" si="6"/>
        <v>9.824089131939125</v>
      </c>
    </row>
    <row r="42" spans="1:10" ht="15">
      <c r="A42" s="11" t="s">
        <v>39</v>
      </c>
      <c r="B42" s="4">
        <v>650885</v>
      </c>
      <c r="C42" s="4">
        <v>5898</v>
      </c>
      <c r="D42" s="4">
        <f t="shared" si="1"/>
        <v>656783</v>
      </c>
      <c r="E42" s="4">
        <v>731362</v>
      </c>
      <c r="F42" s="4">
        <v>6771</v>
      </c>
      <c r="G42" s="4">
        <f t="shared" si="2"/>
        <v>738133</v>
      </c>
      <c r="H42" s="5">
        <f t="shared" si="3"/>
        <v>12.364242531322738</v>
      </c>
      <c r="I42" s="5">
        <f t="shared" si="4"/>
        <v>14.801627670396744</v>
      </c>
      <c r="J42" s="6">
        <f t="shared" si="6"/>
        <v>12.386130578897445</v>
      </c>
    </row>
    <row r="43" spans="1:10" ht="15">
      <c r="A43" s="7" t="s">
        <v>40</v>
      </c>
      <c r="B43" s="8">
        <v>534076</v>
      </c>
      <c r="C43" s="8">
        <v>2133</v>
      </c>
      <c r="D43" s="8">
        <f t="shared" si="1"/>
        <v>536209</v>
      </c>
      <c r="E43" s="8">
        <v>553089</v>
      </c>
      <c r="F43" s="8">
        <v>3276</v>
      </c>
      <c r="G43" s="8">
        <f t="shared" si="2"/>
        <v>556365</v>
      </c>
      <c r="H43" s="9">
        <f t="shared" si="3"/>
        <v>3.55998022753316</v>
      </c>
      <c r="I43" s="9">
        <f t="shared" si="4"/>
        <v>53.58649789029536</v>
      </c>
      <c r="J43" s="10">
        <f t="shared" si="6"/>
        <v>3.758982038719977</v>
      </c>
    </row>
    <row r="44" spans="1:10" ht="15">
      <c r="A44" s="11" t="s">
        <v>41</v>
      </c>
      <c r="B44" s="4">
        <v>315354</v>
      </c>
      <c r="C44" s="4">
        <v>1129</v>
      </c>
      <c r="D44" s="4">
        <f t="shared" si="1"/>
        <v>316483</v>
      </c>
      <c r="E44" s="4">
        <v>349691</v>
      </c>
      <c r="F44" s="4">
        <v>1528</v>
      </c>
      <c r="G44" s="4">
        <f t="shared" si="2"/>
        <v>351219</v>
      </c>
      <c r="H44" s="5">
        <f t="shared" si="3"/>
        <v>10.888398434774887</v>
      </c>
      <c r="I44" s="5">
        <f t="shared" si="4"/>
        <v>35.34100974313552</v>
      </c>
      <c r="J44" s="6">
        <f t="shared" si="6"/>
        <v>10.975629022727919</v>
      </c>
    </row>
    <row r="45" spans="1:10" ht="15">
      <c r="A45" s="7" t="s">
        <v>42</v>
      </c>
      <c r="B45" s="8">
        <v>319254</v>
      </c>
      <c r="C45" s="8">
        <v>2196</v>
      </c>
      <c r="D45" s="8">
        <f t="shared" si="1"/>
        <v>321450</v>
      </c>
      <c r="E45" s="8">
        <v>87194</v>
      </c>
      <c r="F45" s="8">
        <v>425</v>
      </c>
      <c r="G45" s="8">
        <f t="shared" si="2"/>
        <v>87619</v>
      </c>
      <c r="H45" s="9">
        <f t="shared" si="3"/>
        <v>-72.6882043764526</v>
      </c>
      <c r="I45" s="9">
        <f t="shared" si="4"/>
        <v>-80.64663023679417</v>
      </c>
      <c r="J45" s="10">
        <f t="shared" si="6"/>
        <v>-72.7425727173744</v>
      </c>
    </row>
    <row r="46" spans="1:10" ht="15">
      <c r="A46" s="11" t="s">
        <v>43</v>
      </c>
      <c r="B46" s="4">
        <v>643881</v>
      </c>
      <c r="C46" s="4">
        <v>14448</v>
      </c>
      <c r="D46" s="4">
        <f t="shared" si="1"/>
        <v>658329</v>
      </c>
      <c r="E46" s="4">
        <v>923666</v>
      </c>
      <c r="F46" s="4">
        <v>83189</v>
      </c>
      <c r="G46" s="4">
        <f t="shared" si="2"/>
        <v>1006855</v>
      </c>
      <c r="H46" s="5">
        <f t="shared" si="3"/>
        <v>43.45290511756054</v>
      </c>
      <c r="I46" s="5">
        <f t="shared" si="4"/>
        <v>475.78211517165005</v>
      </c>
      <c r="J46" s="6">
        <f t="shared" si="6"/>
        <v>52.941006700297265</v>
      </c>
    </row>
    <row r="47" spans="1:10" ht="15">
      <c r="A47" s="7" t="s">
        <v>44</v>
      </c>
      <c r="B47" s="8">
        <v>1439290</v>
      </c>
      <c r="C47" s="8">
        <v>73361</v>
      </c>
      <c r="D47" s="8">
        <f t="shared" si="1"/>
        <v>1512651</v>
      </c>
      <c r="E47" s="8">
        <v>870090</v>
      </c>
      <c r="F47" s="8">
        <v>36660</v>
      </c>
      <c r="G47" s="8">
        <f t="shared" si="2"/>
        <v>906750</v>
      </c>
      <c r="H47" s="9">
        <f t="shared" si="3"/>
        <v>-39.54727678230239</v>
      </c>
      <c r="I47" s="9">
        <f t="shared" si="4"/>
        <v>-50.027944002944345</v>
      </c>
      <c r="J47" s="10">
        <f t="shared" si="6"/>
        <v>-40.05557131155832</v>
      </c>
    </row>
    <row r="48" spans="1:10" ht="15">
      <c r="A48" s="11" t="s">
        <v>45</v>
      </c>
      <c r="B48" s="4">
        <v>83248</v>
      </c>
      <c r="C48" s="4"/>
      <c r="D48" s="4">
        <f t="shared" si="1"/>
        <v>83248</v>
      </c>
      <c r="E48" s="4">
        <v>18195</v>
      </c>
      <c r="F48" s="4">
        <v>4489</v>
      </c>
      <c r="G48" s="4">
        <f t="shared" si="2"/>
        <v>22684</v>
      </c>
      <c r="H48" s="5">
        <f t="shared" si="3"/>
        <v>-78.1436190659235</v>
      </c>
      <c r="I48" s="5"/>
      <c r="J48" s="6">
        <f t="shared" si="6"/>
        <v>-72.75129732846435</v>
      </c>
    </row>
    <row r="49" spans="1:10" ht="15">
      <c r="A49" s="7" t="s">
        <v>46</v>
      </c>
      <c r="B49" s="8">
        <v>74405</v>
      </c>
      <c r="C49" s="8">
        <v>1039</v>
      </c>
      <c r="D49" s="8">
        <f t="shared" si="1"/>
        <v>75444</v>
      </c>
      <c r="E49" s="8">
        <v>120810</v>
      </c>
      <c r="F49" s="8">
        <v>306</v>
      </c>
      <c r="G49" s="8">
        <f t="shared" si="2"/>
        <v>121116</v>
      </c>
      <c r="H49" s="9">
        <f t="shared" si="3"/>
        <v>62.36812042201465</v>
      </c>
      <c r="I49" s="9">
        <f t="shared" si="4"/>
        <v>-70.54860442733397</v>
      </c>
      <c r="J49" s="10">
        <f t="shared" si="6"/>
        <v>60.53761730555114</v>
      </c>
    </row>
    <row r="50" spans="1:10" ht="15">
      <c r="A50" s="11" t="s">
        <v>47</v>
      </c>
      <c r="B50" s="4">
        <v>476888</v>
      </c>
      <c r="C50" s="4">
        <v>5349</v>
      </c>
      <c r="D50" s="4">
        <f t="shared" si="1"/>
        <v>482237</v>
      </c>
      <c r="E50" s="4">
        <v>480051</v>
      </c>
      <c r="F50" s="4">
        <v>5440</v>
      </c>
      <c r="G50" s="4">
        <f t="shared" si="2"/>
        <v>485491</v>
      </c>
      <c r="H50" s="5">
        <f t="shared" si="3"/>
        <v>0.6632584590092433</v>
      </c>
      <c r="I50" s="5">
        <f t="shared" si="4"/>
        <v>1.7012525705739392</v>
      </c>
      <c r="J50" s="6">
        <f t="shared" si="6"/>
        <v>0.6747719482329227</v>
      </c>
    </row>
    <row r="51" spans="1:10" ht="15">
      <c r="A51" s="7" t="s">
        <v>48</v>
      </c>
      <c r="B51" s="8">
        <v>628052</v>
      </c>
      <c r="C51" s="8">
        <v>19892</v>
      </c>
      <c r="D51" s="8">
        <f t="shared" si="1"/>
        <v>647944</v>
      </c>
      <c r="E51" s="8">
        <v>633621</v>
      </c>
      <c r="F51" s="8">
        <v>17465</v>
      </c>
      <c r="G51" s="8">
        <f t="shared" si="2"/>
        <v>651086</v>
      </c>
      <c r="H51" s="9">
        <f t="shared" si="3"/>
        <v>0.8867100176418513</v>
      </c>
      <c r="I51" s="9">
        <f t="shared" si="4"/>
        <v>-12.200884777800121</v>
      </c>
      <c r="J51" s="22">
        <f t="shared" si="6"/>
        <v>0.4849184497425703</v>
      </c>
    </row>
    <row r="52" spans="1:10" ht="15">
      <c r="A52" s="11" t="s">
        <v>49</v>
      </c>
      <c r="B52" s="4">
        <v>194130</v>
      </c>
      <c r="C52" s="4"/>
      <c r="D52" s="4">
        <f t="shared" si="1"/>
        <v>194130</v>
      </c>
      <c r="E52" s="4">
        <v>271715</v>
      </c>
      <c r="F52" s="4"/>
      <c r="G52" s="4">
        <f t="shared" si="2"/>
        <v>271715</v>
      </c>
      <c r="H52" s="5">
        <f t="shared" si="3"/>
        <v>39.96548704476382</v>
      </c>
      <c r="I52" s="5"/>
      <c r="J52" s="6">
        <f t="shared" si="6"/>
        <v>39.96548704476382</v>
      </c>
    </row>
    <row r="53" spans="1:10" ht="15">
      <c r="A53" s="7" t="s">
        <v>50</v>
      </c>
      <c r="B53" s="8">
        <v>78701</v>
      </c>
      <c r="C53" s="8">
        <v>3243</v>
      </c>
      <c r="D53" s="8">
        <f t="shared" si="1"/>
        <v>81944</v>
      </c>
      <c r="E53" s="8">
        <v>85000</v>
      </c>
      <c r="F53" s="8">
        <v>1653</v>
      </c>
      <c r="G53" s="8">
        <f t="shared" si="2"/>
        <v>86653</v>
      </c>
      <c r="H53" s="9">
        <f t="shared" si="3"/>
        <v>8.003710245104891</v>
      </c>
      <c r="I53" s="9">
        <f t="shared" si="4"/>
        <v>-49.02867715078631</v>
      </c>
      <c r="J53" s="10">
        <f t="shared" si="6"/>
        <v>5.746607439226789</v>
      </c>
    </row>
    <row r="54" spans="1:10" ht="15">
      <c r="A54" s="11" t="s">
        <v>51</v>
      </c>
      <c r="B54" s="4">
        <v>43831</v>
      </c>
      <c r="C54" s="4"/>
      <c r="D54" s="4">
        <f t="shared" si="1"/>
        <v>43831</v>
      </c>
      <c r="E54" s="4">
        <v>13084</v>
      </c>
      <c r="F54" s="4"/>
      <c r="G54" s="4">
        <f t="shared" si="2"/>
        <v>13084</v>
      </c>
      <c r="H54" s="5">
        <f t="shared" si="3"/>
        <v>-70.14898131459469</v>
      </c>
      <c r="I54" s="5"/>
      <c r="J54" s="6">
        <f t="shared" si="6"/>
        <v>-70.14898131459469</v>
      </c>
    </row>
    <row r="55" spans="1:10" ht="15">
      <c r="A55" s="7" t="s">
        <v>52</v>
      </c>
      <c r="B55" s="8">
        <v>12303</v>
      </c>
      <c r="C55" s="8"/>
      <c r="D55" s="8">
        <f t="shared" si="1"/>
        <v>12303</v>
      </c>
      <c r="E55" s="8"/>
      <c r="F55" s="8"/>
      <c r="G55" s="8"/>
      <c r="H55" s="9">
        <f t="shared" si="3"/>
        <v>-100</v>
      </c>
      <c r="I55" s="9"/>
      <c r="J55" s="10">
        <f t="shared" si="6"/>
        <v>-100</v>
      </c>
    </row>
    <row r="56" spans="1:10" ht="15">
      <c r="A56" s="11" t="s">
        <v>53</v>
      </c>
      <c r="B56" s="4">
        <v>1251596</v>
      </c>
      <c r="C56" s="4">
        <v>4250</v>
      </c>
      <c r="D56" s="4">
        <f t="shared" si="1"/>
        <v>1255846</v>
      </c>
      <c r="E56" s="4">
        <v>1375547</v>
      </c>
      <c r="F56" s="4">
        <v>2183</v>
      </c>
      <c r="G56" s="4">
        <f t="shared" si="2"/>
        <v>1377730</v>
      </c>
      <c r="H56" s="5">
        <f t="shared" si="3"/>
        <v>9.903435293816855</v>
      </c>
      <c r="I56" s="5">
        <f t="shared" si="6"/>
        <v>-48.63529411764706</v>
      </c>
      <c r="J56" s="6">
        <f t="shared" si="6"/>
        <v>9.705330112131582</v>
      </c>
    </row>
    <row r="57" spans="1:10" ht="15">
      <c r="A57" s="7" t="s">
        <v>62</v>
      </c>
      <c r="B57" s="8">
        <v>54864</v>
      </c>
      <c r="C57" s="8">
        <v>18299</v>
      </c>
      <c r="D57" s="8">
        <f t="shared" si="1"/>
        <v>73163</v>
      </c>
      <c r="E57" s="8">
        <v>68318</v>
      </c>
      <c r="F57" s="8">
        <v>18696</v>
      </c>
      <c r="G57" s="8">
        <f t="shared" si="2"/>
        <v>87014</v>
      </c>
      <c r="H57" s="9">
        <f t="shared" si="3"/>
        <v>24.522455526392534</v>
      </c>
      <c r="I57" s="9">
        <f t="shared" si="6"/>
        <v>2.16951745997049</v>
      </c>
      <c r="J57" s="10">
        <f t="shared" si="6"/>
        <v>18.93170044968085</v>
      </c>
    </row>
    <row r="58" spans="1:10" ht="15">
      <c r="A58" s="11" t="s">
        <v>63</v>
      </c>
      <c r="B58" s="4"/>
      <c r="C58" s="4">
        <v>21052</v>
      </c>
      <c r="D58" s="4">
        <f t="shared" si="1"/>
        <v>21052</v>
      </c>
      <c r="E58" s="4"/>
      <c r="F58" s="4">
        <v>23929</v>
      </c>
      <c r="G58" s="4">
        <f t="shared" si="2"/>
        <v>23929</v>
      </c>
      <c r="H58" s="5"/>
      <c r="I58" s="5">
        <f t="shared" si="6"/>
        <v>13.666159984799545</v>
      </c>
      <c r="J58" s="6">
        <f t="shared" si="6"/>
        <v>13.666159984799545</v>
      </c>
    </row>
    <row r="59" spans="1:10" ht="15">
      <c r="A59" s="13" t="s">
        <v>54</v>
      </c>
      <c r="B59" s="14">
        <f>B60-SUM(B5+B9+B19+B31+B57+B58)</f>
        <v>69242792</v>
      </c>
      <c r="C59" s="14">
        <f>C60-SUM(C5+C9+C19+C31+C57+C58)</f>
        <v>54099230</v>
      </c>
      <c r="D59" s="14">
        <f>D60-SUM(D5+D9+D19+D31+D57+D58)</f>
        <v>123342022</v>
      </c>
      <c r="E59" s="14">
        <f>E60-SUM(E5+E9+E19+E31+E57+E58)</f>
        <v>73260507</v>
      </c>
      <c r="F59" s="14">
        <f>F60-SUM(F5+F9+F19+F31+F57+F58)</f>
        <v>64058166</v>
      </c>
      <c r="G59" s="14">
        <f>G60-SUM(G5+G9+G19+G31+G57+G58)</f>
        <v>137318673</v>
      </c>
      <c r="H59" s="15">
        <f>+((E59-B59)/B59)*100</f>
        <v>5.802358460646706</v>
      </c>
      <c r="I59" s="15">
        <f aca="true" t="shared" si="7" ref="I59:J62">+((F59-C59)/C59)*100</f>
        <v>18.408646481659723</v>
      </c>
      <c r="J59" s="15">
        <f t="shared" si="7"/>
        <v>11.331621432312826</v>
      </c>
    </row>
    <row r="60" spans="1:10" ht="15">
      <c r="A60" s="16" t="s">
        <v>55</v>
      </c>
      <c r="B60" s="17">
        <f>SUM(B4:B58)</f>
        <v>86721800</v>
      </c>
      <c r="C60" s="17">
        <f>SUM(C4:C58)</f>
        <v>62580120</v>
      </c>
      <c r="D60" s="17">
        <f>SUM(D4:D58)</f>
        <v>149301920</v>
      </c>
      <c r="E60" s="17">
        <f>SUM(E4:E58)</f>
        <v>91315939</v>
      </c>
      <c r="F60" s="17">
        <f>SUM(F4:F58)</f>
        <v>73203412</v>
      </c>
      <c r="G60" s="17">
        <f>SUM(G4:G58)</f>
        <v>164519351</v>
      </c>
      <c r="H60" s="18">
        <f>+((E60-B60)/B60)*100</f>
        <v>5.297559552500063</v>
      </c>
      <c r="I60" s="18">
        <f t="shared" si="7"/>
        <v>16.975505959400525</v>
      </c>
      <c r="J60" s="18">
        <f t="shared" si="7"/>
        <v>10.192388014835977</v>
      </c>
    </row>
    <row r="61" spans="1:10" ht="15">
      <c r="A61" s="13" t="s">
        <v>66</v>
      </c>
      <c r="B61" s="14"/>
      <c r="C61" s="14"/>
      <c r="D61" s="14">
        <v>268715</v>
      </c>
      <c r="E61" s="14"/>
      <c r="F61" s="14"/>
      <c r="G61" s="14">
        <v>225183</v>
      </c>
      <c r="H61" s="15"/>
      <c r="I61" s="15"/>
      <c r="J61" s="15">
        <f t="shared" si="7"/>
        <v>-16.200063264052993</v>
      </c>
    </row>
    <row r="62" spans="1:10" ht="15">
      <c r="A62" s="13" t="s">
        <v>67</v>
      </c>
      <c r="B62" s="14"/>
      <c r="C62" s="14"/>
      <c r="D62" s="40">
        <v>91161</v>
      </c>
      <c r="E62" s="14"/>
      <c r="F62" s="14"/>
      <c r="G62" s="14">
        <v>28743</v>
      </c>
      <c r="H62" s="15"/>
      <c r="I62" s="15"/>
      <c r="J62" s="15">
        <f t="shared" si="7"/>
        <v>-68.47006943758845</v>
      </c>
    </row>
    <row r="63" spans="1:10" ht="15.75" thickBot="1">
      <c r="A63" s="20" t="s">
        <v>68</v>
      </c>
      <c r="B63" s="21"/>
      <c r="C63" s="21"/>
      <c r="D63" s="21">
        <v>359876</v>
      </c>
      <c r="E63" s="21"/>
      <c r="F63" s="21"/>
      <c r="G63" s="21">
        <v>253926</v>
      </c>
      <c r="H63" s="62">
        <f>+((G63-D63)/D63)*100</f>
        <v>-29.44069623981594</v>
      </c>
      <c r="I63" s="62"/>
      <c r="J63" s="63"/>
    </row>
    <row r="64" spans="1:10" ht="15.75" thickBot="1">
      <c r="A64" s="23" t="s">
        <v>69</v>
      </c>
      <c r="B64" s="42"/>
      <c r="C64" s="42"/>
      <c r="D64" s="42">
        <f>+D60+D63</f>
        <v>149661796</v>
      </c>
      <c r="E64" s="24"/>
      <c r="F64" s="24"/>
      <c r="G64" s="24">
        <f>+G60+G63</f>
        <v>164773277</v>
      </c>
      <c r="H64" s="64">
        <f>+((G64-D64)/D64)*100</f>
        <v>10.097086500284949</v>
      </c>
      <c r="I64" s="64"/>
      <c r="J64" s="65"/>
    </row>
    <row r="65" spans="1:10" ht="49.5" customHeight="1">
      <c r="A65" s="53" t="s">
        <v>64</v>
      </c>
      <c r="B65" s="53"/>
      <c r="C65" s="53"/>
      <c r="D65" s="53"/>
      <c r="E65" s="53"/>
      <c r="F65" s="53"/>
      <c r="G65" s="53"/>
      <c r="H65" s="53"/>
      <c r="I65" s="53"/>
      <c r="J65" s="53"/>
    </row>
  </sheetData>
  <sheetProtection/>
  <mergeCells count="8">
    <mergeCell ref="H64:J64"/>
    <mergeCell ref="A65:J65"/>
    <mergeCell ref="A1:J1"/>
    <mergeCell ref="A2:A3"/>
    <mergeCell ref="B2:D2"/>
    <mergeCell ref="E2:G2"/>
    <mergeCell ref="H2:J2"/>
    <mergeCell ref="H63:J6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J65"/>
  <sheetViews>
    <sheetView zoomScale="90" zoomScaleNormal="90" zoomScalePageLayoutView="0" workbookViewId="0" topLeftCell="A22">
      <selection activeCell="E2" sqref="E2:G2"/>
    </sheetView>
  </sheetViews>
  <sheetFormatPr defaultColWidth="9.140625" defaultRowHeight="15"/>
  <cols>
    <col min="1" max="1" width="27.7109375" style="0" customWidth="1"/>
    <col min="2" max="10" width="14.28125" style="0" customWidth="1"/>
  </cols>
  <sheetData>
    <row r="1" spans="1:10" ht="22.5" customHeight="1">
      <c r="A1" s="54" t="s">
        <v>0</v>
      </c>
      <c r="B1" s="55"/>
      <c r="C1" s="55"/>
      <c r="D1" s="55"/>
      <c r="E1" s="55"/>
      <c r="F1" s="55"/>
      <c r="G1" s="55"/>
      <c r="H1" s="55"/>
      <c r="I1" s="55"/>
      <c r="J1" s="56"/>
    </row>
    <row r="2" spans="1:10" ht="27" customHeight="1">
      <c r="A2" s="57" t="s">
        <v>1</v>
      </c>
      <c r="B2" s="59" t="s">
        <v>74</v>
      </c>
      <c r="C2" s="59"/>
      <c r="D2" s="59"/>
      <c r="E2" s="59" t="s">
        <v>75</v>
      </c>
      <c r="F2" s="59"/>
      <c r="G2" s="59"/>
      <c r="H2" s="60" t="s">
        <v>2</v>
      </c>
      <c r="I2" s="60"/>
      <c r="J2" s="61"/>
    </row>
    <row r="3" spans="1:10" ht="15">
      <c r="A3" s="58"/>
      <c r="B3" s="1" t="s">
        <v>3</v>
      </c>
      <c r="C3" s="1" t="s">
        <v>4</v>
      </c>
      <c r="D3" s="1" t="s">
        <v>5</v>
      </c>
      <c r="E3" s="1" t="s">
        <v>3</v>
      </c>
      <c r="F3" s="1" t="s">
        <v>4</v>
      </c>
      <c r="G3" s="1" t="s">
        <v>5</v>
      </c>
      <c r="H3" s="1" t="s">
        <v>3</v>
      </c>
      <c r="I3" s="1" t="s">
        <v>4</v>
      </c>
      <c r="J3" s="2" t="s">
        <v>5</v>
      </c>
    </row>
    <row r="4" spans="1:10" ht="15">
      <c r="A4" s="3" t="s">
        <v>6</v>
      </c>
      <c r="B4" s="4">
        <v>119541</v>
      </c>
      <c r="C4" s="4">
        <v>276697</v>
      </c>
      <c r="D4" s="4">
        <f>SUM(B4:C4)</f>
        <v>396238</v>
      </c>
      <c r="E4" s="4">
        <v>119998</v>
      </c>
      <c r="F4" s="4">
        <v>266543</v>
      </c>
      <c r="G4" s="4">
        <f>SUM(E4:F4)</f>
        <v>386541</v>
      </c>
      <c r="H4" s="28">
        <f>+((E4-B4)/B4)*100</f>
        <v>0.3822956140571018</v>
      </c>
      <c r="I4" s="5">
        <f aca="true" t="shared" si="0" ref="I4:J19">+((F4-C4)/C4)*100</f>
        <v>-3.669718139336531</v>
      </c>
      <c r="J4" s="41">
        <f t="shared" si="0"/>
        <v>-2.4472665418258726</v>
      </c>
    </row>
    <row r="5" spans="1:10" ht="15">
      <c r="A5" s="7" t="s">
        <v>58</v>
      </c>
      <c r="B5" s="8">
        <v>124614</v>
      </c>
      <c r="C5" s="8">
        <v>72727</v>
      </c>
      <c r="D5" s="8">
        <f aca="true" t="shared" si="1" ref="D5:D58">SUM(B5:C5)</f>
        <v>197341</v>
      </c>
      <c r="E5" s="8">
        <v>116733</v>
      </c>
      <c r="F5" s="8">
        <v>67860</v>
      </c>
      <c r="G5" s="8">
        <f aca="true" t="shared" si="2" ref="G5:G58">SUM(E5:F5)</f>
        <v>184593</v>
      </c>
      <c r="H5" s="9">
        <f>+((E5-B5)/B5)*100</f>
        <v>-6.3243295295873665</v>
      </c>
      <c r="I5" s="9">
        <f t="shared" si="0"/>
        <v>-6.692150095562859</v>
      </c>
      <c r="J5" s="10">
        <f t="shared" si="0"/>
        <v>-6.45988415990595</v>
      </c>
    </row>
    <row r="6" spans="1:10" ht="15">
      <c r="A6" s="11" t="s">
        <v>7</v>
      </c>
      <c r="B6" s="4">
        <v>74255</v>
      </c>
      <c r="C6" s="4">
        <v>13634</v>
      </c>
      <c r="D6" s="4">
        <f t="shared" si="1"/>
        <v>87889</v>
      </c>
      <c r="E6" s="4">
        <v>81396</v>
      </c>
      <c r="F6" s="4">
        <v>15349</v>
      </c>
      <c r="G6" s="4">
        <f t="shared" si="2"/>
        <v>96745</v>
      </c>
      <c r="H6" s="5">
        <f>+((E6-B6)/B6)*100</f>
        <v>9.61686081745337</v>
      </c>
      <c r="I6" s="5">
        <f t="shared" si="0"/>
        <v>12.578847000146693</v>
      </c>
      <c r="J6" s="6">
        <f t="shared" si="0"/>
        <v>10.076346300447154</v>
      </c>
    </row>
    <row r="7" spans="1:10" ht="15">
      <c r="A7" s="7" t="s">
        <v>8</v>
      </c>
      <c r="B7" s="8">
        <v>57310</v>
      </c>
      <c r="C7" s="8">
        <v>15718</v>
      </c>
      <c r="D7" s="8">
        <f t="shared" si="1"/>
        <v>73028</v>
      </c>
      <c r="E7" s="8">
        <v>59980</v>
      </c>
      <c r="F7" s="8">
        <v>15923</v>
      </c>
      <c r="G7" s="8">
        <f t="shared" si="2"/>
        <v>75903</v>
      </c>
      <c r="H7" s="9">
        <f>+((E7-B7)/B7)*100</f>
        <v>4.658872797068574</v>
      </c>
      <c r="I7" s="9">
        <f t="shared" si="0"/>
        <v>1.3042371803028374</v>
      </c>
      <c r="J7" s="10">
        <f t="shared" si="0"/>
        <v>3.9368461412061126</v>
      </c>
    </row>
    <row r="8" spans="1:10" ht="15">
      <c r="A8" s="11" t="s">
        <v>9</v>
      </c>
      <c r="B8" s="4">
        <v>43565</v>
      </c>
      <c r="C8" s="4">
        <v>71871</v>
      </c>
      <c r="D8" s="4">
        <f t="shared" si="1"/>
        <v>115436</v>
      </c>
      <c r="E8" s="4">
        <v>44216</v>
      </c>
      <c r="F8" s="4">
        <v>102198</v>
      </c>
      <c r="G8" s="4">
        <f t="shared" si="2"/>
        <v>146414</v>
      </c>
      <c r="H8" s="5">
        <f>+((E8-B8)/B8)*100</f>
        <v>1.494318833926317</v>
      </c>
      <c r="I8" s="5">
        <f t="shared" si="0"/>
        <v>42.19643527987644</v>
      </c>
      <c r="J8" s="6">
        <f t="shared" si="0"/>
        <v>26.83564919089366</v>
      </c>
    </row>
    <row r="9" spans="1:10" ht="15">
      <c r="A9" s="7" t="s">
        <v>59</v>
      </c>
      <c r="B9" s="8">
        <v>3111</v>
      </c>
      <c r="C9" s="8">
        <v>2471</v>
      </c>
      <c r="D9" s="8">
        <f t="shared" si="1"/>
        <v>5582</v>
      </c>
      <c r="E9" s="8">
        <v>3649</v>
      </c>
      <c r="F9" s="8">
        <v>2171</v>
      </c>
      <c r="G9" s="8">
        <f t="shared" si="2"/>
        <v>5820</v>
      </c>
      <c r="H9" s="9">
        <f>+((E9-B9)/B9)*100</f>
        <v>17.293474766955963</v>
      </c>
      <c r="I9" s="9">
        <f t="shared" si="0"/>
        <v>-12.140833670578713</v>
      </c>
      <c r="J9" s="10">
        <f t="shared" si="0"/>
        <v>4.26370476531709</v>
      </c>
    </row>
    <row r="10" spans="1:10" ht="15">
      <c r="A10" s="11" t="s">
        <v>10</v>
      </c>
      <c r="B10" s="4">
        <v>12746</v>
      </c>
      <c r="C10" s="4">
        <v>12174</v>
      </c>
      <c r="D10" s="4">
        <f t="shared" si="1"/>
        <v>24920</v>
      </c>
      <c r="E10" s="4">
        <v>13139</v>
      </c>
      <c r="F10" s="4">
        <v>13669</v>
      </c>
      <c r="G10" s="4">
        <f t="shared" si="2"/>
        <v>26808</v>
      </c>
      <c r="H10" s="5">
        <f>+((E10-B10)/B10)*100</f>
        <v>3.0833202573356346</v>
      </c>
      <c r="I10" s="5">
        <f t="shared" si="0"/>
        <v>12.280269426646953</v>
      </c>
      <c r="J10" s="6">
        <f t="shared" si="0"/>
        <v>7.576243980738363</v>
      </c>
    </row>
    <row r="11" spans="1:10" ht="15">
      <c r="A11" s="7" t="s">
        <v>11</v>
      </c>
      <c r="B11" s="8">
        <v>20049</v>
      </c>
      <c r="C11" s="8">
        <v>8125</v>
      </c>
      <c r="D11" s="8">
        <f t="shared" si="1"/>
        <v>28174</v>
      </c>
      <c r="E11" s="8">
        <v>18987</v>
      </c>
      <c r="F11" s="8">
        <v>7939</v>
      </c>
      <c r="G11" s="8">
        <f t="shared" si="2"/>
        <v>26926</v>
      </c>
      <c r="H11" s="9">
        <f>+((E11-B11)/B11)*100</f>
        <v>-5.297022295376328</v>
      </c>
      <c r="I11" s="9">
        <f t="shared" si="0"/>
        <v>-2.289230769230769</v>
      </c>
      <c r="J11" s="10">
        <f t="shared" si="0"/>
        <v>-4.429615957975439</v>
      </c>
    </row>
    <row r="12" spans="1:10" ht="15">
      <c r="A12" s="11" t="s">
        <v>12</v>
      </c>
      <c r="B12" s="4">
        <v>33630</v>
      </c>
      <c r="C12" s="4">
        <v>7465</v>
      </c>
      <c r="D12" s="4">
        <f t="shared" si="1"/>
        <v>41095</v>
      </c>
      <c r="E12" s="4">
        <v>32710</v>
      </c>
      <c r="F12" s="4">
        <v>5616</v>
      </c>
      <c r="G12" s="4">
        <f t="shared" si="2"/>
        <v>38326</v>
      </c>
      <c r="H12" s="5">
        <f>+((E12-B12)/B12)*100</f>
        <v>-2.735652691049658</v>
      </c>
      <c r="I12" s="5">
        <f t="shared" si="0"/>
        <v>-24.76892163429337</v>
      </c>
      <c r="J12" s="6">
        <f t="shared" si="0"/>
        <v>-6.738045990996472</v>
      </c>
    </row>
    <row r="13" spans="1:10" ht="15">
      <c r="A13" s="7" t="s">
        <v>13</v>
      </c>
      <c r="B13" s="8">
        <v>19921</v>
      </c>
      <c r="C13" s="8">
        <v>2160</v>
      </c>
      <c r="D13" s="8">
        <f t="shared" si="1"/>
        <v>22081</v>
      </c>
      <c r="E13" s="8">
        <v>22223</v>
      </c>
      <c r="F13" s="8">
        <v>2687</v>
      </c>
      <c r="G13" s="8">
        <f t="shared" si="2"/>
        <v>24910</v>
      </c>
      <c r="H13" s="9">
        <f>+((E13-B13)/B13)*100</f>
        <v>11.555644796947945</v>
      </c>
      <c r="I13" s="9">
        <f t="shared" si="0"/>
        <v>24.39814814814815</v>
      </c>
      <c r="J13" s="10">
        <f t="shared" si="0"/>
        <v>12.811919750011322</v>
      </c>
    </row>
    <row r="14" spans="1:10" ht="15">
      <c r="A14" s="11" t="s">
        <v>14</v>
      </c>
      <c r="B14" s="4">
        <v>7572</v>
      </c>
      <c r="C14" s="4">
        <v>139</v>
      </c>
      <c r="D14" s="4">
        <f t="shared" si="1"/>
        <v>7711</v>
      </c>
      <c r="E14" s="4">
        <v>8101</v>
      </c>
      <c r="F14" s="4">
        <v>155</v>
      </c>
      <c r="G14" s="4">
        <f t="shared" si="2"/>
        <v>8256</v>
      </c>
      <c r="H14" s="5">
        <f>+((E14-B14)/B14)*100</f>
        <v>6.986265187533017</v>
      </c>
      <c r="I14" s="5">
        <f t="shared" si="0"/>
        <v>11.510791366906476</v>
      </c>
      <c r="J14" s="6">
        <f t="shared" si="0"/>
        <v>7.067825184800934</v>
      </c>
    </row>
    <row r="15" spans="1:10" ht="15">
      <c r="A15" s="7" t="s">
        <v>15</v>
      </c>
      <c r="B15" s="8">
        <v>13223</v>
      </c>
      <c r="C15" s="8">
        <v>1625</v>
      </c>
      <c r="D15" s="8">
        <f t="shared" si="1"/>
        <v>14848</v>
      </c>
      <c r="E15" s="8">
        <v>13908</v>
      </c>
      <c r="F15" s="8">
        <v>1631</v>
      </c>
      <c r="G15" s="8">
        <f t="shared" si="2"/>
        <v>15539</v>
      </c>
      <c r="H15" s="9">
        <f>+((E15-B15)/B15)*100</f>
        <v>5.180367541405127</v>
      </c>
      <c r="I15" s="12">
        <f t="shared" si="0"/>
        <v>0.3692307692307692</v>
      </c>
      <c r="J15" s="10">
        <f t="shared" si="0"/>
        <v>4.653825431034483</v>
      </c>
    </row>
    <row r="16" spans="1:10" ht="15">
      <c r="A16" s="11" t="s">
        <v>16</v>
      </c>
      <c r="B16" s="4">
        <v>1522</v>
      </c>
      <c r="C16" s="4">
        <v>36</v>
      </c>
      <c r="D16" s="4">
        <f t="shared" si="1"/>
        <v>1558</v>
      </c>
      <c r="E16" s="4">
        <v>1663</v>
      </c>
      <c r="F16" s="4">
        <v>16</v>
      </c>
      <c r="G16" s="4">
        <f t="shared" si="2"/>
        <v>1679</v>
      </c>
      <c r="H16" s="5">
        <f>+((E16-B16)/B16)*100</f>
        <v>9.264126149802891</v>
      </c>
      <c r="I16" s="5">
        <f t="shared" si="0"/>
        <v>-55.55555555555556</v>
      </c>
      <c r="J16" s="6">
        <f t="shared" si="0"/>
        <v>7.7663671373555845</v>
      </c>
    </row>
    <row r="17" spans="1:10" ht="15">
      <c r="A17" s="7" t="s">
        <v>17</v>
      </c>
      <c r="B17" s="8">
        <v>1660</v>
      </c>
      <c r="C17" s="8">
        <v>5</v>
      </c>
      <c r="D17" s="8">
        <f t="shared" si="1"/>
        <v>1665</v>
      </c>
      <c r="E17" s="8">
        <v>1779</v>
      </c>
      <c r="F17" s="8">
        <v>8</v>
      </c>
      <c r="G17" s="8">
        <f t="shared" si="2"/>
        <v>1787</v>
      </c>
      <c r="H17" s="9">
        <f>+((E17-B17)/B17)*100</f>
        <v>7.168674698795181</v>
      </c>
      <c r="I17" s="9">
        <f t="shared" si="0"/>
        <v>60</v>
      </c>
      <c r="J17" s="10">
        <f t="shared" si="0"/>
        <v>7.327327327327328</v>
      </c>
    </row>
    <row r="18" spans="1:10" ht="15">
      <c r="A18" s="11" t="s">
        <v>18</v>
      </c>
      <c r="B18" s="4">
        <v>484</v>
      </c>
      <c r="C18" s="4">
        <v>26</v>
      </c>
      <c r="D18" s="4">
        <f t="shared" si="1"/>
        <v>510</v>
      </c>
      <c r="E18" s="4">
        <v>1294</v>
      </c>
      <c r="F18" s="4">
        <v>70</v>
      </c>
      <c r="G18" s="4">
        <f t="shared" si="2"/>
        <v>1364</v>
      </c>
      <c r="H18" s="5">
        <f>+((E18-B18)/B18)*100</f>
        <v>167.35537190082647</v>
      </c>
      <c r="I18" s="5">
        <f t="shared" si="0"/>
        <v>169.23076923076923</v>
      </c>
      <c r="J18" s="6">
        <f t="shared" si="0"/>
        <v>167.45098039215688</v>
      </c>
    </row>
    <row r="19" spans="1:10" ht="15">
      <c r="A19" s="7" t="s">
        <v>60</v>
      </c>
      <c r="B19" s="8">
        <v>13934</v>
      </c>
      <c r="C19" s="8"/>
      <c r="D19" s="8">
        <f t="shared" si="1"/>
        <v>13934</v>
      </c>
      <c r="E19" s="8">
        <v>17249</v>
      </c>
      <c r="F19" s="8"/>
      <c r="G19" s="8">
        <f t="shared" si="2"/>
        <v>17249</v>
      </c>
      <c r="H19" s="9">
        <f>+((E19-B19)/B19)*100</f>
        <v>23.79072771637721</v>
      </c>
      <c r="I19" s="9"/>
      <c r="J19" s="10">
        <f t="shared" si="0"/>
        <v>23.79072771637721</v>
      </c>
    </row>
    <row r="20" spans="1:10" ht="15">
      <c r="A20" s="11" t="s">
        <v>19</v>
      </c>
      <c r="B20" s="4">
        <v>17133</v>
      </c>
      <c r="C20" s="4">
        <v>172</v>
      </c>
      <c r="D20" s="4">
        <f t="shared" si="1"/>
        <v>17305</v>
      </c>
      <c r="E20" s="4">
        <v>20111</v>
      </c>
      <c r="F20" s="4">
        <v>105</v>
      </c>
      <c r="G20" s="4">
        <f t="shared" si="2"/>
        <v>20216</v>
      </c>
      <c r="H20" s="5">
        <f>+((E20-B20)/B20)*100</f>
        <v>17.38166112181171</v>
      </c>
      <c r="I20" s="5">
        <f>+((F20-C20)/C20)*100</f>
        <v>-38.95348837209303</v>
      </c>
      <c r="J20" s="6">
        <f>+((G20-D20)/D20)*100</f>
        <v>16.821727824328228</v>
      </c>
    </row>
    <row r="21" spans="1:10" ht="15">
      <c r="A21" s="7" t="s">
        <v>20</v>
      </c>
      <c r="B21" s="8">
        <v>108</v>
      </c>
      <c r="C21" s="8"/>
      <c r="D21" s="8">
        <f t="shared" si="1"/>
        <v>108</v>
      </c>
      <c r="E21" s="8">
        <v>98</v>
      </c>
      <c r="F21" s="8"/>
      <c r="G21" s="8">
        <f t="shared" si="2"/>
        <v>98</v>
      </c>
      <c r="H21" s="9">
        <f aca="true" t="shared" si="3" ref="H21:I58">+((E21-B21)/B21)*100</f>
        <v>-9.25925925925926</v>
      </c>
      <c r="I21" s="9"/>
      <c r="J21" s="10">
        <f aca="true" t="shared" si="4" ref="J21:J58">+((G21-D21)/D21)*100</f>
        <v>-9.25925925925926</v>
      </c>
    </row>
    <row r="22" spans="1:10" ht="15">
      <c r="A22" s="11" t="s">
        <v>21</v>
      </c>
      <c r="B22" s="4">
        <v>2622</v>
      </c>
      <c r="C22" s="4">
        <v>17</v>
      </c>
      <c r="D22" s="4">
        <f t="shared" si="1"/>
        <v>2639</v>
      </c>
      <c r="E22" s="4">
        <v>2864</v>
      </c>
      <c r="F22" s="4">
        <v>24</v>
      </c>
      <c r="G22" s="4">
        <f t="shared" si="2"/>
        <v>2888</v>
      </c>
      <c r="H22" s="5">
        <f t="shared" si="3"/>
        <v>9.229595728451564</v>
      </c>
      <c r="I22" s="5">
        <f t="shared" si="3"/>
        <v>41.17647058823529</v>
      </c>
      <c r="J22" s="6">
        <f t="shared" si="4"/>
        <v>9.435392194012884</v>
      </c>
    </row>
    <row r="23" spans="1:10" ht="15">
      <c r="A23" s="7" t="s">
        <v>22</v>
      </c>
      <c r="B23" s="8">
        <v>1125</v>
      </c>
      <c r="C23" s="8">
        <v>13</v>
      </c>
      <c r="D23" s="8">
        <f t="shared" si="1"/>
        <v>1138</v>
      </c>
      <c r="E23" s="8">
        <v>1214</v>
      </c>
      <c r="F23" s="8">
        <v>18</v>
      </c>
      <c r="G23" s="8">
        <f t="shared" si="2"/>
        <v>1232</v>
      </c>
      <c r="H23" s="9">
        <f t="shared" si="3"/>
        <v>7.9111111111111105</v>
      </c>
      <c r="I23" s="9">
        <f t="shared" si="3"/>
        <v>38.46153846153847</v>
      </c>
      <c r="J23" s="10">
        <f t="shared" si="4"/>
        <v>8.260105448154658</v>
      </c>
    </row>
    <row r="24" spans="1:10" ht="15">
      <c r="A24" s="11" t="s">
        <v>23</v>
      </c>
      <c r="B24" s="4">
        <v>5526</v>
      </c>
      <c r="C24" s="4">
        <v>336</v>
      </c>
      <c r="D24" s="4">
        <f t="shared" si="1"/>
        <v>5862</v>
      </c>
      <c r="E24" s="4">
        <v>6907</v>
      </c>
      <c r="F24" s="4">
        <v>338</v>
      </c>
      <c r="G24" s="4">
        <f t="shared" si="2"/>
        <v>7245</v>
      </c>
      <c r="H24" s="5">
        <f t="shared" si="3"/>
        <v>24.990951863916035</v>
      </c>
      <c r="I24" s="5">
        <f t="shared" si="3"/>
        <v>0.5952380952380952</v>
      </c>
      <c r="J24" s="6">
        <f t="shared" si="4"/>
        <v>23.59263050153531</v>
      </c>
    </row>
    <row r="25" spans="1:10" ht="15">
      <c r="A25" s="7" t="s">
        <v>24</v>
      </c>
      <c r="B25" s="8">
        <v>4929</v>
      </c>
      <c r="C25" s="8">
        <v>29</v>
      </c>
      <c r="D25" s="8">
        <f t="shared" si="1"/>
        <v>4958</v>
      </c>
      <c r="E25" s="8">
        <v>5409</v>
      </c>
      <c r="F25" s="8">
        <v>96</v>
      </c>
      <c r="G25" s="8">
        <f t="shared" si="2"/>
        <v>5505</v>
      </c>
      <c r="H25" s="9">
        <f t="shared" si="3"/>
        <v>9.73828362751065</v>
      </c>
      <c r="I25" s="9">
        <f t="shared" si="3"/>
        <v>231.0344827586207</v>
      </c>
      <c r="J25" s="10">
        <f t="shared" si="4"/>
        <v>11.032674465510286</v>
      </c>
    </row>
    <row r="26" spans="1:10" ht="15">
      <c r="A26" s="11" t="s">
        <v>25</v>
      </c>
      <c r="B26" s="4">
        <v>208</v>
      </c>
      <c r="C26" s="4"/>
      <c r="D26" s="4">
        <f t="shared" si="1"/>
        <v>208</v>
      </c>
      <c r="E26" s="4">
        <v>152</v>
      </c>
      <c r="F26" s="4"/>
      <c r="G26" s="4">
        <f t="shared" si="2"/>
        <v>152</v>
      </c>
      <c r="H26" s="5">
        <f t="shared" si="3"/>
        <v>-26.923076923076923</v>
      </c>
      <c r="I26" s="5"/>
      <c r="J26" s="6">
        <f t="shared" si="4"/>
        <v>-26.923076923076923</v>
      </c>
    </row>
    <row r="27" spans="1:10" ht="15">
      <c r="A27" s="7" t="s">
        <v>26</v>
      </c>
      <c r="B27" s="8">
        <v>5210</v>
      </c>
      <c r="C27" s="8">
        <v>77</v>
      </c>
      <c r="D27" s="8">
        <f t="shared" si="1"/>
        <v>5287</v>
      </c>
      <c r="E27" s="8">
        <v>10004</v>
      </c>
      <c r="F27" s="8">
        <v>546</v>
      </c>
      <c r="G27" s="8">
        <f t="shared" si="2"/>
        <v>10550</v>
      </c>
      <c r="H27" s="9">
        <f t="shared" si="3"/>
        <v>92.01535508637237</v>
      </c>
      <c r="I27" s="9">
        <f t="shared" si="3"/>
        <v>609.0909090909091</v>
      </c>
      <c r="J27" s="10">
        <f t="shared" si="4"/>
        <v>99.54605636466806</v>
      </c>
    </row>
    <row r="28" spans="1:10" ht="15">
      <c r="A28" s="11" t="s">
        <v>27</v>
      </c>
      <c r="B28" s="4">
        <v>11267</v>
      </c>
      <c r="C28" s="4">
        <v>368</v>
      </c>
      <c r="D28" s="4">
        <f t="shared" si="1"/>
        <v>11635</v>
      </c>
      <c r="E28" s="4">
        <v>10671</v>
      </c>
      <c r="F28" s="4">
        <v>547</v>
      </c>
      <c r="G28" s="4">
        <f t="shared" si="2"/>
        <v>11218</v>
      </c>
      <c r="H28" s="5">
        <f t="shared" si="3"/>
        <v>-5.289784325907518</v>
      </c>
      <c r="I28" s="5">
        <f t="shared" si="3"/>
        <v>48.641304347826086</v>
      </c>
      <c r="J28" s="6">
        <f t="shared" si="4"/>
        <v>-3.584013751611517</v>
      </c>
    </row>
    <row r="29" spans="1:10" ht="15">
      <c r="A29" s="7" t="s">
        <v>28</v>
      </c>
      <c r="B29" s="8">
        <v>6049</v>
      </c>
      <c r="C29" s="8">
        <v>233</v>
      </c>
      <c r="D29" s="8">
        <f t="shared" si="1"/>
        <v>6282</v>
      </c>
      <c r="E29" s="8">
        <v>5732</v>
      </c>
      <c r="F29" s="8">
        <v>216</v>
      </c>
      <c r="G29" s="8">
        <f t="shared" si="2"/>
        <v>5948</v>
      </c>
      <c r="H29" s="9">
        <f t="shared" si="3"/>
        <v>-5.24053562572326</v>
      </c>
      <c r="I29" s="9">
        <f t="shared" si="3"/>
        <v>-7.296137339055794</v>
      </c>
      <c r="J29" s="10">
        <f t="shared" si="4"/>
        <v>-5.316778096147724</v>
      </c>
    </row>
    <row r="30" spans="1:10" ht="15">
      <c r="A30" s="11" t="s">
        <v>29</v>
      </c>
      <c r="B30" s="4">
        <v>2378</v>
      </c>
      <c r="C30" s="4">
        <v>23</v>
      </c>
      <c r="D30" s="4">
        <f t="shared" si="1"/>
        <v>2401</v>
      </c>
      <c r="E30" s="4">
        <v>2809</v>
      </c>
      <c r="F30" s="4">
        <v>16</v>
      </c>
      <c r="G30" s="4">
        <f t="shared" si="2"/>
        <v>2825</v>
      </c>
      <c r="H30" s="5">
        <f t="shared" si="3"/>
        <v>18.124474348191757</v>
      </c>
      <c r="I30" s="5">
        <f t="shared" si="3"/>
        <v>-30.434782608695656</v>
      </c>
      <c r="J30" s="6">
        <f t="shared" si="4"/>
        <v>17.659308621407746</v>
      </c>
    </row>
    <row r="31" spans="1:10" ht="15">
      <c r="A31" s="7" t="s">
        <v>61</v>
      </c>
      <c r="B31" s="8">
        <v>5029</v>
      </c>
      <c r="C31" s="8">
        <v>426</v>
      </c>
      <c r="D31" s="8">
        <f t="shared" si="1"/>
        <v>5455</v>
      </c>
      <c r="E31" s="8">
        <v>3937</v>
      </c>
      <c r="F31" s="8">
        <v>578</v>
      </c>
      <c r="G31" s="8">
        <f t="shared" si="2"/>
        <v>4515</v>
      </c>
      <c r="H31" s="9">
        <f t="shared" si="3"/>
        <v>-21.714058460926626</v>
      </c>
      <c r="I31" s="9">
        <f t="shared" si="3"/>
        <v>35.68075117370892</v>
      </c>
      <c r="J31" s="10">
        <f t="shared" si="4"/>
        <v>-17.231897341888175</v>
      </c>
    </row>
    <row r="32" spans="1:10" ht="15">
      <c r="A32" s="11" t="s">
        <v>30</v>
      </c>
      <c r="B32" s="4">
        <v>184</v>
      </c>
      <c r="C32" s="4"/>
      <c r="D32" s="4">
        <f t="shared" si="1"/>
        <v>184</v>
      </c>
      <c r="E32" s="4">
        <v>1039</v>
      </c>
      <c r="F32" s="4"/>
      <c r="G32" s="4">
        <f t="shared" si="2"/>
        <v>1039</v>
      </c>
      <c r="H32" s="5">
        <f t="shared" si="3"/>
        <v>464.67391304347825</v>
      </c>
      <c r="I32" s="5"/>
      <c r="J32" s="6">
        <f t="shared" si="4"/>
        <v>464.67391304347825</v>
      </c>
    </row>
    <row r="33" spans="1:10" ht="15">
      <c r="A33" s="7" t="s">
        <v>31</v>
      </c>
      <c r="B33" s="8">
        <v>5984</v>
      </c>
      <c r="C33" s="8">
        <v>1886</v>
      </c>
      <c r="D33" s="8">
        <f t="shared" si="1"/>
        <v>7870</v>
      </c>
      <c r="E33" s="8">
        <v>6058</v>
      </c>
      <c r="F33" s="8">
        <v>2026</v>
      </c>
      <c r="G33" s="8">
        <f t="shared" si="2"/>
        <v>8084</v>
      </c>
      <c r="H33" s="9">
        <f t="shared" si="3"/>
        <v>1.236631016042781</v>
      </c>
      <c r="I33" s="9">
        <f t="shared" si="3"/>
        <v>7.423117709437964</v>
      </c>
      <c r="J33" s="10">
        <f t="shared" si="4"/>
        <v>2.719186785260483</v>
      </c>
    </row>
    <row r="34" spans="1:10" ht="15">
      <c r="A34" s="11" t="s">
        <v>73</v>
      </c>
      <c r="B34" s="4">
        <v>1254</v>
      </c>
      <c r="C34" s="4">
        <v>3</v>
      </c>
      <c r="D34" s="4">
        <f t="shared" si="1"/>
        <v>1257</v>
      </c>
      <c r="E34" s="4">
        <v>1426</v>
      </c>
      <c r="F34" s="4"/>
      <c r="G34" s="4">
        <f t="shared" si="2"/>
        <v>1426</v>
      </c>
      <c r="H34" s="5">
        <f t="shared" si="3"/>
        <v>13.716108452950559</v>
      </c>
      <c r="I34" s="5">
        <f t="shared" si="3"/>
        <v>-100</v>
      </c>
      <c r="J34" s="6">
        <f t="shared" si="4"/>
        <v>13.444709626093873</v>
      </c>
    </row>
    <row r="35" spans="1:10" ht="15">
      <c r="A35" s="7" t="s">
        <v>32</v>
      </c>
      <c r="B35" s="8">
        <v>19459</v>
      </c>
      <c r="C35" s="8">
        <v>827</v>
      </c>
      <c r="D35" s="8">
        <f t="shared" si="1"/>
        <v>20286</v>
      </c>
      <c r="E35" s="8">
        <v>21514</v>
      </c>
      <c r="F35" s="8">
        <v>594</v>
      </c>
      <c r="G35" s="8">
        <f t="shared" si="2"/>
        <v>22108</v>
      </c>
      <c r="H35" s="9">
        <f t="shared" si="3"/>
        <v>10.56066601572537</v>
      </c>
      <c r="I35" s="9">
        <f t="shared" si="3"/>
        <v>-28.174123337363966</v>
      </c>
      <c r="J35" s="10">
        <f t="shared" si="4"/>
        <v>8.981563639948734</v>
      </c>
    </row>
    <row r="36" spans="1:10" ht="15">
      <c r="A36" s="11" t="s">
        <v>33</v>
      </c>
      <c r="B36" s="4">
        <v>2104</v>
      </c>
      <c r="C36" s="4">
        <v>10</v>
      </c>
      <c r="D36" s="4">
        <f t="shared" si="1"/>
        <v>2114</v>
      </c>
      <c r="E36" s="4">
        <v>2175</v>
      </c>
      <c r="F36" s="4">
        <v>37</v>
      </c>
      <c r="G36" s="4">
        <f t="shared" si="2"/>
        <v>2212</v>
      </c>
      <c r="H36" s="5">
        <f t="shared" si="3"/>
        <v>3.374524714828897</v>
      </c>
      <c r="I36" s="5">
        <f t="shared" si="3"/>
        <v>270</v>
      </c>
      <c r="J36" s="6">
        <f t="shared" si="4"/>
        <v>4.635761589403973</v>
      </c>
    </row>
    <row r="37" spans="1:10" ht="15">
      <c r="A37" s="7" t="s">
        <v>34</v>
      </c>
      <c r="B37" s="8">
        <v>3326</v>
      </c>
      <c r="C37" s="8">
        <v>8</v>
      </c>
      <c r="D37" s="8">
        <f t="shared" si="1"/>
        <v>3334</v>
      </c>
      <c r="E37" s="8">
        <v>3398</v>
      </c>
      <c r="F37" s="8">
        <v>6</v>
      </c>
      <c r="G37" s="8">
        <f t="shared" si="2"/>
        <v>3404</v>
      </c>
      <c r="H37" s="9">
        <f t="shared" si="3"/>
        <v>2.164762477450391</v>
      </c>
      <c r="I37" s="9">
        <f t="shared" si="3"/>
        <v>-25</v>
      </c>
      <c r="J37" s="10">
        <f t="shared" si="4"/>
        <v>2.099580083983203</v>
      </c>
    </row>
    <row r="38" spans="1:10" ht="15">
      <c r="A38" s="11" t="s">
        <v>35</v>
      </c>
      <c r="B38" s="4">
        <v>886</v>
      </c>
      <c r="C38" s="4">
        <v>10</v>
      </c>
      <c r="D38" s="4">
        <f t="shared" si="1"/>
        <v>896</v>
      </c>
      <c r="E38" s="4">
        <v>739</v>
      </c>
      <c r="F38" s="4">
        <v>19</v>
      </c>
      <c r="G38" s="4">
        <f t="shared" si="2"/>
        <v>758</v>
      </c>
      <c r="H38" s="5">
        <f t="shared" si="3"/>
        <v>-16.591422121896162</v>
      </c>
      <c r="I38" s="5">
        <f t="shared" si="3"/>
        <v>90</v>
      </c>
      <c r="J38" s="6">
        <f t="shared" si="4"/>
        <v>-15.401785714285715</v>
      </c>
    </row>
    <row r="39" spans="1:10" ht="15">
      <c r="A39" s="7" t="s">
        <v>36</v>
      </c>
      <c r="B39" s="8">
        <v>11561</v>
      </c>
      <c r="C39" s="8">
        <v>1638</v>
      </c>
      <c r="D39" s="8">
        <f t="shared" si="1"/>
        <v>13199</v>
      </c>
      <c r="E39" s="8">
        <v>11228</v>
      </c>
      <c r="F39" s="8">
        <v>1878</v>
      </c>
      <c r="G39" s="8">
        <f t="shared" si="2"/>
        <v>13106</v>
      </c>
      <c r="H39" s="9">
        <f t="shared" si="3"/>
        <v>-2.8803736700977427</v>
      </c>
      <c r="I39" s="9">
        <f t="shared" si="3"/>
        <v>14.652014652014653</v>
      </c>
      <c r="J39" s="10">
        <f t="shared" si="4"/>
        <v>-0.7045988332449428</v>
      </c>
    </row>
    <row r="40" spans="1:10" ht="15">
      <c r="A40" s="11" t="s">
        <v>37</v>
      </c>
      <c r="B40" s="4">
        <v>975</v>
      </c>
      <c r="C40" s="4">
        <v>31</v>
      </c>
      <c r="D40" s="4">
        <f t="shared" si="1"/>
        <v>1006</v>
      </c>
      <c r="E40" s="4">
        <v>1224</v>
      </c>
      <c r="F40" s="4">
        <v>27</v>
      </c>
      <c r="G40" s="4">
        <f t="shared" si="2"/>
        <v>1251</v>
      </c>
      <c r="H40" s="5">
        <f t="shared" si="3"/>
        <v>25.538461538461537</v>
      </c>
      <c r="I40" s="5">
        <f t="shared" si="3"/>
        <v>-12.903225806451612</v>
      </c>
      <c r="J40" s="6">
        <f t="shared" si="4"/>
        <v>24.353876739562626</v>
      </c>
    </row>
    <row r="41" spans="1:10" ht="15">
      <c r="A41" s="7" t="s">
        <v>38</v>
      </c>
      <c r="B41" s="8">
        <v>6807</v>
      </c>
      <c r="C41" s="8">
        <v>787</v>
      </c>
      <c r="D41" s="8">
        <f t="shared" si="1"/>
        <v>7594</v>
      </c>
      <c r="E41" s="8">
        <v>7133</v>
      </c>
      <c r="F41" s="8">
        <v>765</v>
      </c>
      <c r="G41" s="8">
        <f t="shared" si="2"/>
        <v>7898</v>
      </c>
      <c r="H41" s="9">
        <f t="shared" si="3"/>
        <v>4.789187600998972</v>
      </c>
      <c r="I41" s="9">
        <f t="shared" si="3"/>
        <v>-2.7954256670902162</v>
      </c>
      <c r="J41" s="10">
        <f t="shared" si="4"/>
        <v>4.0031603897814065</v>
      </c>
    </row>
    <row r="42" spans="1:10" ht="15">
      <c r="A42" s="11" t="s">
        <v>39</v>
      </c>
      <c r="B42" s="4">
        <v>5358</v>
      </c>
      <c r="C42" s="4">
        <v>75</v>
      </c>
      <c r="D42" s="4">
        <f t="shared" si="1"/>
        <v>5433</v>
      </c>
      <c r="E42" s="4">
        <v>5981</v>
      </c>
      <c r="F42" s="4">
        <v>99</v>
      </c>
      <c r="G42" s="4">
        <f t="shared" si="2"/>
        <v>6080</v>
      </c>
      <c r="H42" s="5">
        <f t="shared" si="3"/>
        <v>11.627472937663306</v>
      </c>
      <c r="I42" s="5">
        <f t="shared" si="3"/>
        <v>32</v>
      </c>
      <c r="J42" s="6">
        <f t="shared" si="4"/>
        <v>11.908706055586233</v>
      </c>
    </row>
    <row r="43" spans="1:10" ht="15">
      <c r="A43" s="7" t="s">
        <v>40</v>
      </c>
      <c r="B43" s="8">
        <v>4526</v>
      </c>
      <c r="C43" s="8">
        <v>35</v>
      </c>
      <c r="D43" s="8">
        <f t="shared" si="1"/>
        <v>4561</v>
      </c>
      <c r="E43" s="8">
        <v>3438</v>
      </c>
      <c r="F43" s="8">
        <v>29</v>
      </c>
      <c r="G43" s="8">
        <f t="shared" si="2"/>
        <v>3467</v>
      </c>
      <c r="H43" s="9">
        <f t="shared" si="3"/>
        <v>-24.03888643393725</v>
      </c>
      <c r="I43" s="9">
        <f t="shared" si="3"/>
        <v>-17.142857142857142</v>
      </c>
      <c r="J43" s="10">
        <f t="shared" si="4"/>
        <v>-23.98596798947599</v>
      </c>
    </row>
    <row r="44" spans="1:10" ht="15">
      <c r="A44" s="11" t="s">
        <v>41</v>
      </c>
      <c r="B44" s="4">
        <v>2115</v>
      </c>
      <c r="C44" s="4">
        <v>12</v>
      </c>
      <c r="D44" s="4">
        <f t="shared" si="1"/>
        <v>2127</v>
      </c>
      <c r="E44" s="4">
        <v>2350</v>
      </c>
      <c r="F44" s="4">
        <v>12</v>
      </c>
      <c r="G44" s="4">
        <f t="shared" si="2"/>
        <v>2362</v>
      </c>
      <c r="H44" s="5">
        <f t="shared" si="3"/>
        <v>11.11111111111111</v>
      </c>
      <c r="I44" s="5"/>
      <c r="J44" s="6">
        <f t="shared" si="4"/>
        <v>11.048425011753643</v>
      </c>
    </row>
    <row r="45" spans="1:10" ht="15">
      <c r="A45" s="7" t="s">
        <v>42</v>
      </c>
      <c r="B45" s="8">
        <v>5514</v>
      </c>
      <c r="C45" s="8">
        <v>42</v>
      </c>
      <c r="D45" s="8">
        <f t="shared" si="1"/>
        <v>5556</v>
      </c>
      <c r="E45" s="8">
        <v>1596</v>
      </c>
      <c r="F45" s="8">
        <v>14</v>
      </c>
      <c r="G45" s="8">
        <f t="shared" si="2"/>
        <v>1610</v>
      </c>
      <c r="H45" s="9">
        <f t="shared" si="3"/>
        <v>-71.05549510337323</v>
      </c>
      <c r="I45" s="9">
        <f t="shared" si="3"/>
        <v>-66.66666666666666</v>
      </c>
      <c r="J45" s="10">
        <f t="shared" si="4"/>
        <v>-71.02231821454284</v>
      </c>
    </row>
    <row r="46" spans="1:10" ht="15">
      <c r="A46" s="11" t="s">
        <v>43</v>
      </c>
      <c r="B46" s="4">
        <v>5273</v>
      </c>
      <c r="C46" s="4">
        <v>133</v>
      </c>
      <c r="D46" s="4">
        <f t="shared" si="1"/>
        <v>5406</v>
      </c>
      <c r="E46" s="4">
        <v>6864</v>
      </c>
      <c r="F46" s="4">
        <v>654</v>
      </c>
      <c r="G46" s="4">
        <f t="shared" si="2"/>
        <v>7518</v>
      </c>
      <c r="H46" s="5">
        <f t="shared" si="3"/>
        <v>30.17257728048549</v>
      </c>
      <c r="I46" s="5">
        <f t="shared" si="3"/>
        <v>391.7293233082707</v>
      </c>
      <c r="J46" s="6">
        <f t="shared" si="4"/>
        <v>39.067702552719204</v>
      </c>
    </row>
    <row r="47" spans="1:10" ht="15">
      <c r="A47" s="7" t="s">
        <v>44</v>
      </c>
      <c r="B47" s="8">
        <v>16051</v>
      </c>
      <c r="C47" s="8">
        <v>782</v>
      </c>
      <c r="D47" s="8">
        <f t="shared" si="1"/>
        <v>16833</v>
      </c>
      <c r="E47" s="8">
        <v>9001</v>
      </c>
      <c r="F47" s="8">
        <v>471</v>
      </c>
      <c r="G47" s="8">
        <f t="shared" si="2"/>
        <v>9472</v>
      </c>
      <c r="H47" s="9">
        <f t="shared" si="3"/>
        <v>-43.92249704068282</v>
      </c>
      <c r="I47" s="9">
        <f t="shared" si="3"/>
        <v>-39.769820971867006</v>
      </c>
      <c r="J47" s="10">
        <f t="shared" si="4"/>
        <v>-43.72957880354066</v>
      </c>
    </row>
    <row r="48" spans="1:10" ht="15">
      <c r="A48" s="11" t="s">
        <v>45</v>
      </c>
      <c r="B48" s="4">
        <v>1278</v>
      </c>
      <c r="C48" s="4"/>
      <c r="D48" s="4">
        <f t="shared" si="1"/>
        <v>1278</v>
      </c>
      <c r="E48" s="4">
        <v>380</v>
      </c>
      <c r="F48" s="4"/>
      <c r="G48" s="4">
        <f t="shared" si="2"/>
        <v>380</v>
      </c>
      <c r="H48" s="5">
        <f t="shared" si="3"/>
        <v>-70.2660406885759</v>
      </c>
      <c r="I48" s="5"/>
      <c r="J48" s="6">
        <f t="shared" si="4"/>
        <v>-70.2660406885759</v>
      </c>
    </row>
    <row r="49" spans="1:10" ht="15">
      <c r="A49" s="7" t="s">
        <v>46</v>
      </c>
      <c r="B49" s="8">
        <v>738</v>
      </c>
      <c r="C49" s="8">
        <v>16</v>
      </c>
      <c r="D49" s="8">
        <f t="shared" si="1"/>
        <v>754</v>
      </c>
      <c r="E49" s="8">
        <v>1047</v>
      </c>
      <c r="F49" s="8">
        <v>15</v>
      </c>
      <c r="G49" s="8">
        <f t="shared" si="2"/>
        <v>1062</v>
      </c>
      <c r="H49" s="9">
        <f t="shared" si="3"/>
        <v>41.86991869918699</v>
      </c>
      <c r="I49" s="9">
        <f t="shared" si="3"/>
        <v>-6.25</v>
      </c>
      <c r="J49" s="10">
        <f t="shared" si="4"/>
        <v>40.84880636604775</v>
      </c>
    </row>
    <row r="50" spans="1:10" ht="15">
      <c r="A50" s="11" t="s">
        <v>47</v>
      </c>
      <c r="B50" s="4">
        <v>3612</v>
      </c>
      <c r="C50" s="4">
        <v>70</v>
      </c>
      <c r="D50" s="4">
        <f t="shared" si="1"/>
        <v>3682</v>
      </c>
      <c r="E50" s="4">
        <v>3443</v>
      </c>
      <c r="F50" s="4">
        <v>68</v>
      </c>
      <c r="G50" s="4">
        <f t="shared" si="2"/>
        <v>3511</v>
      </c>
      <c r="H50" s="5">
        <f t="shared" si="3"/>
        <v>-4.6788482834994465</v>
      </c>
      <c r="I50" s="5">
        <f t="shared" si="3"/>
        <v>-2.857142857142857</v>
      </c>
      <c r="J50" s="6">
        <f t="shared" si="4"/>
        <v>-4.644215100488864</v>
      </c>
    </row>
    <row r="51" spans="1:10" ht="15">
      <c r="A51" s="7" t="s">
        <v>48</v>
      </c>
      <c r="B51" s="8">
        <v>4581</v>
      </c>
      <c r="C51" s="8">
        <v>171</v>
      </c>
      <c r="D51" s="8">
        <f t="shared" si="1"/>
        <v>4752</v>
      </c>
      <c r="E51" s="8">
        <v>4849</v>
      </c>
      <c r="F51" s="8">
        <v>154</v>
      </c>
      <c r="G51" s="8">
        <f t="shared" si="2"/>
        <v>5003</v>
      </c>
      <c r="H51" s="9">
        <f t="shared" si="3"/>
        <v>5.850251036891509</v>
      </c>
      <c r="I51" s="9">
        <f t="shared" si="3"/>
        <v>-9.941520467836257</v>
      </c>
      <c r="J51" s="10">
        <f t="shared" si="4"/>
        <v>5.281986531986532</v>
      </c>
    </row>
    <row r="52" spans="1:10" ht="15">
      <c r="A52" s="11" t="s">
        <v>49</v>
      </c>
      <c r="B52" s="4">
        <v>2229</v>
      </c>
      <c r="C52" s="4">
        <v>1</v>
      </c>
      <c r="D52" s="4">
        <f t="shared" si="1"/>
        <v>2230</v>
      </c>
      <c r="E52" s="4">
        <v>1918</v>
      </c>
      <c r="F52" s="4"/>
      <c r="G52" s="4">
        <f t="shared" si="2"/>
        <v>1918</v>
      </c>
      <c r="H52" s="5">
        <f t="shared" si="3"/>
        <v>-13.95244504262001</v>
      </c>
      <c r="I52" s="5">
        <f t="shared" si="3"/>
        <v>-100</v>
      </c>
      <c r="J52" s="6">
        <f t="shared" si="4"/>
        <v>-13.991031390134529</v>
      </c>
    </row>
    <row r="53" spans="1:10" ht="15">
      <c r="A53" s="7" t="s">
        <v>50</v>
      </c>
      <c r="B53" s="8">
        <v>22844</v>
      </c>
      <c r="C53" s="8">
        <v>994</v>
      </c>
      <c r="D53" s="8">
        <f t="shared" si="1"/>
        <v>23838</v>
      </c>
      <c r="E53" s="8">
        <v>31338</v>
      </c>
      <c r="F53" s="8">
        <v>495</v>
      </c>
      <c r="G53" s="8">
        <f t="shared" si="2"/>
        <v>31833</v>
      </c>
      <c r="H53" s="9">
        <f t="shared" si="3"/>
        <v>37.18263001225704</v>
      </c>
      <c r="I53" s="9">
        <f t="shared" si="3"/>
        <v>-50.201207243460765</v>
      </c>
      <c r="J53" s="10">
        <f t="shared" si="4"/>
        <v>33.53888749056129</v>
      </c>
    </row>
    <row r="54" spans="1:10" ht="15">
      <c r="A54" s="11" t="s">
        <v>51</v>
      </c>
      <c r="B54" s="4">
        <v>967</v>
      </c>
      <c r="C54" s="4"/>
      <c r="D54" s="4">
        <f t="shared" si="1"/>
        <v>967</v>
      </c>
      <c r="E54" s="4">
        <v>410</v>
      </c>
      <c r="F54" s="4"/>
      <c r="G54" s="4">
        <f t="shared" si="2"/>
        <v>410</v>
      </c>
      <c r="H54" s="5">
        <f t="shared" si="3"/>
        <v>-57.60082730093071</v>
      </c>
      <c r="I54" s="5"/>
      <c r="J54" s="6">
        <f t="shared" si="4"/>
        <v>-57.60082730093071</v>
      </c>
    </row>
    <row r="55" spans="1:10" ht="15">
      <c r="A55" s="7" t="s">
        <v>52</v>
      </c>
      <c r="B55" s="8">
        <v>1078</v>
      </c>
      <c r="C55" s="8">
        <v>1</v>
      </c>
      <c r="D55" s="8">
        <f t="shared" si="1"/>
        <v>1079</v>
      </c>
      <c r="E55" s="8">
        <v>1018</v>
      </c>
      <c r="F55" s="8">
        <v>7</v>
      </c>
      <c r="G55" s="8">
        <f t="shared" si="2"/>
        <v>1025</v>
      </c>
      <c r="H55" s="9">
        <f t="shared" si="3"/>
        <v>-5.565862708719852</v>
      </c>
      <c r="I55" s="9">
        <f t="shared" si="3"/>
        <v>600</v>
      </c>
      <c r="J55" s="10">
        <f t="shared" si="4"/>
        <v>-5.004633920296571</v>
      </c>
    </row>
    <row r="56" spans="1:10" ht="15">
      <c r="A56" s="11" t="s">
        <v>53</v>
      </c>
      <c r="B56" s="4">
        <v>9755</v>
      </c>
      <c r="C56" s="4">
        <v>203</v>
      </c>
      <c r="D56" s="4">
        <f t="shared" si="1"/>
        <v>9958</v>
      </c>
      <c r="E56" s="4">
        <v>11436</v>
      </c>
      <c r="F56" s="4">
        <v>66</v>
      </c>
      <c r="G56" s="4">
        <f t="shared" si="2"/>
        <v>11502</v>
      </c>
      <c r="H56" s="5">
        <f t="shared" si="3"/>
        <v>17.232188621219887</v>
      </c>
      <c r="I56" s="5">
        <f t="shared" si="3"/>
        <v>-67.48768472906403</v>
      </c>
      <c r="J56" s="6">
        <f t="shared" si="4"/>
        <v>15.505121510343441</v>
      </c>
    </row>
    <row r="57" spans="1:10" ht="15">
      <c r="A57" s="7" t="s">
        <v>62</v>
      </c>
      <c r="B57" s="8">
        <v>628</v>
      </c>
      <c r="C57" s="8">
        <v>150</v>
      </c>
      <c r="D57" s="8">
        <f t="shared" si="1"/>
        <v>778</v>
      </c>
      <c r="E57" s="8">
        <v>676</v>
      </c>
      <c r="F57" s="8">
        <v>168</v>
      </c>
      <c r="G57" s="8">
        <f t="shared" si="2"/>
        <v>844</v>
      </c>
      <c r="H57" s="9">
        <f t="shared" si="3"/>
        <v>7.643312101910828</v>
      </c>
      <c r="I57" s="9">
        <f t="shared" si="3"/>
        <v>12</v>
      </c>
      <c r="J57" s="10">
        <f t="shared" si="4"/>
        <v>8.483290488431876</v>
      </c>
    </row>
    <row r="58" spans="1:10" ht="15">
      <c r="A58" s="11" t="s">
        <v>63</v>
      </c>
      <c r="B58" s="4">
        <v>241</v>
      </c>
      <c r="C58" s="4">
        <v>250</v>
      </c>
      <c r="D58" s="4">
        <f t="shared" si="1"/>
        <v>491</v>
      </c>
      <c r="E58" s="4">
        <v>213</v>
      </c>
      <c r="F58" s="4">
        <v>241</v>
      </c>
      <c r="G58" s="4">
        <f t="shared" si="2"/>
        <v>454</v>
      </c>
      <c r="H58" s="5">
        <f t="shared" si="3"/>
        <v>-11.618257261410788</v>
      </c>
      <c r="I58" s="5">
        <f t="shared" si="3"/>
        <v>-3.5999999999999996</v>
      </c>
      <c r="J58" s="6">
        <f t="shared" si="4"/>
        <v>-7.535641547861507</v>
      </c>
    </row>
    <row r="59" spans="1:10" ht="15">
      <c r="A59" s="13" t="s">
        <v>54</v>
      </c>
      <c r="B59" s="14">
        <f>B60-SUM(B5+B9+B19+B31+B57+B58)</f>
        <v>600492</v>
      </c>
      <c r="C59" s="14">
        <f>C60-SUM(C5+C9+C19+C31+C57+C58)</f>
        <v>418678</v>
      </c>
      <c r="D59" s="14">
        <f>D60-SUM(D5+D9+D19+D31+D57+D58)</f>
        <v>1019170</v>
      </c>
      <c r="E59" s="14">
        <f>E60-SUM(E5+E9+E19+E31+E57+E58)</f>
        <v>626368</v>
      </c>
      <c r="F59" s="14">
        <f>F60-SUM(F5+F9+F19+F31+F57+F58)</f>
        <v>441146</v>
      </c>
      <c r="G59" s="14">
        <f>G60-SUM(G5+G9+G19+G31+G57+G58)</f>
        <v>1067514</v>
      </c>
      <c r="H59" s="15">
        <f>+((E59-B59)/B59)*100</f>
        <v>4.309133177461148</v>
      </c>
      <c r="I59" s="15">
        <f>+((F59-C59)/C59)*100</f>
        <v>5.366415240351774</v>
      </c>
      <c r="J59" s="44">
        <f>+((G59-D59)/D59)*100</f>
        <v>4.743467723735981</v>
      </c>
    </row>
    <row r="60" spans="1:10" ht="15">
      <c r="A60" s="16" t="s">
        <v>55</v>
      </c>
      <c r="B60" s="17">
        <f>SUM(B4:B58)</f>
        <v>748049</v>
      </c>
      <c r="C60" s="17">
        <f>SUM(C4:C58)</f>
        <v>494702</v>
      </c>
      <c r="D60" s="17">
        <f>SUM(D4:D58)</f>
        <v>1242751</v>
      </c>
      <c r="E60" s="17">
        <f>SUM(E4:E58)</f>
        <v>768825</v>
      </c>
      <c r="F60" s="17">
        <f>SUM(F4:F58)</f>
        <v>512164</v>
      </c>
      <c r="G60" s="17">
        <f>SUM(G4:G58)</f>
        <v>1280989</v>
      </c>
      <c r="H60" s="18">
        <f>+((E60-B60)/B60)*100</f>
        <v>2.7773581677136123</v>
      </c>
      <c r="I60" s="18">
        <f>+((F60-C60)/C60)*100</f>
        <v>3.529801779657248</v>
      </c>
      <c r="J60" s="19">
        <f>+((G60-D60)/D60)*100</f>
        <v>3.076883462576172</v>
      </c>
    </row>
    <row r="61" spans="1:10" ht="15.75" thickBot="1">
      <c r="A61" s="20" t="s">
        <v>56</v>
      </c>
      <c r="B61" s="21"/>
      <c r="C61" s="21"/>
      <c r="D61" s="21">
        <v>315924</v>
      </c>
      <c r="E61" s="21"/>
      <c r="F61" s="21"/>
      <c r="G61" s="21">
        <v>343903</v>
      </c>
      <c r="H61" s="62">
        <f>+((G61-D61)/D61)*100</f>
        <v>8.856243906762385</v>
      </c>
      <c r="I61" s="62"/>
      <c r="J61" s="63"/>
    </row>
    <row r="62" spans="1:10" ht="15">
      <c r="A62" s="16" t="s">
        <v>57</v>
      </c>
      <c r="B62" s="43"/>
      <c r="C62" s="43"/>
      <c r="D62" s="43">
        <f>+D60+D61</f>
        <v>1558675</v>
      </c>
      <c r="E62" s="43"/>
      <c r="F62" s="43"/>
      <c r="G62" s="43">
        <f>+G60+G61</f>
        <v>1624892</v>
      </c>
      <c r="H62" s="18"/>
      <c r="I62" s="18"/>
      <c r="J62" s="19">
        <f>+((G62-D62)/D62)*100</f>
        <v>4.248287808555343</v>
      </c>
    </row>
    <row r="63" spans="1:10" ht="15">
      <c r="A63" s="47"/>
      <c r="B63" s="48"/>
      <c r="C63" s="48"/>
      <c r="D63" s="48"/>
      <c r="E63" s="48"/>
      <c r="F63" s="48"/>
      <c r="G63" s="48"/>
      <c r="H63" s="48"/>
      <c r="I63" s="48"/>
      <c r="J63" s="49"/>
    </row>
    <row r="64" spans="1:10" ht="15.75" thickBot="1">
      <c r="A64" s="50"/>
      <c r="B64" s="51"/>
      <c r="C64" s="51"/>
      <c r="D64" s="51"/>
      <c r="E64" s="51"/>
      <c r="F64" s="51"/>
      <c r="G64" s="51"/>
      <c r="H64" s="51"/>
      <c r="I64" s="51"/>
      <c r="J64" s="52"/>
    </row>
    <row r="65" spans="1:10" ht="48.75" customHeight="1">
      <c r="A65" s="53" t="s">
        <v>64</v>
      </c>
      <c r="B65" s="53"/>
      <c r="C65" s="53"/>
      <c r="D65" s="53"/>
      <c r="E65" s="53"/>
      <c r="F65" s="53"/>
      <c r="G65" s="53"/>
      <c r="H65" s="53"/>
      <c r="I65" s="53"/>
      <c r="J65" s="53"/>
    </row>
  </sheetData>
  <sheetProtection/>
  <mergeCells count="9">
    <mergeCell ref="A63:J63"/>
    <mergeCell ref="A64:J64"/>
    <mergeCell ref="A65:J65"/>
    <mergeCell ref="A1:J1"/>
    <mergeCell ref="A2:A3"/>
    <mergeCell ref="B2:D2"/>
    <mergeCell ref="E2:G2"/>
    <mergeCell ref="H2:J2"/>
    <mergeCell ref="H61:J61"/>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J64"/>
  <sheetViews>
    <sheetView zoomScale="90" zoomScaleNormal="90" zoomScalePageLayoutView="0" workbookViewId="0" topLeftCell="A31">
      <selection activeCell="E3" sqref="E3"/>
    </sheetView>
  </sheetViews>
  <sheetFormatPr defaultColWidth="9.140625" defaultRowHeight="15"/>
  <cols>
    <col min="1" max="1" width="27.421875" style="0" customWidth="1"/>
    <col min="2" max="10" width="14.28125" style="0" customWidth="1"/>
  </cols>
  <sheetData>
    <row r="1" spans="1:10" ht="24.75" customHeight="1">
      <c r="A1" s="54" t="s">
        <v>70</v>
      </c>
      <c r="B1" s="55"/>
      <c r="C1" s="55"/>
      <c r="D1" s="55"/>
      <c r="E1" s="55"/>
      <c r="F1" s="55"/>
      <c r="G1" s="55"/>
      <c r="H1" s="55"/>
      <c r="I1" s="55"/>
      <c r="J1" s="56"/>
    </row>
    <row r="2" spans="1:10" ht="27" customHeight="1">
      <c r="A2" s="57" t="s">
        <v>1</v>
      </c>
      <c r="B2" s="59" t="s">
        <v>74</v>
      </c>
      <c r="C2" s="59"/>
      <c r="D2" s="59"/>
      <c r="E2" s="59" t="s">
        <v>75</v>
      </c>
      <c r="F2" s="59"/>
      <c r="G2" s="59"/>
      <c r="H2" s="60" t="s">
        <v>2</v>
      </c>
      <c r="I2" s="60"/>
      <c r="J2" s="61"/>
    </row>
    <row r="3" spans="1:10" ht="15">
      <c r="A3" s="58"/>
      <c r="B3" s="1" t="s">
        <v>3</v>
      </c>
      <c r="C3" s="1" t="s">
        <v>4</v>
      </c>
      <c r="D3" s="1" t="s">
        <v>5</v>
      </c>
      <c r="E3" s="1" t="s">
        <v>3</v>
      </c>
      <c r="F3" s="1" t="s">
        <v>4</v>
      </c>
      <c r="G3" s="1" t="s">
        <v>5</v>
      </c>
      <c r="H3" s="1" t="s">
        <v>3</v>
      </c>
      <c r="I3" s="1" t="s">
        <v>4</v>
      </c>
      <c r="J3" s="2" t="s">
        <v>5</v>
      </c>
    </row>
    <row r="4" spans="1:10" ht="15">
      <c r="A4" s="25" t="s">
        <v>6</v>
      </c>
      <c r="B4" s="4">
        <v>109460</v>
      </c>
      <c r="C4" s="4">
        <v>270994</v>
      </c>
      <c r="D4" s="4">
        <f>SUM(B4:C4)</f>
        <v>380454</v>
      </c>
      <c r="E4" s="4">
        <v>112932</v>
      </c>
      <c r="F4" s="4">
        <v>264024</v>
      </c>
      <c r="G4" s="4">
        <f>SUM(E4:F4)</f>
        <v>376956</v>
      </c>
      <c r="H4" s="5">
        <f>+((E4-B4)/B4)*100</f>
        <v>3.1719349534076375</v>
      </c>
      <c r="I4" s="5">
        <f aca="true" t="shared" si="0" ref="I4:J18">+((F4-C4)/C4)*100</f>
        <v>-2.5720126644870365</v>
      </c>
      <c r="J4" s="41">
        <f t="shared" si="0"/>
        <v>-0.9194278414736079</v>
      </c>
    </row>
    <row r="5" spans="1:10" ht="15">
      <c r="A5" s="26" t="s">
        <v>58</v>
      </c>
      <c r="B5" s="8">
        <v>118567</v>
      </c>
      <c r="C5" s="8">
        <v>68006</v>
      </c>
      <c r="D5" s="8">
        <f aca="true" t="shared" si="1" ref="D5:D58">SUM(B5:C5)</f>
        <v>186573</v>
      </c>
      <c r="E5" s="8">
        <v>112752</v>
      </c>
      <c r="F5" s="8">
        <v>64464</v>
      </c>
      <c r="G5" s="8">
        <f aca="true" t="shared" si="2" ref="G5:G58">SUM(E5:F5)</f>
        <v>177216</v>
      </c>
      <c r="H5" s="9">
        <f>+((E5-B5)/B5)*100</f>
        <v>-4.904400043857059</v>
      </c>
      <c r="I5" s="9">
        <f t="shared" si="0"/>
        <v>-5.2083639678851865</v>
      </c>
      <c r="J5" s="10">
        <f t="shared" si="0"/>
        <v>-5.0151951246965</v>
      </c>
    </row>
    <row r="6" spans="1:10" ht="15">
      <c r="A6" s="27" t="s">
        <v>7</v>
      </c>
      <c r="B6" s="4">
        <v>67535</v>
      </c>
      <c r="C6" s="4">
        <v>10702</v>
      </c>
      <c r="D6" s="4">
        <f t="shared" si="1"/>
        <v>78237</v>
      </c>
      <c r="E6" s="4">
        <v>74451</v>
      </c>
      <c r="F6" s="4">
        <v>12929</v>
      </c>
      <c r="G6" s="4">
        <f t="shared" si="2"/>
        <v>87380</v>
      </c>
      <c r="H6" s="5">
        <f>+((E6-B6)/B6)*100</f>
        <v>10.240615976900866</v>
      </c>
      <c r="I6" s="5">
        <f t="shared" si="0"/>
        <v>20.80919454307606</v>
      </c>
      <c r="J6" s="6">
        <f t="shared" si="0"/>
        <v>11.686286539616805</v>
      </c>
    </row>
    <row r="7" spans="1:10" ht="15">
      <c r="A7" s="26" t="s">
        <v>8</v>
      </c>
      <c r="B7" s="8">
        <v>52420</v>
      </c>
      <c r="C7" s="8">
        <v>14323</v>
      </c>
      <c r="D7" s="8">
        <f t="shared" si="1"/>
        <v>66743</v>
      </c>
      <c r="E7" s="8">
        <v>54511</v>
      </c>
      <c r="F7" s="8">
        <v>15173</v>
      </c>
      <c r="G7" s="8">
        <f t="shared" si="2"/>
        <v>69684</v>
      </c>
      <c r="H7" s="9">
        <f>+((E7-B7)/B7)*100</f>
        <v>3.9889355207935897</v>
      </c>
      <c r="I7" s="9">
        <f t="shared" si="0"/>
        <v>5.934510926481882</v>
      </c>
      <c r="J7" s="10">
        <f t="shared" si="0"/>
        <v>4.406454609472155</v>
      </c>
    </row>
    <row r="8" spans="1:10" ht="15">
      <c r="A8" s="27" t="s">
        <v>9</v>
      </c>
      <c r="B8" s="4">
        <v>39775</v>
      </c>
      <c r="C8" s="4">
        <v>67208</v>
      </c>
      <c r="D8" s="4">
        <f t="shared" si="1"/>
        <v>106983</v>
      </c>
      <c r="E8" s="4">
        <v>41831</v>
      </c>
      <c r="F8" s="4">
        <v>100848</v>
      </c>
      <c r="G8" s="4">
        <f t="shared" si="2"/>
        <v>142679</v>
      </c>
      <c r="H8" s="5">
        <f>+((E8-B8)/B8)*100</f>
        <v>5.169076052796983</v>
      </c>
      <c r="I8" s="5">
        <f t="shared" si="0"/>
        <v>50.05356505177955</v>
      </c>
      <c r="J8" s="6">
        <f t="shared" si="0"/>
        <v>33.366048811493414</v>
      </c>
    </row>
    <row r="9" spans="1:10" ht="15">
      <c r="A9" s="26" t="s">
        <v>59</v>
      </c>
      <c r="B9" s="8">
        <v>2628</v>
      </c>
      <c r="C9" s="8">
        <v>2283</v>
      </c>
      <c r="D9" s="8">
        <f t="shared" si="1"/>
        <v>4911</v>
      </c>
      <c r="E9" s="8">
        <v>3033</v>
      </c>
      <c r="F9" s="8">
        <v>2110</v>
      </c>
      <c r="G9" s="8">
        <f t="shared" si="2"/>
        <v>5143</v>
      </c>
      <c r="H9" s="9">
        <f>+((E9-B9)/B9)*100</f>
        <v>15.41095890410959</v>
      </c>
      <c r="I9" s="9">
        <f t="shared" si="0"/>
        <v>-7.577748576434516</v>
      </c>
      <c r="J9" s="10">
        <f t="shared" si="0"/>
        <v>4.724088780289147</v>
      </c>
    </row>
    <row r="10" spans="1:10" ht="15">
      <c r="A10" s="27" t="s">
        <v>10</v>
      </c>
      <c r="B10" s="4">
        <v>8803</v>
      </c>
      <c r="C10" s="4">
        <v>11239</v>
      </c>
      <c r="D10" s="4">
        <f t="shared" si="1"/>
        <v>20042</v>
      </c>
      <c r="E10" s="4">
        <v>9272</v>
      </c>
      <c r="F10" s="4">
        <v>12670</v>
      </c>
      <c r="G10" s="4">
        <f t="shared" si="2"/>
        <v>21942</v>
      </c>
      <c r="H10" s="5">
        <f>+((E10-B10)/B10)*100</f>
        <v>5.327729183232989</v>
      </c>
      <c r="I10" s="5">
        <f t="shared" si="0"/>
        <v>12.732449506183825</v>
      </c>
      <c r="J10" s="6">
        <f t="shared" si="0"/>
        <v>9.48009180720487</v>
      </c>
    </row>
    <row r="11" spans="1:10" ht="15">
      <c r="A11" s="26" t="s">
        <v>11</v>
      </c>
      <c r="B11" s="8">
        <v>15186</v>
      </c>
      <c r="C11" s="8">
        <v>6497</v>
      </c>
      <c r="D11" s="8">
        <f t="shared" si="1"/>
        <v>21683</v>
      </c>
      <c r="E11" s="8">
        <v>15850</v>
      </c>
      <c r="F11" s="8">
        <v>6062</v>
      </c>
      <c r="G11" s="8">
        <f t="shared" si="2"/>
        <v>21912</v>
      </c>
      <c r="H11" s="9">
        <f>+((E11-B11)/B11)*100</f>
        <v>4.372448307651784</v>
      </c>
      <c r="I11" s="9">
        <f t="shared" si="0"/>
        <v>-6.695397875942744</v>
      </c>
      <c r="J11" s="10">
        <f t="shared" si="0"/>
        <v>1.0561269197066827</v>
      </c>
    </row>
    <row r="12" spans="1:10" ht="15">
      <c r="A12" s="27" t="s">
        <v>12</v>
      </c>
      <c r="B12" s="4">
        <v>28372</v>
      </c>
      <c r="C12" s="4">
        <v>6238</v>
      </c>
      <c r="D12" s="4">
        <f t="shared" si="1"/>
        <v>34610</v>
      </c>
      <c r="E12" s="4">
        <v>27206</v>
      </c>
      <c r="F12" s="4">
        <v>4486</v>
      </c>
      <c r="G12" s="4">
        <f t="shared" si="2"/>
        <v>31692</v>
      </c>
      <c r="H12" s="5">
        <f>+((E12-B12)/B12)*100</f>
        <v>-4.109685605526576</v>
      </c>
      <c r="I12" s="5">
        <f t="shared" si="0"/>
        <v>-28.08592497595383</v>
      </c>
      <c r="J12" s="6">
        <f t="shared" si="0"/>
        <v>-8.431089280554753</v>
      </c>
    </row>
    <row r="13" spans="1:10" ht="15">
      <c r="A13" s="26" t="s">
        <v>13</v>
      </c>
      <c r="B13" s="8">
        <v>19092</v>
      </c>
      <c r="C13" s="8">
        <v>951</v>
      </c>
      <c r="D13" s="8">
        <f t="shared" si="1"/>
        <v>20043</v>
      </c>
      <c r="E13" s="8">
        <v>21442</v>
      </c>
      <c r="F13" s="8">
        <v>1509</v>
      </c>
      <c r="G13" s="8">
        <f t="shared" si="2"/>
        <v>22951</v>
      </c>
      <c r="H13" s="9">
        <f>+((E13-B13)/B13)*100</f>
        <v>12.308820448355332</v>
      </c>
      <c r="I13" s="9">
        <f t="shared" si="0"/>
        <v>58.67507886435332</v>
      </c>
      <c r="J13" s="10">
        <f t="shared" si="0"/>
        <v>14.508806066956046</v>
      </c>
    </row>
    <row r="14" spans="1:10" ht="15">
      <c r="A14" s="27" t="s">
        <v>14</v>
      </c>
      <c r="B14" s="4">
        <v>6418</v>
      </c>
      <c r="C14" s="4">
        <v>66</v>
      </c>
      <c r="D14" s="4">
        <f t="shared" si="1"/>
        <v>6484</v>
      </c>
      <c r="E14" s="4">
        <v>6852</v>
      </c>
      <c r="F14" s="4">
        <v>70</v>
      </c>
      <c r="G14" s="4">
        <f t="shared" si="2"/>
        <v>6922</v>
      </c>
      <c r="H14" s="5">
        <f>+((E14-B14)/B14)*100</f>
        <v>6.762231224680586</v>
      </c>
      <c r="I14" s="5">
        <f t="shared" si="0"/>
        <v>6.0606060606060606</v>
      </c>
      <c r="J14" s="6">
        <f t="shared" si="0"/>
        <v>6.7550894509562</v>
      </c>
    </row>
    <row r="15" spans="1:10" ht="15">
      <c r="A15" s="26" t="s">
        <v>15</v>
      </c>
      <c r="B15" s="8">
        <v>11705</v>
      </c>
      <c r="C15" s="8">
        <v>1466</v>
      </c>
      <c r="D15" s="8">
        <f t="shared" si="1"/>
        <v>13171</v>
      </c>
      <c r="E15" s="8">
        <v>12885</v>
      </c>
      <c r="F15" s="8">
        <v>1565</v>
      </c>
      <c r="G15" s="8">
        <f t="shared" si="2"/>
        <v>14450</v>
      </c>
      <c r="H15" s="9">
        <f>+((E15-B15)/B15)*100</f>
        <v>10.081161896625373</v>
      </c>
      <c r="I15" s="9">
        <f t="shared" si="0"/>
        <v>6.753069577080491</v>
      </c>
      <c r="J15" s="10">
        <f t="shared" si="0"/>
        <v>9.710728114797663</v>
      </c>
    </row>
    <row r="16" spans="1:10" ht="15">
      <c r="A16" s="27" t="s">
        <v>16</v>
      </c>
      <c r="B16" s="4">
        <v>1432</v>
      </c>
      <c r="C16" s="4">
        <v>23</v>
      </c>
      <c r="D16" s="4">
        <f t="shared" si="1"/>
        <v>1455</v>
      </c>
      <c r="E16" s="4">
        <v>1497</v>
      </c>
      <c r="F16" s="4">
        <v>15</v>
      </c>
      <c r="G16" s="4">
        <f t="shared" si="2"/>
        <v>1512</v>
      </c>
      <c r="H16" s="5">
        <f>+((E16-B16)/B16)*100</f>
        <v>4.539106145251397</v>
      </c>
      <c r="I16" s="5">
        <f t="shared" si="0"/>
        <v>-34.78260869565217</v>
      </c>
      <c r="J16" s="6">
        <f t="shared" si="0"/>
        <v>3.917525773195876</v>
      </c>
    </row>
    <row r="17" spans="1:10" ht="15">
      <c r="A17" s="26" t="s">
        <v>17</v>
      </c>
      <c r="B17" s="8">
        <v>1310</v>
      </c>
      <c r="C17" s="8"/>
      <c r="D17" s="8">
        <f t="shared" si="1"/>
        <v>1310</v>
      </c>
      <c r="E17" s="8">
        <v>1556</v>
      </c>
      <c r="F17" s="8">
        <v>4</v>
      </c>
      <c r="G17" s="8">
        <f t="shared" si="2"/>
        <v>1560</v>
      </c>
      <c r="H17" s="9">
        <f>+((E17-B17)/B17)*100</f>
        <v>18.778625954198475</v>
      </c>
      <c r="I17" s="9"/>
      <c r="J17" s="10">
        <f t="shared" si="0"/>
        <v>19.083969465648856</v>
      </c>
    </row>
    <row r="18" spans="1:10" ht="15">
      <c r="A18" s="27" t="s">
        <v>18</v>
      </c>
      <c r="B18" s="4">
        <v>444</v>
      </c>
      <c r="C18" s="4">
        <v>23</v>
      </c>
      <c r="D18" s="4">
        <f t="shared" si="1"/>
        <v>467</v>
      </c>
      <c r="E18" s="4">
        <v>1198</v>
      </c>
      <c r="F18" s="4">
        <v>60</v>
      </c>
      <c r="G18" s="4">
        <f t="shared" si="2"/>
        <v>1258</v>
      </c>
      <c r="H18" s="5">
        <f>+((E18-B18)/B18)*100</f>
        <v>169.81981981981983</v>
      </c>
      <c r="I18" s="5">
        <f t="shared" si="0"/>
        <v>160.8695652173913</v>
      </c>
      <c r="J18" s="6">
        <f t="shared" si="0"/>
        <v>169.37901498929335</v>
      </c>
    </row>
    <row r="19" spans="1:10" ht="15">
      <c r="A19" s="26" t="s">
        <v>60</v>
      </c>
      <c r="B19" s="8"/>
      <c r="C19" s="8"/>
      <c r="D19" s="8"/>
      <c r="E19" s="8"/>
      <c r="F19" s="8"/>
      <c r="G19" s="8"/>
      <c r="H19" s="9"/>
      <c r="I19" s="9"/>
      <c r="J19" s="10"/>
    </row>
    <row r="20" spans="1:10" ht="15">
      <c r="A20" s="27" t="s">
        <v>19</v>
      </c>
      <c r="B20" s="4">
        <v>2925</v>
      </c>
      <c r="C20" s="4">
        <v>117</v>
      </c>
      <c r="D20" s="4">
        <f t="shared" si="1"/>
        <v>3042</v>
      </c>
      <c r="E20" s="4">
        <v>2842</v>
      </c>
      <c r="F20" s="4">
        <v>104</v>
      </c>
      <c r="G20" s="4">
        <f t="shared" si="2"/>
        <v>2946</v>
      </c>
      <c r="H20" s="5">
        <f>+((E20-B20)/B20)*100</f>
        <v>-2.8376068376068373</v>
      </c>
      <c r="I20" s="5">
        <f>+((F20-C20)/C20)*100</f>
        <v>-11.11111111111111</v>
      </c>
      <c r="J20" s="6">
        <f>+((G20-D20)/D20)*100</f>
        <v>-3.155818540433925</v>
      </c>
    </row>
    <row r="21" spans="1:10" ht="15">
      <c r="A21" s="26" t="s">
        <v>20</v>
      </c>
      <c r="B21" s="8"/>
      <c r="C21" s="8"/>
      <c r="D21" s="8"/>
      <c r="E21" s="8"/>
      <c r="F21" s="8"/>
      <c r="G21" s="8"/>
      <c r="H21" s="9"/>
      <c r="I21" s="9"/>
      <c r="J21" s="10"/>
    </row>
    <row r="22" spans="1:10" ht="15">
      <c r="A22" s="27" t="s">
        <v>21</v>
      </c>
      <c r="B22" s="4">
        <v>2365</v>
      </c>
      <c r="C22" s="4">
        <v>15</v>
      </c>
      <c r="D22" s="4">
        <f t="shared" si="1"/>
        <v>2380</v>
      </c>
      <c r="E22" s="4">
        <v>2597</v>
      </c>
      <c r="F22" s="4">
        <v>22</v>
      </c>
      <c r="G22" s="4">
        <f t="shared" si="2"/>
        <v>2619</v>
      </c>
      <c r="H22" s="5">
        <f aca="true" t="shared" si="3" ref="H22:H57">+((E22-B22)/B22)*100</f>
        <v>9.809725158562369</v>
      </c>
      <c r="I22" s="5">
        <f aca="true" t="shared" si="4" ref="I22:I53">+((F22-C22)/C22)*100</f>
        <v>46.666666666666664</v>
      </c>
      <c r="J22" s="6">
        <f aca="true" t="shared" si="5" ref="J22:J32">+((G22-D22)/D22)*100</f>
        <v>10.042016806722689</v>
      </c>
    </row>
    <row r="23" spans="1:10" ht="15">
      <c r="A23" s="26" t="s">
        <v>22</v>
      </c>
      <c r="B23" s="8">
        <v>990</v>
      </c>
      <c r="C23" s="8">
        <v>3</v>
      </c>
      <c r="D23" s="8">
        <f t="shared" si="1"/>
        <v>993</v>
      </c>
      <c r="E23" s="8">
        <v>1002</v>
      </c>
      <c r="F23" s="8">
        <v>18</v>
      </c>
      <c r="G23" s="8">
        <f t="shared" si="2"/>
        <v>1020</v>
      </c>
      <c r="H23" s="12">
        <f t="shared" si="3"/>
        <v>1.2121212121212122</v>
      </c>
      <c r="I23" s="9">
        <f t="shared" si="4"/>
        <v>500</v>
      </c>
      <c r="J23" s="10">
        <f t="shared" si="5"/>
        <v>2.719033232628399</v>
      </c>
    </row>
    <row r="24" spans="1:10" ht="15">
      <c r="A24" s="27" t="s">
        <v>23</v>
      </c>
      <c r="B24" s="4">
        <v>1622</v>
      </c>
      <c r="C24" s="4">
        <v>150</v>
      </c>
      <c r="D24" s="4">
        <f t="shared" si="1"/>
        <v>1772</v>
      </c>
      <c r="E24" s="4">
        <v>1420</v>
      </c>
      <c r="F24" s="4">
        <v>232</v>
      </c>
      <c r="G24" s="4">
        <f t="shared" si="2"/>
        <v>1652</v>
      </c>
      <c r="H24" s="5">
        <f t="shared" si="3"/>
        <v>-12.453760789149198</v>
      </c>
      <c r="I24" s="5">
        <f t="shared" si="4"/>
        <v>54.666666666666664</v>
      </c>
      <c r="J24" s="6">
        <f t="shared" si="5"/>
        <v>-6.772009029345373</v>
      </c>
    </row>
    <row r="25" spans="1:10" ht="15">
      <c r="A25" s="26" t="s">
        <v>24</v>
      </c>
      <c r="B25" s="8">
        <v>1408</v>
      </c>
      <c r="C25" s="8">
        <v>17</v>
      </c>
      <c r="D25" s="8">
        <f t="shared" si="1"/>
        <v>1425</v>
      </c>
      <c r="E25" s="8">
        <v>1117</v>
      </c>
      <c r="F25" s="8">
        <v>74</v>
      </c>
      <c r="G25" s="8">
        <f t="shared" si="2"/>
        <v>1191</v>
      </c>
      <c r="H25" s="9">
        <f t="shared" si="3"/>
        <v>-20.667613636363637</v>
      </c>
      <c r="I25" s="9">
        <f t="shared" si="4"/>
        <v>335.29411764705884</v>
      </c>
      <c r="J25" s="10">
        <f t="shared" si="5"/>
        <v>-16.42105263157895</v>
      </c>
    </row>
    <row r="26" spans="1:10" ht="15">
      <c r="A26" s="27" t="s">
        <v>25</v>
      </c>
      <c r="B26" s="4"/>
      <c r="C26" s="4"/>
      <c r="D26" s="4"/>
      <c r="E26" s="4">
        <v>4</v>
      </c>
      <c r="F26" s="4"/>
      <c r="G26" s="4">
        <f t="shared" si="2"/>
        <v>4</v>
      </c>
      <c r="H26" s="5"/>
      <c r="I26" s="5"/>
      <c r="J26" s="6"/>
    </row>
    <row r="27" spans="1:10" ht="15">
      <c r="A27" s="26" t="s">
        <v>26</v>
      </c>
      <c r="B27" s="8">
        <v>3283</v>
      </c>
      <c r="C27" s="8">
        <v>40</v>
      </c>
      <c r="D27" s="8">
        <f t="shared" si="1"/>
        <v>3323</v>
      </c>
      <c r="E27" s="8">
        <v>3380</v>
      </c>
      <c r="F27" s="8">
        <v>488</v>
      </c>
      <c r="G27" s="8">
        <f t="shared" si="2"/>
        <v>3868</v>
      </c>
      <c r="H27" s="9">
        <f t="shared" si="3"/>
        <v>2.954614681693573</v>
      </c>
      <c r="I27" s="9">
        <f t="shared" si="4"/>
        <v>1120</v>
      </c>
      <c r="J27" s="10">
        <f t="shared" si="5"/>
        <v>16.400842612097502</v>
      </c>
    </row>
    <row r="28" spans="1:10" ht="15">
      <c r="A28" s="27" t="s">
        <v>27</v>
      </c>
      <c r="B28" s="4">
        <v>10803</v>
      </c>
      <c r="C28" s="4">
        <v>326</v>
      </c>
      <c r="D28" s="4">
        <f t="shared" si="1"/>
        <v>11129</v>
      </c>
      <c r="E28" s="4">
        <v>10394</v>
      </c>
      <c r="F28" s="4">
        <v>540</v>
      </c>
      <c r="G28" s="4">
        <f t="shared" si="2"/>
        <v>10934</v>
      </c>
      <c r="H28" s="5">
        <f t="shared" si="3"/>
        <v>-3.785985374433028</v>
      </c>
      <c r="I28" s="5">
        <f t="shared" si="4"/>
        <v>65.6441717791411</v>
      </c>
      <c r="J28" s="6">
        <f t="shared" si="5"/>
        <v>-1.7521789918231647</v>
      </c>
    </row>
    <row r="29" spans="1:10" ht="15">
      <c r="A29" s="26" t="s">
        <v>28</v>
      </c>
      <c r="B29" s="8">
        <v>5355</v>
      </c>
      <c r="C29" s="8">
        <v>202</v>
      </c>
      <c r="D29" s="8">
        <f t="shared" si="1"/>
        <v>5557</v>
      </c>
      <c r="E29" s="8">
        <v>5399</v>
      </c>
      <c r="F29" s="8">
        <v>207</v>
      </c>
      <c r="G29" s="8">
        <f t="shared" si="2"/>
        <v>5606</v>
      </c>
      <c r="H29" s="9">
        <f t="shared" si="3"/>
        <v>0.8216619981325864</v>
      </c>
      <c r="I29" s="9">
        <f t="shared" si="4"/>
        <v>2.4752475247524752</v>
      </c>
      <c r="J29" s="22">
        <f t="shared" si="5"/>
        <v>0.8817707396077019</v>
      </c>
    </row>
    <row r="30" spans="1:10" ht="15">
      <c r="A30" s="27" t="s">
        <v>29</v>
      </c>
      <c r="B30" s="4">
        <v>1983</v>
      </c>
      <c r="C30" s="4">
        <v>7</v>
      </c>
      <c r="D30" s="4">
        <f t="shared" si="1"/>
        <v>1990</v>
      </c>
      <c r="E30" s="4">
        <v>2438</v>
      </c>
      <c r="F30" s="4">
        <v>12</v>
      </c>
      <c r="G30" s="4">
        <f t="shared" si="2"/>
        <v>2450</v>
      </c>
      <c r="H30" s="5">
        <f t="shared" si="3"/>
        <v>22.945032778618256</v>
      </c>
      <c r="I30" s="5">
        <f t="shared" si="4"/>
        <v>71.42857142857143</v>
      </c>
      <c r="J30" s="6">
        <f t="shared" si="5"/>
        <v>23.115577889447238</v>
      </c>
    </row>
    <row r="31" spans="1:10" ht="15">
      <c r="A31" s="26" t="s">
        <v>61</v>
      </c>
      <c r="B31" s="8">
        <v>12</v>
      </c>
      <c r="C31" s="8">
        <v>345</v>
      </c>
      <c r="D31" s="8">
        <f t="shared" si="1"/>
        <v>357</v>
      </c>
      <c r="E31" s="8">
        <v>25</v>
      </c>
      <c r="F31" s="8">
        <v>479</v>
      </c>
      <c r="G31" s="8">
        <f t="shared" si="2"/>
        <v>504</v>
      </c>
      <c r="H31" s="9">
        <f t="shared" si="3"/>
        <v>108.33333333333333</v>
      </c>
      <c r="I31" s="9">
        <f t="shared" si="4"/>
        <v>38.84057971014493</v>
      </c>
      <c r="J31" s="10">
        <f t="shared" si="5"/>
        <v>41.17647058823529</v>
      </c>
    </row>
    <row r="32" spans="1:10" ht="15">
      <c r="A32" s="27" t="s">
        <v>30</v>
      </c>
      <c r="B32" s="4">
        <v>171</v>
      </c>
      <c r="C32" s="4"/>
      <c r="D32" s="4">
        <f t="shared" si="1"/>
        <v>171</v>
      </c>
      <c r="E32" s="4">
        <v>983</v>
      </c>
      <c r="F32" s="4"/>
      <c r="G32" s="4">
        <f t="shared" si="2"/>
        <v>983</v>
      </c>
      <c r="H32" s="5">
        <f t="shared" si="3"/>
        <v>474.8538011695906</v>
      </c>
      <c r="I32" s="5"/>
      <c r="J32" s="6">
        <f t="shared" si="5"/>
        <v>474.8538011695906</v>
      </c>
    </row>
    <row r="33" spans="1:10" ht="15">
      <c r="A33" s="26" t="s">
        <v>31</v>
      </c>
      <c r="B33" s="8">
        <v>5442</v>
      </c>
      <c r="C33" s="8">
        <v>1798</v>
      </c>
      <c r="D33" s="8">
        <f t="shared" si="1"/>
        <v>7240</v>
      </c>
      <c r="E33" s="8">
        <v>5629</v>
      </c>
      <c r="F33" s="8">
        <v>1990</v>
      </c>
      <c r="G33" s="8">
        <f t="shared" si="2"/>
        <v>7619</v>
      </c>
      <c r="H33" s="9">
        <f t="shared" si="3"/>
        <v>3.436236677692025</v>
      </c>
      <c r="I33" s="9">
        <f t="shared" si="4"/>
        <v>10.678531701890991</v>
      </c>
      <c r="J33" s="10">
        <f aca="true" t="shared" si="6" ref="J33:J58">+((G33-D33)/D33)*100</f>
        <v>5.234806629834255</v>
      </c>
    </row>
    <row r="34" spans="1:10" ht="15">
      <c r="A34" s="27" t="s">
        <v>73</v>
      </c>
      <c r="B34" s="4">
        <v>1179</v>
      </c>
      <c r="C34" s="4"/>
      <c r="D34" s="4">
        <f t="shared" si="1"/>
        <v>1179</v>
      </c>
      <c r="E34" s="4">
        <v>1276</v>
      </c>
      <c r="F34" s="4"/>
      <c r="G34" s="4">
        <f t="shared" si="2"/>
        <v>1276</v>
      </c>
      <c r="H34" s="5">
        <f t="shared" si="3"/>
        <v>8.227311280746395</v>
      </c>
      <c r="I34" s="5"/>
      <c r="J34" s="6">
        <f t="shared" si="6"/>
        <v>8.227311280746395</v>
      </c>
    </row>
    <row r="35" spans="1:10" ht="15">
      <c r="A35" s="26" t="s">
        <v>32</v>
      </c>
      <c r="B35" s="8">
        <v>546</v>
      </c>
      <c r="C35" s="8">
        <v>669</v>
      </c>
      <c r="D35" s="8">
        <f t="shared" si="1"/>
        <v>1215</v>
      </c>
      <c r="E35" s="8">
        <v>554</v>
      </c>
      <c r="F35" s="8">
        <v>594</v>
      </c>
      <c r="G35" s="8">
        <f t="shared" si="2"/>
        <v>1148</v>
      </c>
      <c r="H35" s="9">
        <f t="shared" si="3"/>
        <v>1.465201465201465</v>
      </c>
      <c r="I35" s="9">
        <f t="shared" si="4"/>
        <v>-11.210762331838566</v>
      </c>
      <c r="J35" s="10">
        <f t="shared" si="6"/>
        <v>-5.51440329218107</v>
      </c>
    </row>
    <row r="36" spans="1:10" ht="15">
      <c r="A36" s="27" t="s">
        <v>33</v>
      </c>
      <c r="B36" s="4">
        <v>1737</v>
      </c>
      <c r="C36" s="4">
        <v>5</v>
      </c>
      <c r="D36" s="4">
        <f t="shared" si="1"/>
        <v>1742</v>
      </c>
      <c r="E36" s="4">
        <v>1802</v>
      </c>
      <c r="F36" s="4">
        <v>16</v>
      </c>
      <c r="G36" s="4">
        <f t="shared" si="2"/>
        <v>1818</v>
      </c>
      <c r="H36" s="5">
        <f t="shared" si="3"/>
        <v>3.742084052964882</v>
      </c>
      <c r="I36" s="5">
        <f t="shared" si="4"/>
        <v>220.00000000000003</v>
      </c>
      <c r="J36" s="6">
        <f t="shared" si="6"/>
        <v>4.3628013777267505</v>
      </c>
    </row>
    <row r="37" spans="1:10" ht="15">
      <c r="A37" s="26" t="s">
        <v>34</v>
      </c>
      <c r="B37" s="8">
        <v>2796</v>
      </c>
      <c r="C37" s="8"/>
      <c r="D37" s="8">
        <f t="shared" si="1"/>
        <v>2796</v>
      </c>
      <c r="E37" s="8">
        <v>2984</v>
      </c>
      <c r="F37" s="8"/>
      <c r="G37" s="8">
        <f t="shared" si="2"/>
        <v>2984</v>
      </c>
      <c r="H37" s="9">
        <f t="shared" si="3"/>
        <v>6.723891273247497</v>
      </c>
      <c r="I37" s="9"/>
      <c r="J37" s="10">
        <f t="shared" si="6"/>
        <v>6.723891273247497</v>
      </c>
    </row>
    <row r="38" spans="1:10" ht="15">
      <c r="A38" s="27" t="s">
        <v>35</v>
      </c>
      <c r="B38" s="4">
        <v>771</v>
      </c>
      <c r="C38" s="4">
        <v>4</v>
      </c>
      <c r="D38" s="4">
        <f t="shared" si="1"/>
        <v>775</v>
      </c>
      <c r="E38" s="4">
        <v>637</v>
      </c>
      <c r="F38" s="4">
        <v>19</v>
      </c>
      <c r="G38" s="4">
        <f t="shared" si="2"/>
        <v>656</v>
      </c>
      <c r="H38" s="5">
        <f t="shared" si="3"/>
        <v>-17.380025940337223</v>
      </c>
      <c r="I38" s="5">
        <f t="shared" si="4"/>
        <v>375</v>
      </c>
      <c r="J38" s="6">
        <f t="shared" si="6"/>
        <v>-15.354838709677418</v>
      </c>
    </row>
    <row r="39" spans="1:10" ht="15">
      <c r="A39" s="26" t="s">
        <v>36</v>
      </c>
      <c r="B39" s="8">
        <v>10893</v>
      </c>
      <c r="C39" s="8">
        <v>1448</v>
      </c>
      <c r="D39" s="8">
        <f t="shared" si="1"/>
        <v>12341</v>
      </c>
      <c r="E39" s="8">
        <v>10482</v>
      </c>
      <c r="F39" s="8">
        <v>1786</v>
      </c>
      <c r="G39" s="8">
        <f t="shared" si="2"/>
        <v>12268</v>
      </c>
      <c r="H39" s="9">
        <f t="shared" si="3"/>
        <v>-3.7730652712751307</v>
      </c>
      <c r="I39" s="9">
        <f t="shared" si="4"/>
        <v>23.34254143646409</v>
      </c>
      <c r="J39" s="10">
        <f t="shared" si="6"/>
        <v>-0.5915241876671258</v>
      </c>
    </row>
    <row r="40" spans="1:10" ht="15">
      <c r="A40" s="27" t="s">
        <v>37</v>
      </c>
      <c r="B40" s="4">
        <v>368</v>
      </c>
      <c r="C40" s="4">
        <v>8</v>
      </c>
      <c r="D40" s="4">
        <f t="shared" si="1"/>
        <v>376</v>
      </c>
      <c r="E40" s="4">
        <v>250</v>
      </c>
      <c r="F40" s="4">
        <v>9</v>
      </c>
      <c r="G40" s="4">
        <f t="shared" si="2"/>
        <v>259</v>
      </c>
      <c r="H40" s="5">
        <f t="shared" si="3"/>
        <v>-32.065217391304344</v>
      </c>
      <c r="I40" s="5">
        <f t="shared" si="4"/>
        <v>12.5</v>
      </c>
      <c r="J40" s="6">
        <f t="shared" si="6"/>
        <v>-31.117021276595747</v>
      </c>
    </row>
    <row r="41" spans="1:10" ht="15">
      <c r="A41" s="26" t="s">
        <v>38</v>
      </c>
      <c r="B41" s="8">
        <v>6111</v>
      </c>
      <c r="C41" s="8">
        <v>523</v>
      </c>
      <c r="D41" s="8">
        <f t="shared" si="1"/>
        <v>6634</v>
      </c>
      <c r="E41" s="8">
        <v>6799</v>
      </c>
      <c r="F41" s="8">
        <v>736</v>
      </c>
      <c r="G41" s="8">
        <f t="shared" si="2"/>
        <v>7535</v>
      </c>
      <c r="H41" s="9">
        <f t="shared" si="3"/>
        <v>11.258386516118476</v>
      </c>
      <c r="I41" s="9">
        <f t="shared" si="4"/>
        <v>40.72657743785851</v>
      </c>
      <c r="J41" s="10">
        <f t="shared" si="6"/>
        <v>13.581549593005729</v>
      </c>
    </row>
    <row r="42" spans="1:10" ht="15">
      <c r="A42" s="27" t="s">
        <v>39</v>
      </c>
      <c r="B42" s="4">
        <v>4181</v>
      </c>
      <c r="C42" s="4">
        <v>50</v>
      </c>
      <c r="D42" s="4">
        <f t="shared" si="1"/>
        <v>4231</v>
      </c>
      <c r="E42" s="4">
        <v>4645</v>
      </c>
      <c r="F42" s="4">
        <v>57</v>
      </c>
      <c r="G42" s="4">
        <f t="shared" si="2"/>
        <v>4702</v>
      </c>
      <c r="H42" s="5">
        <f t="shared" si="3"/>
        <v>11.09782348720402</v>
      </c>
      <c r="I42" s="5">
        <f t="shared" si="4"/>
        <v>14.000000000000002</v>
      </c>
      <c r="J42" s="6">
        <f t="shared" si="6"/>
        <v>11.132120066178208</v>
      </c>
    </row>
    <row r="43" spans="1:10" ht="15">
      <c r="A43" s="26" t="s">
        <v>40</v>
      </c>
      <c r="B43" s="8">
        <v>3563</v>
      </c>
      <c r="C43" s="8">
        <v>12</v>
      </c>
      <c r="D43" s="8">
        <f t="shared" si="1"/>
        <v>3575</v>
      </c>
      <c r="E43" s="8">
        <v>3533</v>
      </c>
      <c r="F43" s="8">
        <v>26</v>
      </c>
      <c r="G43" s="8">
        <f t="shared" si="2"/>
        <v>3559</v>
      </c>
      <c r="H43" s="9">
        <f t="shared" si="3"/>
        <v>-0.8419870895312938</v>
      </c>
      <c r="I43" s="9">
        <f t="shared" si="4"/>
        <v>116.66666666666667</v>
      </c>
      <c r="J43" s="10">
        <f t="shared" si="6"/>
        <v>-0.44755244755244755</v>
      </c>
    </row>
    <row r="44" spans="1:10" ht="15">
      <c r="A44" s="27" t="s">
        <v>41</v>
      </c>
      <c r="B44" s="4">
        <v>1970</v>
      </c>
      <c r="C44" s="4">
        <v>6</v>
      </c>
      <c r="D44" s="4">
        <f t="shared" si="1"/>
        <v>1976</v>
      </c>
      <c r="E44" s="4">
        <v>2223</v>
      </c>
      <c r="F44" s="4">
        <v>12</v>
      </c>
      <c r="G44" s="4">
        <f t="shared" si="2"/>
        <v>2235</v>
      </c>
      <c r="H44" s="5">
        <f t="shared" si="3"/>
        <v>12.84263959390863</v>
      </c>
      <c r="I44" s="5">
        <f t="shared" si="4"/>
        <v>100</v>
      </c>
      <c r="J44" s="6">
        <f t="shared" si="6"/>
        <v>13.107287449392713</v>
      </c>
    </row>
    <row r="45" spans="1:10" ht="15">
      <c r="A45" s="26" t="s">
        <v>42</v>
      </c>
      <c r="B45" s="8">
        <v>2626</v>
      </c>
      <c r="C45" s="8">
        <v>15</v>
      </c>
      <c r="D45" s="8">
        <f t="shared" si="1"/>
        <v>2641</v>
      </c>
      <c r="E45" s="8">
        <v>657</v>
      </c>
      <c r="F45" s="8">
        <v>5</v>
      </c>
      <c r="G45" s="8">
        <f t="shared" si="2"/>
        <v>662</v>
      </c>
      <c r="H45" s="9">
        <f t="shared" si="3"/>
        <v>-74.98095963442498</v>
      </c>
      <c r="I45" s="9">
        <f t="shared" si="4"/>
        <v>-66.66666666666666</v>
      </c>
      <c r="J45" s="10">
        <f t="shared" si="6"/>
        <v>-74.93373722074972</v>
      </c>
    </row>
    <row r="46" spans="1:10" ht="15">
      <c r="A46" s="27" t="s">
        <v>43</v>
      </c>
      <c r="B46" s="4">
        <v>4346</v>
      </c>
      <c r="C46" s="4">
        <v>108</v>
      </c>
      <c r="D46" s="4">
        <f t="shared" si="1"/>
        <v>4454</v>
      </c>
      <c r="E46" s="4">
        <v>5924</v>
      </c>
      <c r="F46" s="4">
        <v>650</v>
      </c>
      <c r="G46" s="4">
        <f t="shared" si="2"/>
        <v>6574</v>
      </c>
      <c r="H46" s="5">
        <f t="shared" si="3"/>
        <v>36.309249884951676</v>
      </c>
      <c r="I46" s="5">
        <f t="shared" si="4"/>
        <v>501.8518518518518</v>
      </c>
      <c r="J46" s="6">
        <f t="shared" si="6"/>
        <v>47.597665020206556</v>
      </c>
    </row>
    <row r="47" spans="1:10" ht="15">
      <c r="A47" s="26" t="s">
        <v>44</v>
      </c>
      <c r="B47" s="8">
        <v>9748</v>
      </c>
      <c r="C47" s="8">
        <v>505</v>
      </c>
      <c r="D47" s="8">
        <f t="shared" si="1"/>
        <v>10253</v>
      </c>
      <c r="E47" s="8">
        <v>5904</v>
      </c>
      <c r="F47" s="8">
        <v>309</v>
      </c>
      <c r="G47" s="8">
        <f t="shared" si="2"/>
        <v>6213</v>
      </c>
      <c r="H47" s="9">
        <f t="shared" si="3"/>
        <v>-39.43372999589659</v>
      </c>
      <c r="I47" s="9">
        <f t="shared" si="4"/>
        <v>-38.81188118811881</v>
      </c>
      <c r="J47" s="10">
        <f t="shared" si="6"/>
        <v>-39.403101531259146</v>
      </c>
    </row>
    <row r="48" spans="1:10" ht="15">
      <c r="A48" s="27" t="s">
        <v>45</v>
      </c>
      <c r="B48" s="4">
        <v>1128</v>
      </c>
      <c r="C48" s="4"/>
      <c r="D48" s="4">
        <f t="shared" si="1"/>
        <v>1128</v>
      </c>
      <c r="E48" s="4">
        <v>300</v>
      </c>
      <c r="F48" s="4"/>
      <c r="G48" s="4">
        <f t="shared" si="2"/>
        <v>300</v>
      </c>
      <c r="H48" s="5">
        <f t="shared" si="3"/>
        <v>-73.40425531914893</v>
      </c>
      <c r="I48" s="5"/>
      <c r="J48" s="6">
        <f t="shared" si="6"/>
        <v>-73.40425531914893</v>
      </c>
    </row>
    <row r="49" spans="1:10" ht="15">
      <c r="A49" s="26" t="s">
        <v>46</v>
      </c>
      <c r="B49" s="8">
        <v>584</v>
      </c>
      <c r="C49" s="8">
        <v>7</v>
      </c>
      <c r="D49" s="8">
        <f t="shared" si="1"/>
        <v>591</v>
      </c>
      <c r="E49" s="8">
        <v>891</v>
      </c>
      <c r="F49" s="8">
        <v>3</v>
      </c>
      <c r="G49" s="8">
        <f t="shared" si="2"/>
        <v>894</v>
      </c>
      <c r="H49" s="9">
        <f t="shared" si="3"/>
        <v>52.56849315068494</v>
      </c>
      <c r="I49" s="9">
        <f t="shared" si="4"/>
        <v>-57.14285714285714</v>
      </c>
      <c r="J49" s="10">
        <f t="shared" si="6"/>
        <v>51.26903553299492</v>
      </c>
    </row>
    <row r="50" spans="1:10" ht="15">
      <c r="A50" s="27" t="s">
        <v>47</v>
      </c>
      <c r="B50" s="4">
        <v>3279</v>
      </c>
      <c r="C50" s="4">
        <v>45</v>
      </c>
      <c r="D50" s="4">
        <f t="shared" si="1"/>
        <v>3324</v>
      </c>
      <c r="E50" s="4">
        <v>3148</v>
      </c>
      <c r="F50" s="4">
        <v>65</v>
      </c>
      <c r="G50" s="4">
        <f t="shared" si="2"/>
        <v>3213</v>
      </c>
      <c r="H50" s="5">
        <f t="shared" si="3"/>
        <v>-3.9951204635559625</v>
      </c>
      <c r="I50" s="5">
        <f t="shared" si="4"/>
        <v>44.44444444444444</v>
      </c>
      <c r="J50" s="6">
        <f t="shared" si="6"/>
        <v>-3.3393501805054155</v>
      </c>
    </row>
    <row r="51" spans="1:10" ht="15">
      <c r="A51" s="26" t="s">
        <v>48</v>
      </c>
      <c r="B51" s="8">
        <v>4142</v>
      </c>
      <c r="C51" s="8">
        <v>131</v>
      </c>
      <c r="D51" s="8">
        <f t="shared" si="1"/>
        <v>4273</v>
      </c>
      <c r="E51" s="8">
        <v>4306</v>
      </c>
      <c r="F51" s="8">
        <v>153</v>
      </c>
      <c r="G51" s="8">
        <f t="shared" si="2"/>
        <v>4459</v>
      </c>
      <c r="H51" s="9">
        <f t="shared" si="3"/>
        <v>3.959439884113954</v>
      </c>
      <c r="I51" s="9">
        <f t="shared" si="4"/>
        <v>16.793893129770993</v>
      </c>
      <c r="J51" s="10">
        <f t="shared" si="6"/>
        <v>4.35291364380997</v>
      </c>
    </row>
    <row r="52" spans="1:10" ht="15">
      <c r="A52" s="27" t="s">
        <v>49</v>
      </c>
      <c r="B52" s="4">
        <v>1348</v>
      </c>
      <c r="C52" s="4"/>
      <c r="D52" s="4">
        <f t="shared" si="1"/>
        <v>1348</v>
      </c>
      <c r="E52" s="4">
        <v>1718</v>
      </c>
      <c r="F52" s="4"/>
      <c r="G52" s="4">
        <f t="shared" si="2"/>
        <v>1718</v>
      </c>
      <c r="H52" s="5">
        <f t="shared" si="3"/>
        <v>27.44807121661721</v>
      </c>
      <c r="I52" s="5"/>
      <c r="J52" s="6">
        <f t="shared" si="6"/>
        <v>27.44807121661721</v>
      </c>
    </row>
    <row r="53" spans="1:10" ht="15">
      <c r="A53" s="26" t="s">
        <v>50</v>
      </c>
      <c r="B53" s="8">
        <v>643</v>
      </c>
      <c r="C53" s="8">
        <v>106</v>
      </c>
      <c r="D53" s="8">
        <f t="shared" si="1"/>
        <v>749</v>
      </c>
      <c r="E53" s="8">
        <v>652</v>
      </c>
      <c r="F53" s="8">
        <v>72</v>
      </c>
      <c r="G53" s="8">
        <f t="shared" si="2"/>
        <v>724</v>
      </c>
      <c r="H53" s="9">
        <f t="shared" si="3"/>
        <v>1.3996889580093312</v>
      </c>
      <c r="I53" s="9">
        <f t="shared" si="4"/>
        <v>-32.075471698113205</v>
      </c>
      <c r="J53" s="10">
        <f t="shared" si="6"/>
        <v>-3.337783711615487</v>
      </c>
    </row>
    <row r="54" spans="1:10" ht="15">
      <c r="A54" s="27" t="s">
        <v>51</v>
      </c>
      <c r="B54" s="4">
        <v>532</v>
      </c>
      <c r="C54" s="4"/>
      <c r="D54" s="4">
        <f t="shared" si="1"/>
        <v>532</v>
      </c>
      <c r="E54" s="4">
        <v>164</v>
      </c>
      <c r="F54" s="4"/>
      <c r="G54" s="4">
        <f t="shared" si="2"/>
        <v>164</v>
      </c>
      <c r="H54" s="5">
        <f t="shared" si="3"/>
        <v>-69.17293233082707</v>
      </c>
      <c r="I54" s="5"/>
      <c r="J54" s="6">
        <f t="shared" si="6"/>
        <v>-69.17293233082707</v>
      </c>
    </row>
    <row r="55" spans="1:10" ht="15">
      <c r="A55" s="26" t="s">
        <v>52</v>
      </c>
      <c r="B55" s="8">
        <v>142</v>
      </c>
      <c r="C55" s="8"/>
      <c r="D55" s="8">
        <f t="shared" si="1"/>
        <v>142</v>
      </c>
      <c r="E55" s="8"/>
      <c r="F55" s="8"/>
      <c r="G55" s="8"/>
      <c r="H55" s="9">
        <f t="shared" si="3"/>
        <v>-100</v>
      </c>
      <c r="I55" s="9"/>
      <c r="J55" s="10">
        <f t="shared" si="6"/>
        <v>-100</v>
      </c>
    </row>
    <row r="56" spans="1:10" ht="15">
      <c r="A56" s="27" t="s">
        <v>53</v>
      </c>
      <c r="B56" s="4">
        <v>7552</v>
      </c>
      <c r="C56" s="4">
        <v>84</v>
      </c>
      <c r="D56" s="4">
        <f t="shared" si="1"/>
        <v>7636</v>
      </c>
      <c r="E56" s="4">
        <v>8564</v>
      </c>
      <c r="F56" s="4">
        <v>19</v>
      </c>
      <c r="G56" s="4">
        <f t="shared" si="2"/>
        <v>8583</v>
      </c>
      <c r="H56" s="5">
        <f t="shared" si="3"/>
        <v>13.40042372881356</v>
      </c>
      <c r="I56" s="5">
        <f>+((F56-C56)/C56)*100</f>
        <v>-77.38095238095238</v>
      </c>
      <c r="J56" s="6">
        <f t="shared" si="6"/>
        <v>12.401781037192247</v>
      </c>
    </row>
    <row r="57" spans="1:10" ht="15">
      <c r="A57" s="26" t="s">
        <v>62</v>
      </c>
      <c r="B57" s="8">
        <v>526</v>
      </c>
      <c r="C57" s="8">
        <v>129</v>
      </c>
      <c r="D57" s="8">
        <f t="shared" si="1"/>
        <v>655</v>
      </c>
      <c r="E57" s="8">
        <v>620</v>
      </c>
      <c r="F57" s="8">
        <v>168</v>
      </c>
      <c r="G57" s="8">
        <f t="shared" si="2"/>
        <v>788</v>
      </c>
      <c r="H57" s="9">
        <f t="shared" si="3"/>
        <v>17.870722433460077</v>
      </c>
      <c r="I57" s="9">
        <f>+((F57-C57)/C57)*100</f>
        <v>30.23255813953488</v>
      </c>
      <c r="J57" s="10">
        <f t="shared" si="6"/>
        <v>20.30534351145038</v>
      </c>
    </row>
    <row r="58" spans="1:10" ht="15">
      <c r="A58" s="27" t="s">
        <v>63</v>
      </c>
      <c r="B58" s="4"/>
      <c r="C58" s="4">
        <v>225</v>
      </c>
      <c r="D58" s="4">
        <f t="shared" si="1"/>
        <v>225</v>
      </c>
      <c r="E58" s="4"/>
      <c r="F58" s="4">
        <v>226</v>
      </c>
      <c r="G58" s="4">
        <f t="shared" si="2"/>
        <v>226</v>
      </c>
      <c r="H58" s="5"/>
      <c r="I58" s="28">
        <f>+((F58-C58)/C58)*100</f>
        <v>0.4444444444444444</v>
      </c>
      <c r="J58" s="29">
        <f t="shared" si="6"/>
        <v>0.4444444444444444</v>
      </c>
    </row>
    <row r="59" spans="1:10" ht="15">
      <c r="A59" s="13" t="s">
        <v>54</v>
      </c>
      <c r="B59" s="30">
        <f>+B60-SUM(B5+B9+B19+B31+B57+B58)</f>
        <v>468484</v>
      </c>
      <c r="C59" s="30">
        <f>+C60-SUM(C5+C9+C19+C31+C57+C58)</f>
        <v>396131</v>
      </c>
      <c r="D59" s="30">
        <f>+D60-SUM(D5+D9+D19+D31+D57+D58)</f>
        <v>864615</v>
      </c>
      <c r="E59" s="30">
        <f>+E60-SUM(E5+E9+E19+E31+E57+E58)</f>
        <v>486101</v>
      </c>
      <c r="F59" s="30">
        <f>+F60-SUM(F5+F9+F19+F31+F57+F58)</f>
        <v>427633</v>
      </c>
      <c r="G59" s="30">
        <f>+G60-SUM(G5+G9+G19+G31+G57+G58)</f>
        <v>913734</v>
      </c>
      <c r="H59" s="31">
        <f>+((E59-B59)/B59)*100</f>
        <v>3.7604272504503893</v>
      </c>
      <c r="I59" s="31">
        <f>+((F59-C59)/C59)*100</f>
        <v>7.9524197803251955</v>
      </c>
      <c r="J59" s="31">
        <f>+((G59-D59)/D59)*100</f>
        <v>5.681025658819244</v>
      </c>
    </row>
    <row r="60" spans="1:10" ht="15">
      <c r="A60" s="16" t="s">
        <v>55</v>
      </c>
      <c r="B60" s="32">
        <f>SUM(B4:B58)</f>
        <v>590217</v>
      </c>
      <c r="C60" s="32">
        <f>SUM(C4:C58)</f>
        <v>467119</v>
      </c>
      <c r="D60" s="32">
        <f>SUM(D4:D58)</f>
        <v>1057336</v>
      </c>
      <c r="E60" s="32">
        <f>SUM(E4:E58)</f>
        <v>602531</v>
      </c>
      <c r="F60" s="32">
        <f>SUM(F4:F58)</f>
        <v>495080</v>
      </c>
      <c r="G60" s="32">
        <f>SUM(G4:G58)</f>
        <v>1097611</v>
      </c>
      <c r="H60" s="33">
        <f>+((E60-B60)/B60)*100</f>
        <v>2.086351291135294</v>
      </c>
      <c r="I60" s="33">
        <f>+((F60-C60)/C60)*100</f>
        <v>5.985840867102387</v>
      </c>
      <c r="J60" s="33">
        <f>+((G60-D60)/D60)*100</f>
        <v>3.809101364183193</v>
      </c>
    </row>
    <row r="61" spans="1:10" ht="15">
      <c r="A61" s="34"/>
      <c r="B61" s="35"/>
      <c r="C61" s="35"/>
      <c r="D61" s="35"/>
      <c r="E61" s="35"/>
      <c r="F61" s="35"/>
      <c r="G61" s="35"/>
      <c r="H61" s="35"/>
      <c r="I61" s="35"/>
      <c r="J61" s="36"/>
    </row>
    <row r="62" spans="1:10" ht="15">
      <c r="A62" s="34"/>
      <c r="B62" s="35"/>
      <c r="C62" s="35"/>
      <c r="D62" s="35"/>
      <c r="E62" s="35"/>
      <c r="F62" s="35"/>
      <c r="G62" s="35"/>
      <c r="H62" s="35"/>
      <c r="I62" s="35"/>
      <c r="J62" s="36"/>
    </row>
    <row r="63" spans="1:10" ht="15.75" thickBot="1">
      <c r="A63" s="37"/>
      <c r="B63" s="38"/>
      <c r="C63" s="38"/>
      <c r="D63" s="38"/>
      <c r="E63" s="38"/>
      <c r="F63" s="38"/>
      <c r="G63" s="38"/>
      <c r="H63" s="38"/>
      <c r="I63" s="38"/>
      <c r="J63" s="39"/>
    </row>
    <row r="64" spans="1:10" ht="50.25" customHeight="1">
      <c r="A64" s="53" t="s">
        <v>64</v>
      </c>
      <c r="B64" s="53"/>
      <c r="C64" s="53"/>
      <c r="D64" s="53"/>
      <c r="E64" s="53"/>
      <c r="F64" s="53"/>
      <c r="G64" s="53"/>
      <c r="H64" s="53"/>
      <c r="I64" s="53"/>
      <c r="J64" s="53"/>
    </row>
  </sheetData>
  <sheetProtection/>
  <mergeCells count="6">
    <mergeCell ref="A64:J64"/>
    <mergeCell ref="A1:J1"/>
    <mergeCell ref="A2:A3"/>
    <mergeCell ref="B2:D2"/>
    <mergeCell ref="E2:G2"/>
    <mergeCell ref="H2:J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pageSetUpPr fitToPage="1"/>
  </sheetPr>
  <dimension ref="A1:J64"/>
  <sheetViews>
    <sheetView zoomScale="90" zoomScaleNormal="90" zoomScalePageLayoutView="0" workbookViewId="0" topLeftCell="A34">
      <selection activeCell="E3" sqref="E3"/>
    </sheetView>
  </sheetViews>
  <sheetFormatPr defaultColWidth="9.140625" defaultRowHeight="15"/>
  <cols>
    <col min="1" max="1" width="27.57421875" style="0" customWidth="1"/>
    <col min="2" max="10" width="14.28125" style="0" customWidth="1"/>
  </cols>
  <sheetData>
    <row r="1" spans="1:10" ht="18" customHeight="1">
      <c r="A1" s="54" t="s">
        <v>71</v>
      </c>
      <c r="B1" s="55"/>
      <c r="C1" s="55"/>
      <c r="D1" s="55"/>
      <c r="E1" s="55"/>
      <c r="F1" s="55"/>
      <c r="G1" s="55"/>
      <c r="H1" s="55"/>
      <c r="I1" s="55"/>
      <c r="J1" s="56"/>
    </row>
    <row r="2" spans="1:10" ht="30" customHeight="1">
      <c r="A2" s="57" t="s">
        <v>1</v>
      </c>
      <c r="B2" s="59" t="s">
        <v>74</v>
      </c>
      <c r="C2" s="59"/>
      <c r="D2" s="59"/>
      <c r="E2" s="59" t="s">
        <v>75</v>
      </c>
      <c r="F2" s="59"/>
      <c r="G2" s="59"/>
      <c r="H2" s="60" t="s">
        <v>2</v>
      </c>
      <c r="I2" s="60"/>
      <c r="J2" s="61"/>
    </row>
    <row r="3" spans="1:10" ht="15">
      <c r="A3" s="58"/>
      <c r="B3" s="1" t="s">
        <v>3</v>
      </c>
      <c r="C3" s="1" t="s">
        <v>4</v>
      </c>
      <c r="D3" s="1" t="s">
        <v>5</v>
      </c>
      <c r="E3" s="1" t="s">
        <v>3</v>
      </c>
      <c r="F3" s="1" t="s">
        <v>4</v>
      </c>
      <c r="G3" s="1" t="s">
        <v>5</v>
      </c>
      <c r="H3" s="1" t="s">
        <v>3</v>
      </c>
      <c r="I3" s="1" t="s">
        <v>4</v>
      </c>
      <c r="J3" s="2" t="s">
        <v>5</v>
      </c>
    </row>
    <row r="4" spans="1:10" ht="15">
      <c r="A4" s="3" t="s">
        <v>6</v>
      </c>
      <c r="B4" s="4">
        <v>177403.86</v>
      </c>
      <c r="C4" s="4">
        <v>1412719.8429999999</v>
      </c>
      <c r="D4" s="4">
        <f>SUM(B4:C4)</f>
        <v>1590123.7029999997</v>
      </c>
      <c r="E4" s="45">
        <v>175303.60299999997</v>
      </c>
      <c r="F4" s="45">
        <v>1568705.882</v>
      </c>
      <c r="G4" s="4">
        <f>SUM(E4:F4)</f>
        <v>1744009.4849999999</v>
      </c>
      <c r="H4" s="5">
        <f>+((E4-B4)/B4)*100</f>
        <v>-1.183884612206303</v>
      </c>
      <c r="I4" s="5">
        <f aca="true" t="shared" si="0" ref="I4:J18">+((F4-C4)/C4)*100</f>
        <v>11.041540881081835</v>
      </c>
      <c r="J4" s="41">
        <f t="shared" si="0"/>
        <v>9.677598145960104</v>
      </c>
    </row>
    <row r="5" spans="1:10" ht="15">
      <c r="A5" s="7" t="s">
        <v>58</v>
      </c>
      <c r="B5" s="8">
        <v>121260.815</v>
      </c>
      <c r="C5" s="8">
        <v>171572.09999999998</v>
      </c>
      <c r="D5" s="8">
        <f aca="true" t="shared" si="1" ref="D5:D58">SUM(B5:C5)</f>
        <v>292832.915</v>
      </c>
      <c r="E5" s="8">
        <v>117790.008</v>
      </c>
      <c r="F5" s="8">
        <v>170823.3339</v>
      </c>
      <c r="G5" s="8">
        <f aca="true" t="shared" si="2" ref="G5:G58">SUM(E5:F5)</f>
        <v>288613.3419</v>
      </c>
      <c r="H5" s="9">
        <f>+((E5-B5)/B5)*100</f>
        <v>-2.862265934795177</v>
      </c>
      <c r="I5" s="12">
        <f t="shared" si="0"/>
        <v>-0.43641483667797915</v>
      </c>
      <c r="J5" s="10">
        <f t="shared" si="0"/>
        <v>-1.4409490476847455</v>
      </c>
    </row>
    <row r="6" spans="1:10" ht="15">
      <c r="A6" s="11" t="s">
        <v>7</v>
      </c>
      <c r="B6" s="4">
        <v>72977.925</v>
      </c>
      <c r="C6" s="4">
        <v>22780.166999999998</v>
      </c>
      <c r="D6" s="4">
        <f t="shared" si="1"/>
        <v>95758.092</v>
      </c>
      <c r="E6" s="4">
        <v>80319</v>
      </c>
      <c r="F6" s="4">
        <v>28887</v>
      </c>
      <c r="G6" s="4">
        <f t="shared" si="2"/>
        <v>109206</v>
      </c>
      <c r="H6" s="5">
        <f>+((E6-B6)/B6)*100</f>
        <v>10.059309030778824</v>
      </c>
      <c r="I6" s="5">
        <f t="shared" si="0"/>
        <v>26.807674412571263</v>
      </c>
      <c r="J6" s="6">
        <f t="shared" si="0"/>
        <v>14.043625681263569</v>
      </c>
    </row>
    <row r="7" spans="1:10" ht="15">
      <c r="A7" s="7" t="s">
        <v>8</v>
      </c>
      <c r="B7" s="8">
        <v>68754.01100000001</v>
      </c>
      <c r="C7" s="8">
        <v>36216.242</v>
      </c>
      <c r="D7" s="8">
        <f t="shared" si="1"/>
        <v>104970.25300000001</v>
      </c>
      <c r="E7" s="8">
        <v>72366.52799999999</v>
      </c>
      <c r="F7" s="8">
        <v>44364.666000000005</v>
      </c>
      <c r="G7" s="8">
        <f t="shared" si="2"/>
        <v>116731.19399999999</v>
      </c>
      <c r="H7" s="9">
        <f>+((E7-B7)/B7)*100</f>
        <v>5.254263638524271</v>
      </c>
      <c r="I7" s="9">
        <f t="shared" si="0"/>
        <v>22.49936368328886</v>
      </c>
      <c r="J7" s="10">
        <f t="shared" si="0"/>
        <v>11.20407035696101</v>
      </c>
    </row>
    <row r="8" spans="1:10" ht="15">
      <c r="A8" s="11" t="s">
        <v>9</v>
      </c>
      <c r="B8" s="4">
        <v>54814.59</v>
      </c>
      <c r="C8" s="4">
        <v>157859.784</v>
      </c>
      <c r="D8" s="4">
        <f t="shared" si="1"/>
        <v>212674.374</v>
      </c>
      <c r="E8" s="4">
        <v>58810.49399999999</v>
      </c>
      <c r="F8" s="4">
        <v>219916.64299999998</v>
      </c>
      <c r="G8" s="4">
        <f t="shared" si="2"/>
        <v>278727.137</v>
      </c>
      <c r="H8" s="5">
        <f>+((E8-B8)/B8)*100</f>
        <v>7.28985476312054</v>
      </c>
      <c r="I8" s="5">
        <f t="shared" si="0"/>
        <v>39.311379648156596</v>
      </c>
      <c r="J8" s="6">
        <f t="shared" si="0"/>
        <v>31.058167355884624</v>
      </c>
    </row>
    <row r="9" spans="1:10" ht="15">
      <c r="A9" s="7" t="s">
        <v>59</v>
      </c>
      <c r="B9" s="8">
        <v>3276.3</v>
      </c>
      <c r="C9" s="8">
        <v>4018.214000000001</v>
      </c>
      <c r="D9" s="8">
        <f t="shared" si="1"/>
        <v>7294.514000000001</v>
      </c>
      <c r="E9" s="8">
        <v>4126.715</v>
      </c>
      <c r="F9" s="8">
        <v>3948.821</v>
      </c>
      <c r="G9" s="8">
        <f t="shared" si="2"/>
        <v>8075.536</v>
      </c>
      <c r="H9" s="9">
        <f>+((E9-B9)/B9)*100</f>
        <v>25.956566858956748</v>
      </c>
      <c r="I9" s="9">
        <f t="shared" si="0"/>
        <v>-1.7269612818033315</v>
      </c>
      <c r="J9" s="10">
        <f t="shared" si="0"/>
        <v>10.706977874057118</v>
      </c>
    </row>
    <row r="10" spans="1:10" ht="15">
      <c r="A10" s="11" t="s">
        <v>10</v>
      </c>
      <c r="B10" s="4">
        <v>10220.266000000001</v>
      </c>
      <c r="C10" s="4">
        <v>25141.273999999998</v>
      </c>
      <c r="D10" s="4">
        <f t="shared" si="1"/>
        <v>35361.54</v>
      </c>
      <c r="E10" s="4">
        <v>11374.853000000001</v>
      </c>
      <c r="F10" s="4">
        <v>29321.261000000002</v>
      </c>
      <c r="G10" s="4">
        <f t="shared" si="2"/>
        <v>40696.114</v>
      </c>
      <c r="H10" s="5">
        <f>+((E10-B10)/B10)*100</f>
        <v>11.297034734712378</v>
      </c>
      <c r="I10" s="5">
        <f t="shared" si="0"/>
        <v>16.625995166354755</v>
      </c>
      <c r="J10" s="6">
        <f t="shared" si="0"/>
        <v>15.085807914474314</v>
      </c>
    </row>
    <row r="11" spans="1:10" ht="15">
      <c r="A11" s="7" t="s">
        <v>11</v>
      </c>
      <c r="B11" s="8">
        <v>17543.574</v>
      </c>
      <c r="C11" s="8">
        <v>12386.274000000003</v>
      </c>
      <c r="D11" s="8">
        <f t="shared" si="1"/>
        <v>29929.848000000005</v>
      </c>
      <c r="E11" s="8">
        <v>19457.766</v>
      </c>
      <c r="F11" s="8">
        <v>11854.852</v>
      </c>
      <c r="G11" s="8">
        <f t="shared" si="2"/>
        <v>31312.618000000002</v>
      </c>
      <c r="H11" s="9">
        <f>+((E11-B11)/B11)*100</f>
        <v>10.911072054075179</v>
      </c>
      <c r="I11" s="9">
        <f t="shared" si="0"/>
        <v>-4.290410497943144</v>
      </c>
      <c r="J11" s="10">
        <f t="shared" si="0"/>
        <v>4.620036827450632</v>
      </c>
    </row>
    <row r="12" spans="1:10" ht="15">
      <c r="A12" s="11" t="s">
        <v>12</v>
      </c>
      <c r="B12" s="4">
        <v>32658.678</v>
      </c>
      <c r="C12" s="4">
        <v>10015.181999999999</v>
      </c>
      <c r="D12" s="4">
        <f t="shared" si="1"/>
        <v>42673.86</v>
      </c>
      <c r="E12" s="4">
        <v>32134.316000000003</v>
      </c>
      <c r="F12" s="4">
        <v>8297.653999999999</v>
      </c>
      <c r="G12" s="4">
        <f t="shared" si="2"/>
        <v>40431.97</v>
      </c>
      <c r="H12" s="5">
        <f>+((E12-B12)/B12)*100</f>
        <v>-1.6055824427430816</v>
      </c>
      <c r="I12" s="5">
        <f t="shared" si="0"/>
        <v>-17.149244017732283</v>
      </c>
      <c r="J12" s="6">
        <f t="shared" si="0"/>
        <v>-5.253543972820831</v>
      </c>
    </row>
    <row r="13" spans="1:10" ht="15">
      <c r="A13" s="7" t="s">
        <v>13</v>
      </c>
      <c r="B13" s="8">
        <v>25540.081</v>
      </c>
      <c r="C13" s="8">
        <v>2585.672</v>
      </c>
      <c r="D13" s="8">
        <f t="shared" si="1"/>
        <v>28125.752999999997</v>
      </c>
      <c r="E13" s="8">
        <v>28211.674</v>
      </c>
      <c r="F13" s="8">
        <v>3917.5379999999996</v>
      </c>
      <c r="G13" s="8">
        <f t="shared" si="2"/>
        <v>32129.212</v>
      </c>
      <c r="H13" s="9">
        <f>+((E13-B13)/B13)*100</f>
        <v>10.460393606425919</v>
      </c>
      <c r="I13" s="9">
        <f t="shared" si="0"/>
        <v>51.50947219910334</v>
      </c>
      <c r="J13" s="10">
        <f t="shared" si="0"/>
        <v>14.234139793519493</v>
      </c>
    </row>
    <row r="14" spans="1:10" ht="15">
      <c r="A14" s="11" t="s">
        <v>14</v>
      </c>
      <c r="B14" s="4">
        <v>8216.830000000002</v>
      </c>
      <c r="C14" s="4">
        <v>208.53599999999997</v>
      </c>
      <c r="D14" s="4">
        <f t="shared" si="1"/>
        <v>8425.366000000002</v>
      </c>
      <c r="E14" s="4">
        <v>8188.975</v>
      </c>
      <c r="F14" s="4">
        <v>285.52799999999996</v>
      </c>
      <c r="G14" s="4">
        <f t="shared" si="2"/>
        <v>8474.503</v>
      </c>
      <c r="H14" s="28">
        <f>+((E14-B14)/B14)*100</f>
        <v>-0.3389993464633122</v>
      </c>
      <c r="I14" s="5">
        <f t="shared" si="0"/>
        <v>36.92024398664979</v>
      </c>
      <c r="J14" s="29">
        <f t="shared" si="0"/>
        <v>0.5832031510559754</v>
      </c>
    </row>
    <row r="15" spans="1:10" ht="15">
      <c r="A15" s="7" t="s">
        <v>15</v>
      </c>
      <c r="B15" s="8">
        <v>15366.033</v>
      </c>
      <c r="C15" s="8">
        <v>3431.8480000000004</v>
      </c>
      <c r="D15" s="8">
        <f t="shared" si="1"/>
        <v>18797.881</v>
      </c>
      <c r="E15" s="8">
        <v>19075.082000000002</v>
      </c>
      <c r="F15" s="8">
        <v>4184.3910000000005</v>
      </c>
      <c r="G15" s="8">
        <f t="shared" si="2"/>
        <v>23259.473</v>
      </c>
      <c r="H15" s="9">
        <f>+((E15-B15)/B15)*100</f>
        <v>24.13797367218984</v>
      </c>
      <c r="I15" s="9">
        <f t="shared" si="0"/>
        <v>21.928214769418695</v>
      </c>
      <c r="J15" s="10">
        <f t="shared" si="0"/>
        <v>23.734547526926043</v>
      </c>
    </row>
    <row r="16" spans="1:10" ht="15">
      <c r="A16" s="11" t="s">
        <v>16</v>
      </c>
      <c r="B16" s="4">
        <v>1657.5</v>
      </c>
      <c r="C16" s="4">
        <v>68.534</v>
      </c>
      <c r="D16" s="4">
        <f t="shared" si="1"/>
        <v>1726.034</v>
      </c>
      <c r="E16" s="4">
        <v>1549.713</v>
      </c>
      <c r="F16" s="4">
        <v>38.914</v>
      </c>
      <c r="G16" s="4">
        <f t="shared" si="2"/>
        <v>1588.627</v>
      </c>
      <c r="H16" s="5">
        <f>+((E16-B16)/B16)*100</f>
        <v>-6.502986425339369</v>
      </c>
      <c r="I16" s="5">
        <f t="shared" si="0"/>
        <v>-43.21942393556483</v>
      </c>
      <c r="J16" s="6">
        <f t="shared" si="0"/>
        <v>-7.960851292616492</v>
      </c>
    </row>
    <row r="17" spans="1:10" ht="15">
      <c r="A17" s="7" t="s">
        <v>17</v>
      </c>
      <c r="B17" s="8">
        <v>1887.5220000000002</v>
      </c>
      <c r="C17" s="8"/>
      <c r="D17" s="8">
        <f t="shared" si="1"/>
        <v>1887.5220000000002</v>
      </c>
      <c r="E17" s="8">
        <v>2219.6229999999996</v>
      </c>
      <c r="F17" s="8"/>
      <c r="G17" s="8">
        <f t="shared" si="2"/>
        <v>2219.6229999999996</v>
      </c>
      <c r="H17" s="9">
        <f>+((E17-B17)/B17)*100</f>
        <v>17.594549891338986</v>
      </c>
      <c r="I17" s="9"/>
      <c r="J17" s="10">
        <f t="shared" si="0"/>
        <v>17.594549891338986</v>
      </c>
    </row>
    <row r="18" spans="1:10" ht="15">
      <c r="A18" s="11" t="s">
        <v>18</v>
      </c>
      <c r="B18" s="4">
        <v>465.02899999999994</v>
      </c>
      <c r="C18" s="4">
        <v>48.629000000000005</v>
      </c>
      <c r="D18" s="4">
        <f t="shared" si="1"/>
        <v>513.6579999999999</v>
      </c>
      <c r="E18" s="4">
        <v>1376.2430000000002</v>
      </c>
      <c r="F18" s="4">
        <v>179.98</v>
      </c>
      <c r="G18" s="4">
        <f t="shared" si="2"/>
        <v>1556.2230000000002</v>
      </c>
      <c r="H18" s="5">
        <f>+((E18-B18)/B18)*100</f>
        <v>195.94777960084215</v>
      </c>
      <c r="I18" s="5">
        <f t="shared" si="0"/>
        <v>270.1083715478418</v>
      </c>
      <c r="J18" s="6">
        <f t="shared" si="0"/>
        <v>202.968706804917</v>
      </c>
    </row>
    <row r="19" spans="1:10" ht="15">
      <c r="A19" s="7" t="s">
        <v>60</v>
      </c>
      <c r="B19" s="8"/>
      <c r="C19" s="8"/>
      <c r="D19" s="8"/>
      <c r="E19" s="8"/>
      <c r="F19" s="8"/>
      <c r="G19" s="8"/>
      <c r="H19" s="9"/>
      <c r="I19" s="9"/>
      <c r="J19" s="10"/>
    </row>
    <row r="20" spans="1:10" ht="15">
      <c r="A20" s="11" t="s">
        <v>19</v>
      </c>
      <c r="B20" s="4">
        <v>2157.427</v>
      </c>
      <c r="C20" s="4">
        <v>235.79600000000002</v>
      </c>
      <c r="D20" s="4">
        <f t="shared" si="1"/>
        <v>2393.223</v>
      </c>
      <c r="E20" s="4">
        <v>2648.814</v>
      </c>
      <c r="F20" s="4">
        <v>177.458</v>
      </c>
      <c r="G20" s="4">
        <f t="shared" si="2"/>
        <v>2826.272</v>
      </c>
      <c r="H20" s="5">
        <f>+((E20-B20)/B20)*100</f>
        <v>22.776529634606394</v>
      </c>
      <c r="I20" s="5">
        <f>+((F20-C20)/C20)*100</f>
        <v>-24.740877707849165</v>
      </c>
      <c r="J20" s="6">
        <f>+((G20-D20)/D20)*100</f>
        <v>18.094803534814766</v>
      </c>
    </row>
    <row r="21" spans="1:10" ht="15">
      <c r="A21" s="7" t="s">
        <v>20</v>
      </c>
      <c r="B21" s="8"/>
      <c r="C21" s="8"/>
      <c r="D21" s="8"/>
      <c r="E21" s="8"/>
      <c r="F21" s="8"/>
      <c r="G21" s="8"/>
      <c r="H21" s="9"/>
      <c r="I21" s="9"/>
      <c r="J21" s="10"/>
    </row>
    <row r="22" spans="1:10" ht="15">
      <c r="A22" s="11" t="s">
        <v>21</v>
      </c>
      <c r="B22" s="4">
        <v>3311.2619999999997</v>
      </c>
      <c r="C22" s="4">
        <v>49.691</v>
      </c>
      <c r="D22" s="4">
        <f t="shared" si="1"/>
        <v>3360.9529999999995</v>
      </c>
      <c r="E22" s="4">
        <v>4030.754</v>
      </c>
      <c r="F22" s="4">
        <v>63.02300000000001</v>
      </c>
      <c r="G22" s="4">
        <f t="shared" si="2"/>
        <v>4093.777</v>
      </c>
      <c r="H22" s="5">
        <f aca="true" t="shared" si="3" ref="H22:H57">+((E22-B22)/B22)*100</f>
        <v>21.72863397701542</v>
      </c>
      <c r="I22" s="5">
        <f aca="true" t="shared" si="4" ref="I22:I53">+((F22-C22)/C22)*100</f>
        <v>26.829808214767276</v>
      </c>
      <c r="J22" s="6">
        <f aca="true" t="shared" si="5" ref="J22:J32">+((G22-D22)/D22)*100</f>
        <v>21.804053790695693</v>
      </c>
    </row>
    <row r="23" spans="1:10" ht="15">
      <c r="A23" s="7" t="s">
        <v>22</v>
      </c>
      <c r="B23" s="8">
        <v>1241.2359999999999</v>
      </c>
      <c r="C23" s="8">
        <v>6.04</v>
      </c>
      <c r="D23" s="8">
        <f t="shared" si="1"/>
        <v>1247.2759999999998</v>
      </c>
      <c r="E23" s="8">
        <v>1300.559</v>
      </c>
      <c r="F23" s="8">
        <v>15.488</v>
      </c>
      <c r="G23" s="8">
        <f t="shared" si="2"/>
        <v>1316.047</v>
      </c>
      <c r="H23" s="9">
        <f t="shared" si="3"/>
        <v>4.7793489715090525</v>
      </c>
      <c r="I23" s="9">
        <f t="shared" si="4"/>
        <v>156.42384105960267</v>
      </c>
      <c r="J23" s="10">
        <f t="shared" si="5"/>
        <v>5.513695445114008</v>
      </c>
    </row>
    <row r="24" spans="1:10" ht="15">
      <c r="A24" s="11" t="s">
        <v>23</v>
      </c>
      <c r="B24" s="4">
        <v>2145.6639999999998</v>
      </c>
      <c r="C24" s="4">
        <v>483.288</v>
      </c>
      <c r="D24" s="4">
        <f t="shared" si="1"/>
        <v>2628.9519999999998</v>
      </c>
      <c r="E24" s="4">
        <v>1732.664</v>
      </c>
      <c r="F24" s="4">
        <v>537.756</v>
      </c>
      <c r="G24" s="4">
        <f t="shared" si="2"/>
        <v>2270.42</v>
      </c>
      <c r="H24" s="5">
        <f t="shared" si="3"/>
        <v>-19.24812086142098</v>
      </c>
      <c r="I24" s="5">
        <f t="shared" si="4"/>
        <v>11.270298455579274</v>
      </c>
      <c r="J24" s="6">
        <f t="shared" si="5"/>
        <v>-13.637829827246742</v>
      </c>
    </row>
    <row r="25" spans="1:10" ht="15">
      <c r="A25" s="7" t="s">
        <v>24</v>
      </c>
      <c r="B25" s="8">
        <v>812.859</v>
      </c>
      <c r="C25" s="8">
        <v>47.407</v>
      </c>
      <c r="D25" s="8">
        <f t="shared" si="1"/>
        <v>860.2660000000001</v>
      </c>
      <c r="E25" s="8">
        <v>748.2979999999999</v>
      </c>
      <c r="F25" s="8">
        <v>125.702</v>
      </c>
      <c r="G25" s="8">
        <f t="shared" si="2"/>
        <v>873.9999999999999</v>
      </c>
      <c r="H25" s="9">
        <f t="shared" si="3"/>
        <v>-7.9424598854168</v>
      </c>
      <c r="I25" s="9">
        <f t="shared" si="4"/>
        <v>165.15493492522202</v>
      </c>
      <c r="J25" s="10">
        <f t="shared" si="5"/>
        <v>1.5964829482973646</v>
      </c>
    </row>
    <row r="26" spans="1:10" ht="15">
      <c r="A26" s="11" t="s">
        <v>25</v>
      </c>
      <c r="B26" s="4"/>
      <c r="C26" s="4"/>
      <c r="D26" s="4"/>
      <c r="E26" s="4">
        <v>32</v>
      </c>
      <c r="F26" s="4"/>
      <c r="G26" s="4">
        <f t="shared" si="2"/>
        <v>32</v>
      </c>
      <c r="H26" s="5"/>
      <c r="I26" s="5"/>
      <c r="J26" s="6"/>
    </row>
    <row r="27" spans="1:10" ht="15">
      <c r="A27" s="7" t="s">
        <v>26</v>
      </c>
      <c r="B27" s="8">
        <v>3414.281</v>
      </c>
      <c r="C27" s="8">
        <v>139.345</v>
      </c>
      <c r="D27" s="8">
        <f t="shared" si="1"/>
        <v>3553.6259999999997</v>
      </c>
      <c r="E27" s="8">
        <v>3940.614</v>
      </c>
      <c r="F27" s="8">
        <v>1332.662</v>
      </c>
      <c r="G27" s="8">
        <f t="shared" si="2"/>
        <v>5273.276</v>
      </c>
      <c r="H27" s="9">
        <f t="shared" si="3"/>
        <v>15.415632163843576</v>
      </c>
      <c r="I27" s="9">
        <f t="shared" si="4"/>
        <v>856.3759015393448</v>
      </c>
      <c r="J27" s="10">
        <f t="shared" si="5"/>
        <v>48.39141766747542</v>
      </c>
    </row>
    <row r="28" spans="1:10" ht="15">
      <c r="A28" s="11" t="s">
        <v>27</v>
      </c>
      <c r="B28" s="4">
        <v>12238.147000000003</v>
      </c>
      <c r="C28" s="4">
        <v>493.159</v>
      </c>
      <c r="D28" s="4">
        <f t="shared" si="1"/>
        <v>12731.306000000002</v>
      </c>
      <c r="E28" s="4">
        <v>12044.648999999998</v>
      </c>
      <c r="F28" s="4">
        <v>834.8720000000001</v>
      </c>
      <c r="G28" s="4">
        <f t="shared" si="2"/>
        <v>12879.520999999997</v>
      </c>
      <c r="H28" s="5">
        <f t="shared" si="3"/>
        <v>-1.5811053748578523</v>
      </c>
      <c r="I28" s="5">
        <f t="shared" si="4"/>
        <v>69.2906344606912</v>
      </c>
      <c r="J28" s="6">
        <f t="shared" si="5"/>
        <v>1.164177500721408</v>
      </c>
    </row>
    <row r="29" spans="1:10" ht="15">
      <c r="A29" s="7" t="s">
        <v>28</v>
      </c>
      <c r="B29" s="8">
        <v>7225.771000000001</v>
      </c>
      <c r="C29" s="8">
        <v>697.238</v>
      </c>
      <c r="D29" s="8">
        <f t="shared" si="1"/>
        <v>7923.009000000001</v>
      </c>
      <c r="E29" s="8">
        <v>7083.716</v>
      </c>
      <c r="F29" s="8">
        <v>679.67</v>
      </c>
      <c r="G29" s="8">
        <f t="shared" si="2"/>
        <v>7763.386</v>
      </c>
      <c r="H29" s="9">
        <f t="shared" si="3"/>
        <v>-1.9659493775819947</v>
      </c>
      <c r="I29" s="9">
        <f t="shared" si="4"/>
        <v>-2.5196561288971764</v>
      </c>
      <c r="J29" s="10">
        <f t="shared" si="5"/>
        <v>-2.014676494750927</v>
      </c>
    </row>
    <row r="30" spans="1:10" ht="15">
      <c r="A30" s="11" t="s">
        <v>29</v>
      </c>
      <c r="B30" s="4">
        <v>2571.5060000000003</v>
      </c>
      <c r="C30" s="4">
        <v>41.688</v>
      </c>
      <c r="D30" s="4">
        <f t="shared" si="1"/>
        <v>2613.1940000000004</v>
      </c>
      <c r="E30" s="4">
        <v>3127.6079999999997</v>
      </c>
      <c r="F30" s="46">
        <v>21.609</v>
      </c>
      <c r="G30" s="4">
        <f t="shared" si="2"/>
        <v>3149.2169999999996</v>
      </c>
      <c r="H30" s="5">
        <f t="shared" si="3"/>
        <v>21.62553771991974</v>
      </c>
      <c r="I30" s="5">
        <f t="shared" si="4"/>
        <v>-48.16493955094992</v>
      </c>
      <c r="J30" s="6">
        <f t="shared" si="5"/>
        <v>20.512177817643817</v>
      </c>
    </row>
    <row r="31" spans="1:10" ht="15">
      <c r="A31" s="7" t="s">
        <v>61</v>
      </c>
      <c r="B31" s="8">
        <v>8.646</v>
      </c>
      <c r="C31" s="8">
        <v>1067.067</v>
      </c>
      <c r="D31" s="8">
        <f t="shared" si="1"/>
        <v>1075.713</v>
      </c>
      <c r="E31" s="8">
        <v>124.90599999999999</v>
      </c>
      <c r="F31" s="8">
        <v>1368.276</v>
      </c>
      <c r="G31" s="8">
        <f t="shared" si="2"/>
        <v>1493.182</v>
      </c>
      <c r="H31" s="9">
        <f t="shared" si="3"/>
        <v>1344.6680545917184</v>
      </c>
      <c r="I31" s="9">
        <f t="shared" si="4"/>
        <v>28.227749522757247</v>
      </c>
      <c r="J31" s="10">
        <f t="shared" si="5"/>
        <v>38.80858556139045</v>
      </c>
    </row>
    <row r="32" spans="1:10" ht="15">
      <c r="A32" s="11" t="s">
        <v>30</v>
      </c>
      <c r="B32" s="4">
        <v>237.121</v>
      </c>
      <c r="C32" s="4"/>
      <c r="D32" s="4">
        <f t="shared" si="1"/>
        <v>237.121</v>
      </c>
      <c r="E32" s="4">
        <v>1183.214</v>
      </c>
      <c r="F32" s="4"/>
      <c r="G32" s="4">
        <f t="shared" si="2"/>
        <v>1183.214</v>
      </c>
      <c r="H32" s="5">
        <f t="shared" si="3"/>
        <v>398.9916540500419</v>
      </c>
      <c r="I32" s="5"/>
      <c r="J32" s="6">
        <f t="shared" si="5"/>
        <v>398.9916540500419</v>
      </c>
    </row>
    <row r="33" spans="1:10" ht="15">
      <c r="A33" s="7" t="s">
        <v>31</v>
      </c>
      <c r="B33" s="8">
        <v>7244.254999999999</v>
      </c>
      <c r="C33" s="8">
        <v>3718.942</v>
      </c>
      <c r="D33" s="8">
        <f t="shared" si="1"/>
        <v>10963.197</v>
      </c>
      <c r="E33" s="8">
        <v>7633.285</v>
      </c>
      <c r="F33" s="8">
        <v>4008.218</v>
      </c>
      <c r="G33" s="8">
        <f t="shared" si="2"/>
        <v>11641.503</v>
      </c>
      <c r="H33" s="9">
        <f t="shared" si="3"/>
        <v>5.370186444292763</v>
      </c>
      <c r="I33" s="9">
        <f t="shared" si="4"/>
        <v>7.778448816894692</v>
      </c>
      <c r="J33" s="10">
        <f aca="true" t="shared" si="6" ref="J33:J58">+((G33-D33)/D33)*100</f>
        <v>6.187118593235171</v>
      </c>
    </row>
    <row r="34" spans="1:10" ht="15">
      <c r="A34" s="11" t="s">
        <v>73</v>
      </c>
      <c r="B34" s="4">
        <v>2091.1679999999997</v>
      </c>
      <c r="C34" s="4"/>
      <c r="D34" s="4">
        <f t="shared" si="1"/>
        <v>2091.1679999999997</v>
      </c>
      <c r="E34" s="4">
        <v>2151.6090000000004</v>
      </c>
      <c r="F34" s="4"/>
      <c r="G34" s="4">
        <f t="shared" si="2"/>
        <v>2151.6090000000004</v>
      </c>
      <c r="H34" s="28">
        <f t="shared" si="3"/>
        <v>2.8902986273700018</v>
      </c>
      <c r="I34" s="5"/>
      <c r="J34" s="6">
        <f t="shared" si="6"/>
        <v>2.8902986273700018</v>
      </c>
    </row>
    <row r="35" spans="1:10" ht="15">
      <c r="A35" s="7" t="s">
        <v>32</v>
      </c>
      <c r="B35" s="8">
        <v>500.3519999999999</v>
      </c>
      <c r="C35" s="8">
        <v>1923.3769999999997</v>
      </c>
      <c r="D35" s="8">
        <f t="shared" si="1"/>
        <v>2423.729</v>
      </c>
      <c r="E35" s="8">
        <v>562.5</v>
      </c>
      <c r="F35" s="8">
        <v>1519.222</v>
      </c>
      <c r="G35" s="8">
        <f t="shared" si="2"/>
        <v>2081.7219999999998</v>
      </c>
      <c r="H35" s="9">
        <f t="shared" si="3"/>
        <v>12.420855717574845</v>
      </c>
      <c r="I35" s="9">
        <f t="shared" si="4"/>
        <v>-21.012781165626908</v>
      </c>
      <c r="J35" s="10">
        <f t="shared" si="6"/>
        <v>-14.110777236233924</v>
      </c>
    </row>
    <row r="36" spans="1:10" ht="15">
      <c r="A36" s="11" t="s">
        <v>33</v>
      </c>
      <c r="B36" s="4">
        <v>2078.6549999999997</v>
      </c>
      <c r="C36" s="4">
        <v>21.393</v>
      </c>
      <c r="D36" s="4">
        <f t="shared" si="1"/>
        <v>2100.048</v>
      </c>
      <c r="E36" s="4">
        <v>2155.5879999999997</v>
      </c>
      <c r="F36" s="4">
        <v>58.879999999999995</v>
      </c>
      <c r="G36" s="4">
        <f t="shared" si="2"/>
        <v>2214.468</v>
      </c>
      <c r="H36" s="5">
        <f t="shared" si="3"/>
        <v>3.7010951793347138</v>
      </c>
      <c r="I36" s="5">
        <f t="shared" si="4"/>
        <v>175.23021549104845</v>
      </c>
      <c r="J36" s="6">
        <f t="shared" si="6"/>
        <v>5.448446892642457</v>
      </c>
    </row>
    <row r="37" spans="1:10" ht="15">
      <c r="A37" s="7" t="s">
        <v>34</v>
      </c>
      <c r="B37" s="8">
        <v>4274.339</v>
      </c>
      <c r="C37" s="8"/>
      <c r="D37" s="8">
        <f t="shared" si="1"/>
        <v>4274.339</v>
      </c>
      <c r="E37" s="8">
        <v>4494.9220000000005</v>
      </c>
      <c r="F37" s="8"/>
      <c r="G37" s="8">
        <f t="shared" si="2"/>
        <v>4494.9220000000005</v>
      </c>
      <c r="H37" s="9">
        <f t="shared" si="3"/>
        <v>5.160634193965443</v>
      </c>
      <c r="I37" s="9"/>
      <c r="J37" s="10">
        <f t="shared" si="6"/>
        <v>5.160634193965443</v>
      </c>
    </row>
    <row r="38" spans="1:10" ht="15">
      <c r="A38" s="11" t="s">
        <v>35</v>
      </c>
      <c r="B38" s="4">
        <v>638.83</v>
      </c>
      <c r="C38" s="4">
        <v>14.855</v>
      </c>
      <c r="D38" s="4">
        <f t="shared" si="1"/>
        <v>653.6850000000001</v>
      </c>
      <c r="E38" s="4">
        <v>526.8019999999999</v>
      </c>
      <c r="F38" s="4">
        <v>43.275</v>
      </c>
      <c r="G38" s="4">
        <f t="shared" si="2"/>
        <v>570.0769999999999</v>
      </c>
      <c r="H38" s="5">
        <f t="shared" si="3"/>
        <v>-17.5364337930279</v>
      </c>
      <c r="I38" s="5">
        <f t="shared" si="4"/>
        <v>191.31605520026923</v>
      </c>
      <c r="J38" s="6">
        <f t="shared" si="6"/>
        <v>-12.790258304841043</v>
      </c>
    </row>
    <row r="39" spans="1:10" ht="15">
      <c r="A39" s="7" t="s">
        <v>36</v>
      </c>
      <c r="B39" s="8">
        <v>13207.751</v>
      </c>
      <c r="C39" s="8">
        <v>4439.905000000001</v>
      </c>
      <c r="D39" s="8">
        <f t="shared" si="1"/>
        <v>17647.656000000003</v>
      </c>
      <c r="E39" s="8">
        <v>13874.858999999999</v>
      </c>
      <c r="F39" s="8">
        <v>5308.874000000001</v>
      </c>
      <c r="G39" s="8">
        <f t="shared" si="2"/>
        <v>19183.733</v>
      </c>
      <c r="H39" s="9">
        <f t="shared" si="3"/>
        <v>5.05088262187861</v>
      </c>
      <c r="I39" s="9">
        <f t="shared" si="4"/>
        <v>19.57179263970738</v>
      </c>
      <c r="J39" s="10">
        <f t="shared" si="6"/>
        <v>8.704141785175308</v>
      </c>
    </row>
    <row r="40" spans="1:10" ht="15">
      <c r="A40" s="11" t="s">
        <v>37</v>
      </c>
      <c r="B40" s="4">
        <v>462.18</v>
      </c>
      <c r="C40" s="4">
        <v>23.258999999999997</v>
      </c>
      <c r="D40" s="4">
        <f t="shared" si="1"/>
        <v>485.439</v>
      </c>
      <c r="E40" s="4">
        <v>351.275</v>
      </c>
      <c r="F40" s="4">
        <v>23.357</v>
      </c>
      <c r="G40" s="4">
        <f t="shared" si="2"/>
        <v>374.63199999999995</v>
      </c>
      <c r="H40" s="5">
        <f t="shared" si="3"/>
        <v>-23.99606214029167</v>
      </c>
      <c r="I40" s="28">
        <f t="shared" si="4"/>
        <v>0.42134227610818414</v>
      </c>
      <c r="J40" s="6">
        <f t="shared" si="6"/>
        <v>-22.82614293453968</v>
      </c>
    </row>
    <row r="41" spans="1:10" ht="15">
      <c r="A41" s="7" t="s">
        <v>38</v>
      </c>
      <c r="B41" s="8">
        <v>6649.726</v>
      </c>
      <c r="C41" s="8">
        <v>1887.203</v>
      </c>
      <c r="D41" s="8">
        <f t="shared" si="1"/>
        <v>8536.929</v>
      </c>
      <c r="E41" s="8">
        <v>7661.4349999999995</v>
      </c>
      <c r="F41" s="8">
        <v>2075.7309999999998</v>
      </c>
      <c r="G41" s="8">
        <f t="shared" si="2"/>
        <v>9737.166</v>
      </c>
      <c r="H41" s="9">
        <f t="shared" si="3"/>
        <v>15.214296047686776</v>
      </c>
      <c r="I41" s="9">
        <f t="shared" si="4"/>
        <v>9.989810317173076</v>
      </c>
      <c r="J41" s="10">
        <f t="shared" si="6"/>
        <v>14.059353193636717</v>
      </c>
    </row>
    <row r="42" spans="1:10" ht="15">
      <c r="A42" s="11" t="s">
        <v>39</v>
      </c>
      <c r="B42" s="4">
        <v>5459.44</v>
      </c>
      <c r="C42" s="4">
        <v>148.531</v>
      </c>
      <c r="D42" s="4">
        <f t="shared" si="1"/>
        <v>5607.971</v>
      </c>
      <c r="E42" s="4">
        <v>5971.274</v>
      </c>
      <c r="F42" s="4">
        <v>148.64100000000002</v>
      </c>
      <c r="G42" s="4">
        <f t="shared" si="2"/>
        <v>6119.915</v>
      </c>
      <c r="H42" s="5">
        <f t="shared" si="3"/>
        <v>9.375210644315182</v>
      </c>
      <c r="I42" s="5">
        <f t="shared" si="4"/>
        <v>0.07405861402671067</v>
      </c>
      <c r="J42" s="6">
        <f t="shared" si="6"/>
        <v>9.128863184206915</v>
      </c>
    </row>
    <row r="43" spans="1:10" ht="15">
      <c r="A43" s="7" t="s">
        <v>40</v>
      </c>
      <c r="B43" s="8">
        <v>5007.185</v>
      </c>
      <c r="C43" s="8">
        <v>52.066</v>
      </c>
      <c r="D43" s="8">
        <f t="shared" si="1"/>
        <v>5059.251</v>
      </c>
      <c r="E43" s="8">
        <v>5114.01</v>
      </c>
      <c r="F43" s="8">
        <v>11.642</v>
      </c>
      <c r="G43" s="8">
        <f t="shared" si="2"/>
        <v>5125.652</v>
      </c>
      <c r="H43" s="9">
        <f t="shared" si="3"/>
        <v>2.133434254975596</v>
      </c>
      <c r="I43" s="9">
        <f t="shared" si="4"/>
        <v>-77.63991856489841</v>
      </c>
      <c r="J43" s="10">
        <f t="shared" si="6"/>
        <v>1.312467003514944</v>
      </c>
    </row>
    <row r="44" spans="1:10" ht="15">
      <c r="A44" s="11" t="s">
        <v>41</v>
      </c>
      <c r="B44" s="4">
        <v>2946.3680000000004</v>
      </c>
      <c r="C44" s="4">
        <v>25.405</v>
      </c>
      <c r="D44" s="4">
        <f t="shared" si="1"/>
        <v>2971.7730000000006</v>
      </c>
      <c r="E44" s="4">
        <v>3054.1890000000003</v>
      </c>
      <c r="F44" s="4">
        <v>20.931</v>
      </c>
      <c r="G44" s="4">
        <f t="shared" si="2"/>
        <v>3075.1200000000003</v>
      </c>
      <c r="H44" s="5">
        <f t="shared" si="3"/>
        <v>3.6594546234550434</v>
      </c>
      <c r="I44" s="5">
        <f t="shared" si="4"/>
        <v>-17.61070655382799</v>
      </c>
      <c r="J44" s="6">
        <f t="shared" si="6"/>
        <v>3.477620935380991</v>
      </c>
    </row>
    <row r="45" spans="1:10" ht="15">
      <c r="A45" s="7" t="s">
        <v>42</v>
      </c>
      <c r="B45" s="8">
        <v>2670.9179999999997</v>
      </c>
      <c r="C45" s="8">
        <v>47.507999999999996</v>
      </c>
      <c r="D45" s="8">
        <f t="shared" si="1"/>
        <v>2718.4259999999995</v>
      </c>
      <c r="E45" s="8">
        <v>668.371</v>
      </c>
      <c r="F45" s="8">
        <v>11.1</v>
      </c>
      <c r="G45" s="8">
        <f t="shared" si="2"/>
        <v>679.471</v>
      </c>
      <c r="H45" s="9">
        <f t="shared" si="3"/>
        <v>-74.97598204063172</v>
      </c>
      <c r="I45" s="9">
        <f t="shared" si="4"/>
        <v>-76.63551401869158</v>
      </c>
      <c r="J45" s="10">
        <f t="shared" si="6"/>
        <v>-75.0049845020611</v>
      </c>
    </row>
    <row r="46" spans="1:10" ht="15">
      <c r="A46" s="11" t="s">
        <v>43</v>
      </c>
      <c r="B46" s="4">
        <v>4927.062</v>
      </c>
      <c r="C46" s="4">
        <v>209.908</v>
      </c>
      <c r="D46" s="4">
        <f t="shared" si="1"/>
        <v>5136.97</v>
      </c>
      <c r="E46" s="4">
        <v>7273.902</v>
      </c>
      <c r="F46" s="4">
        <v>1543.7060000000001</v>
      </c>
      <c r="G46" s="4">
        <f t="shared" si="2"/>
        <v>8817.608</v>
      </c>
      <c r="H46" s="5">
        <f t="shared" si="3"/>
        <v>47.631631183045805</v>
      </c>
      <c r="I46" s="5">
        <f t="shared" si="4"/>
        <v>635.4202793604819</v>
      </c>
      <c r="J46" s="6">
        <f t="shared" si="6"/>
        <v>71.6499804359379</v>
      </c>
    </row>
    <row r="47" spans="1:10" ht="15">
      <c r="A47" s="7" t="s">
        <v>44</v>
      </c>
      <c r="B47" s="8">
        <v>11953.543</v>
      </c>
      <c r="C47" s="8">
        <v>1812.2019999999995</v>
      </c>
      <c r="D47" s="8">
        <f t="shared" si="1"/>
        <v>13765.744999999999</v>
      </c>
      <c r="E47" s="8">
        <v>5599.88</v>
      </c>
      <c r="F47" s="8">
        <v>1003.952</v>
      </c>
      <c r="G47" s="8">
        <f t="shared" si="2"/>
        <v>6603.832</v>
      </c>
      <c r="H47" s="9">
        <f t="shared" si="3"/>
        <v>-53.15296895656794</v>
      </c>
      <c r="I47" s="9">
        <f t="shared" si="4"/>
        <v>-44.60043637519436</v>
      </c>
      <c r="J47" s="10">
        <f t="shared" si="6"/>
        <v>-52.02706428166437</v>
      </c>
    </row>
    <row r="48" spans="1:10" ht="15">
      <c r="A48" s="11" t="s">
        <v>45</v>
      </c>
      <c r="B48" s="4">
        <v>706.4879999999999</v>
      </c>
      <c r="C48" s="4"/>
      <c r="D48" s="4">
        <f t="shared" si="1"/>
        <v>706.4879999999999</v>
      </c>
      <c r="E48" s="4">
        <v>181.433</v>
      </c>
      <c r="F48" s="4"/>
      <c r="G48" s="4">
        <f t="shared" si="2"/>
        <v>181.433</v>
      </c>
      <c r="H48" s="5">
        <f t="shared" si="3"/>
        <v>-74.31902594240808</v>
      </c>
      <c r="I48" s="5"/>
      <c r="J48" s="6">
        <f t="shared" si="6"/>
        <v>-74.31902594240808</v>
      </c>
    </row>
    <row r="49" spans="1:10" ht="15">
      <c r="A49" s="7" t="s">
        <v>46</v>
      </c>
      <c r="B49" s="8">
        <v>689.457</v>
      </c>
      <c r="C49" s="8">
        <v>14.646999999999998</v>
      </c>
      <c r="D49" s="8">
        <f t="shared" si="1"/>
        <v>704.104</v>
      </c>
      <c r="E49" s="8">
        <v>1149.7839999999999</v>
      </c>
      <c r="F49" s="8">
        <v>5</v>
      </c>
      <c r="G49" s="8">
        <f t="shared" si="2"/>
        <v>1154.7839999999999</v>
      </c>
      <c r="H49" s="9">
        <f t="shared" si="3"/>
        <v>66.76660038261993</v>
      </c>
      <c r="I49" s="9">
        <f t="shared" si="4"/>
        <v>-65.86331672014747</v>
      </c>
      <c r="J49" s="10">
        <f t="shared" si="6"/>
        <v>64.00758978787222</v>
      </c>
    </row>
    <row r="50" spans="1:10" ht="15">
      <c r="A50" s="11" t="s">
        <v>47</v>
      </c>
      <c r="B50" s="4">
        <v>3907.249</v>
      </c>
      <c r="C50" s="4">
        <v>122.52100000000002</v>
      </c>
      <c r="D50" s="4">
        <f t="shared" si="1"/>
        <v>4029.77</v>
      </c>
      <c r="E50" s="4">
        <v>3883.694</v>
      </c>
      <c r="F50" s="4">
        <v>120.895</v>
      </c>
      <c r="G50" s="4">
        <f t="shared" si="2"/>
        <v>4004.589</v>
      </c>
      <c r="H50" s="5">
        <f t="shared" si="3"/>
        <v>-0.6028538237516943</v>
      </c>
      <c r="I50" s="5">
        <f t="shared" si="4"/>
        <v>-1.327119432587082</v>
      </c>
      <c r="J50" s="6">
        <f t="shared" si="6"/>
        <v>-0.6248743724827979</v>
      </c>
    </row>
    <row r="51" spans="1:10" ht="15">
      <c r="A51" s="7" t="s">
        <v>48</v>
      </c>
      <c r="B51" s="8">
        <v>4575.272000000001</v>
      </c>
      <c r="C51" s="8">
        <v>498.305</v>
      </c>
      <c r="D51" s="8">
        <f t="shared" si="1"/>
        <v>5073.577000000001</v>
      </c>
      <c r="E51" s="8">
        <v>4854.161</v>
      </c>
      <c r="F51" s="8">
        <v>460.29499999999996</v>
      </c>
      <c r="G51" s="8">
        <f t="shared" si="2"/>
        <v>5314.456</v>
      </c>
      <c r="H51" s="9">
        <f t="shared" si="3"/>
        <v>6.095572022821794</v>
      </c>
      <c r="I51" s="9">
        <f t="shared" si="4"/>
        <v>-7.627858440111989</v>
      </c>
      <c r="J51" s="10">
        <f t="shared" si="6"/>
        <v>4.74771546780504</v>
      </c>
    </row>
    <row r="52" spans="1:10" ht="15">
      <c r="A52" s="11" t="s">
        <v>49</v>
      </c>
      <c r="B52" s="4">
        <v>2217.433</v>
      </c>
      <c r="C52" s="4"/>
      <c r="D52" s="4">
        <f t="shared" si="1"/>
        <v>2217.433</v>
      </c>
      <c r="E52" s="4">
        <v>2355.0280000000002</v>
      </c>
      <c r="F52" s="4"/>
      <c r="G52" s="4">
        <f t="shared" si="2"/>
        <v>2355.0280000000002</v>
      </c>
      <c r="H52" s="5">
        <f t="shared" si="3"/>
        <v>6.2051480247655855</v>
      </c>
      <c r="I52" s="5"/>
      <c r="J52" s="6">
        <f t="shared" si="6"/>
        <v>6.2051480247655855</v>
      </c>
    </row>
    <row r="53" spans="1:10" ht="15">
      <c r="A53" s="7" t="s">
        <v>50</v>
      </c>
      <c r="B53" s="8">
        <v>471.876</v>
      </c>
      <c r="C53" s="8">
        <v>1643.732</v>
      </c>
      <c r="D53" s="8">
        <f t="shared" si="1"/>
        <v>2115.608</v>
      </c>
      <c r="E53" s="8">
        <v>514.4159999999999</v>
      </c>
      <c r="F53" s="8">
        <v>1070.277</v>
      </c>
      <c r="G53" s="8">
        <f t="shared" si="2"/>
        <v>1584.693</v>
      </c>
      <c r="H53" s="9">
        <f t="shared" si="3"/>
        <v>9.015080232942546</v>
      </c>
      <c r="I53" s="9">
        <f t="shared" si="4"/>
        <v>-34.88737823440804</v>
      </c>
      <c r="J53" s="10">
        <f t="shared" si="6"/>
        <v>-25.09514995216506</v>
      </c>
    </row>
    <row r="54" spans="1:10" ht="15">
      <c r="A54" s="11" t="s">
        <v>51</v>
      </c>
      <c r="B54" s="4">
        <v>316.412</v>
      </c>
      <c r="C54" s="4"/>
      <c r="D54" s="4">
        <f t="shared" si="1"/>
        <v>316.412</v>
      </c>
      <c r="E54" s="4">
        <v>88.344</v>
      </c>
      <c r="F54" s="4"/>
      <c r="G54" s="4">
        <f t="shared" si="2"/>
        <v>88.344</v>
      </c>
      <c r="H54" s="5">
        <f t="shared" si="3"/>
        <v>-72.07944072917589</v>
      </c>
      <c r="I54" s="5"/>
      <c r="J54" s="6">
        <f t="shared" si="6"/>
        <v>-72.07944072917589</v>
      </c>
    </row>
    <row r="55" spans="1:10" ht="15">
      <c r="A55" s="7" t="s">
        <v>52</v>
      </c>
      <c r="B55" s="8">
        <v>92.39199999999998</v>
      </c>
      <c r="C55" s="8"/>
      <c r="D55" s="8">
        <f t="shared" si="1"/>
        <v>92.39199999999998</v>
      </c>
      <c r="E55" s="8"/>
      <c r="F55" s="8"/>
      <c r="G55" s="8"/>
      <c r="H55" s="9">
        <f t="shared" si="3"/>
        <v>-100</v>
      </c>
      <c r="I55" s="9"/>
      <c r="J55" s="10">
        <f t="shared" si="6"/>
        <v>-100</v>
      </c>
    </row>
    <row r="56" spans="1:10" ht="15">
      <c r="A56" s="11" t="s">
        <v>53</v>
      </c>
      <c r="B56" s="4">
        <v>11072.021</v>
      </c>
      <c r="C56" s="4">
        <v>91.16199999999999</v>
      </c>
      <c r="D56" s="4">
        <f t="shared" si="1"/>
        <v>11163.183</v>
      </c>
      <c r="E56" s="4">
        <v>11223.774</v>
      </c>
      <c r="F56" s="4">
        <v>60.31400000000001</v>
      </c>
      <c r="G56" s="4">
        <f t="shared" si="2"/>
        <v>11284.088</v>
      </c>
      <c r="H56" s="5">
        <f t="shared" si="3"/>
        <v>1.3705989177585447</v>
      </c>
      <c r="I56" s="5">
        <f>+((F56-C56)/C56)*100</f>
        <v>-33.83866084552773</v>
      </c>
      <c r="J56" s="6">
        <f t="shared" si="6"/>
        <v>1.0830692285524552</v>
      </c>
    </row>
    <row r="57" spans="1:10" ht="15">
      <c r="A57" s="7" t="s">
        <v>62</v>
      </c>
      <c r="B57" s="8">
        <v>469.901</v>
      </c>
      <c r="C57" s="8">
        <v>406.768</v>
      </c>
      <c r="D57" s="8">
        <f t="shared" si="1"/>
        <v>876.669</v>
      </c>
      <c r="E57" s="8">
        <v>534.4010000000001</v>
      </c>
      <c r="F57" s="8">
        <v>456.23699999999997</v>
      </c>
      <c r="G57" s="8">
        <f t="shared" si="2"/>
        <v>990.638</v>
      </c>
      <c r="H57" s="9">
        <f t="shared" si="3"/>
        <v>13.726295538847555</v>
      </c>
      <c r="I57" s="9">
        <f>+((F57-C57)/C57)*100</f>
        <v>12.16147779569681</v>
      </c>
      <c r="J57" s="10">
        <f t="shared" si="6"/>
        <v>13.000231558319053</v>
      </c>
    </row>
    <row r="58" spans="1:10" ht="15">
      <c r="A58" s="11" t="s">
        <v>63</v>
      </c>
      <c r="B58" s="4"/>
      <c r="C58" s="4">
        <v>514.058</v>
      </c>
      <c r="D58" s="4">
        <f t="shared" si="1"/>
        <v>514.058</v>
      </c>
      <c r="E58" s="4">
        <v>56.403</v>
      </c>
      <c r="F58" s="4">
        <v>471.395</v>
      </c>
      <c r="G58" s="4">
        <f t="shared" si="2"/>
        <v>527.798</v>
      </c>
      <c r="H58" s="5"/>
      <c r="I58" s="5">
        <f>+((F58-C58)/C58)*100</f>
        <v>-8.299258060374513</v>
      </c>
      <c r="J58" s="6">
        <f t="shared" si="6"/>
        <v>2.6728501453143436</v>
      </c>
    </row>
    <row r="59" spans="1:10" ht="15">
      <c r="A59" s="13" t="s">
        <v>54</v>
      </c>
      <c r="B59" s="30">
        <f>+B60-SUM(B5+B9+B31+B19+B57+B58)</f>
        <v>617021.5449999999</v>
      </c>
      <c r="C59" s="30">
        <f>+C60-SUM(C5+C9+C31+C19+C57+C58)</f>
        <v>1702350.5580000002</v>
      </c>
      <c r="D59" s="30">
        <f>+D60-SUM(D5+D9+D31+D19+D57+D58)</f>
        <v>2319372.103000001</v>
      </c>
      <c r="E59" s="30">
        <f>+E60-SUM(E5+E9+E31+E19+E57+E58)</f>
        <v>639605.2950000002</v>
      </c>
      <c r="F59" s="30">
        <f>+F60-SUM(F5+F9+F31+F19+F57+F58)</f>
        <v>1941236.858999999</v>
      </c>
      <c r="G59" s="30">
        <f>+G60-SUM(G5+G9+G31+G19+G57+G58)</f>
        <v>2580842.154</v>
      </c>
      <c r="H59" s="31">
        <f>+((E59-B59)/B59)*100</f>
        <v>3.660123407846356</v>
      </c>
      <c r="I59" s="31">
        <f>+((F59-C59)/C59)*100</f>
        <v>14.032732557779019</v>
      </c>
      <c r="J59" s="31">
        <f>+((G59-D59)/D59)*100</f>
        <v>11.27331188737674</v>
      </c>
    </row>
    <row r="60" spans="1:10" ht="15">
      <c r="A60" s="16" t="s">
        <v>55</v>
      </c>
      <c r="B60" s="32">
        <f>SUM(B4:B58)</f>
        <v>742037.2069999999</v>
      </c>
      <c r="C60" s="32">
        <f>SUM(C4:C58)</f>
        <v>1879928.7650000001</v>
      </c>
      <c r="D60" s="32">
        <f>SUM(D4:D58)</f>
        <v>2621965.972000001</v>
      </c>
      <c r="E60" s="32">
        <f>SUM(E4:E58)</f>
        <v>762237.7280000001</v>
      </c>
      <c r="F60" s="32">
        <f>SUM(F4:F58)</f>
        <v>2118304.921899999</v>
      </c>
      <c r="G60" s="32">
        <f>SUM(G4:G58)</f>
        <v>2880542.6499</v>
      </c>
      <c r="H60" s="33">
        <f>+((E60-B60)/B60)*100</f>
        <v>2.7223056754349764</v>
      </c>
      <c r="I60" s="33">
        <f>+((F60-C60)/C60)*100</f>
        <v>12.680063273567649</v>
      </c>
      <c r="J60" s="33">
        <f>+((G60-D60)/D60)*100</f>
        <v>9.861938738387218</v>
      </c>
    </row>
    <row r="61" spans="1:10" ht="15">
      <c r="A61" s="34"/>
      <c r="B61" s="35"/>
      <c r="C61" s="35"/>
      <c r="D61" s="35"/>
      <c r="E61" s="35"/>
      <c r="F61" s="35"/>
      <c r="G61" s="35"/>
      <c r="H61" s="35"/>
      <c r="I61" s="35"/>
      <c r="J61" s="36"/>
    </row>
    <row r="62" spans="1:10" ht="15">
      <c r="A62" s="34" t="s">
        <v>72</v>
      </c>
      <c r="B62" s="35"/>
      <c r="C62" s="35"/>
      <c r="D62" s="35"/>
      <c r="E62" s="35"/>
      <c r="F62" s="35"/>
      <c r="G62" s="35"/>
      <c r="H62" s="35"/>
      <c r="I62" s="35"/>
      <c r="J62" s="36"/>
    </row>
    <row r="63" spans="1:10" ht="15.75" thickBot="1">
      <c r="A63" s="37"/>
      <c r="B63" s="38"/>
      <c r="C63" s="38"/>
      <c r="D63" s="38"/>
      <c r="E63" s="38"/>
      <c r="F63" s="38"/>
      <c r="G63" s="38"/>
      <c r="H63" s="38"/>
      <c r="I63" s="38"/>
      <c r="J63" s="39"/>
    </row>
    <row r="64" spans="1:10" ht="45.75" customHeight="1">
      <c r="A64" s="53" t="s">
        <v>64</v>
      </c>
      <c r="B64" s="53"/>
      <c r="C64" s="53"/>
      <c r="D64" s="53"/>
      <c r="E64" s="53"/>
      <c r="F64" s="53"/>
      <c r="G64" s="53"/>
      <c r="H64" s="53"/>
      <c r="I64" s="53"/>
      <c r="J64" s="53"/>
    </row>
  </sheetData>
  <sheetProtection/>
  <mergeCells count="6">
    <mergeCell ref="A64:J64"/>
    <mergeCell ref="A1:J1"/>
    <mergeCell ref="A2:A3"/>
    <mergeCell ref="B2:D2"/>
    <mergeCell ref="E2:G2"/>
    <mergeCell ref="H2:J2"/>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2017-08-09T07:22:09Z</cp:lastPrinted>
  <dcterms:created xsi:type="dcterms:W3CDTF">2017-03-06T11:35:15Z</dcterms:created>
  <dcterms:modified xsi:type="dcterms:W3CDTF">2017-11-10T12:21:32Z</dcterms:modified>
  <cp:category/>
  <cp:version/>
  <cp:contentType/>
  <cp:contentStatus/>
</cp:coreProperties>
</file>