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615" activeTab="3"/>
  </bookViews>
  <sheets>
    <sheet name="TÜM UÇAK" sheetId="1" r:id="rId1"/>
    <sheet name="YOLCU" sheetId="2" r:id="rId2"/>
    <sheet name="TİCARİ UÇAK" sheetId="3" r:id="rId3"/>
    <sheet name="YÜK" sheetId="4" r:id="rId4"/>
  </sheets>
  <definedNames/>
  <calcPr fullCalcOnLoad="1"/>
</workbook>
</file>

<file path=xl/sharedStrings.xml><?xml version="1.0" encoding="utf-8"?>
<sst xmlns="http://schemas.openxmlformats.org/spreadsheetml/2006/main" count="295" uniqueCount="77">
  <si>
    <t xml:space="preserve">   TÜM UÇAK TRAFİĞİ</t>
  </si>
  <si>
    <t xml:space="preserve">Havalimanları </t>
  </si>
  <si>
    <t xml:space="preserve">2015 YILI ARALIK  SONU
</t>
  </si>
  <si>
    <t>2016 YILI  ARALIK SONU
(Kesin Olmayan)</t>
  </si>
  <si>
    <t xml:space="preserve"> 2016 /2015 (%)</t>
  </si>
  <si>
    <t>İç Hat</t>
  </si>
  <si>
    <t>Dış Hat</t>
  </si>
  <si>
    <t>Toplam</t>
  </si>
  <si>
    <t>DHMİ TOPLAMI</t>
  </si>
  <si>
    <t>TÜRKİYE GENELİ</t>
  </si>
  <si>
    <t>OVERFLIGHT</t>
  </si>
  <si>
    <t>TÜRKİYE GENELİ OVERFLIGHT DAHİL</t>
  </si>
  <si>
    <t xml:space="preserve"> İstanbul Atatürk </t>
  </si>
  <si>
    <t xml:space="preserve"> İstanbul Sabiha Gökçen(*) </t>
  </si>
  <si>
    <t xml:space="preserve"> Ankara Esenboğa </t>
  </si>
  <si>
    <t xml:space="preserve"> İzmir Adnan Menderes </t>
  </si>
  <si>
    <t xml:space="preserve"> Antalya </t>
  </si>
  <si>
    <t xml:space="preserve"> Muğla Dalaman </t>
  </si>
  <si>
    <t xml:space="preserve"> Muğla Milas-Bodrum </t>
  </si>
  <si>
    <t xml:space="preserve"> Adana </t>
  </si>
  <si>
    <t xml:space="preserve"> Trabzon </t>
  </si>
  <si>
    <t xml:space="preserve"> Erzurum </t>
  </si>
  <si>
    <t xml:space="preserve"> Gaziantep </t>
  </si>
  <si>
    <t xml:space="preserve"> Adıyaman </t>
  </si>
  <si>
    <t xml:space="preserve"> Ağrı Ahmed-i Hani </t>
  </si>
  <si>
    <t xml:space="preserve"> Amasya Merzifon </t>
  </si>
  <si>
    <t xml:space="preserve"> Aydın Çıldır(*) </t>
  </si>
  <si>
    <t xml:space="preserve"> Balıkesir Koca Seyit </t>
  </si>
  <si>
    <t xml:space="preserve"> Balıkesir Merkez </t>
  </si>
  <si>
    <t xml:space="preserve"> Batman </t>
  </si>
  <si>
    <t xml:space="preserve"> Bingöl </t>
  </si>
  <si>
    <t xml:space="preserve"> Bursa Yenişehir </t>
  </si>
  <si>
    <t xml:space="preserve"> Çanakkale </t>
  </si>
  <si>
    <t xml:space="preserve"> Çanakkale Gökçeada </t>
  </si>
  <si>
    <t xml:space="preserve"> Denizli Çardak </t>
  </si>
  <si>
    <t xml:space="preserve"> Diyarbakır </t>
  </si>
  <si>
    <t xml:space="preserve"> Elazığ </t>
  </si>
  <si>
    <t xml:space="preserve"> Erzincan </t>
  </si>
  <si>
    <t xml:space="preserve"> Eskişehir Hasan Polatkan(*) </t>
  </si>
  <si>
    <t xml:space="preserve"> Hakkari Yüksekova S.E. </t>
  </si>
  <si>
    <t xml:space="preserve"> Hatay </t>
  </si>
  <si>
    <t xml:space="preserve"> Iğdır </t>
  </si>
  <si>
    <t xml:space="preserve"> Isparta Süleyman Demirel </t>
  </si>
  <si>
    <t xml:space="preserve"> Kahramanmaraş </t>
  </si>
  <si>
    <t xml:space="preserve"> Kars Harakani </t>
  </si>
  <si>
    <t xml:space="preserve"> Kastamonu </t>
  </si>
  <si>
    <t xml:space="preserve"> Kayseri </t>
  </si>
  <si>
    <t xml:space="preserve"> Kocaeli Cengiz Topel </t>
  </si>
  <si>
    <t xml:space="preserve"> Konya </t>
  </si>
  <si>
    <t xml:space="preserve"> Malatya </t>
  </si>
  <si>
    <t xml:space="preserve"> Mardin </t>
  </si>
  <si>
    <t xml:space="preserve"> Muş </t>
  </si>
  <si>
    <t xml:space="preserve"> Kapadokya </t>
  </si>
  <si>
    <t xml:space="preserve"> Ordu-Giresun </t>
  </si>
  <si>
    <t xml:space="preserve"> Samsun Çarşamba </t>
  </si>
  <si>
    <t xml:space="preserve"> Siirt </t>
  </si>
  <si>
    <t xml:space="preserve"> Sinop </t>
  </si>
  <si>
    <t xml:space="preserve"> Sivas Nuri Demirağ </t>
  </si>
  <si>
    <t xml:space="preserve"> Şanlıurfa Gap </t>
  </si>
  <si>
    <t xml:space="preserve"> Şırnak Şerafettin Elçi </t>
  </si>
  <si>
    <t xml:space="preserve"> Tekirdağ Çorlu </t>
  </si>
  <si>
    <t xml:space="preserve"> Tokat </t>
  </si>
  <si>
    <t xml:space="preserve"> Uşak </t>
  </si>
  <si>
    <t xml:space="preserve"> Van Ferit Melen </t>
  </si>
  <si>
    <t xml:space="preserve"> Zafer(*) </t>
  </si>
  <si>
    <t xml:space="preserve"> Zonguldak Çaycuma(*) </t>
  </si>
  <si>
    <t>(*)İşaretli havalimanlarından  Zonguldak Çaycuma,Gazipaşa Alanya,Zafer ve Aydın Çıldır Havalimanları DHMİ denetimli özel şirket tarafından işletilmektedir. İstanbul Sabiha Gökçen Havalimanı Savunma Sanayi Müsteşarlığı denetiminde özel şirket tarafından,Eskişehir Hasan Polatkan Havalimanı, Eskişehir Anadolu Üniversitesi SHYO tarafından işletilmekte olduğundan DHMİ toplamında hariç tutulmuştur.</t>
  </si>
  <si>
    <t>YOLCU TRAFİĞİ (Gelen-Giden)</t>
  </si>
  <si>
    <t xml:space="preserve">2015 YILI  ARALIK SONU
</t>
  </si>
  <si>
    <t>DHMİ DİREKT TR</t>
  </si>
  <si>
    <t>DİĞER DİREKT TR.Y.</t>
  </si>
  <si>
    <t>TÜRKİYE DİREKT TR.</t>
  </si>
  <si>
    <t>TÜRKİYE GENELİ DİREKT TRANSİT DAHİL</t>
  </si>
  <si>
    <t xml:space="preserve">   TİCARİ  UÇAK TRAFİĞİ</t>
  </si>
  <si>
    <t>YÜK TRAFİĞİ ( Bagaj+Kargo+Posta) (TON)</t>
  </si>
  <si>
    <t xml:space="preserve"> </t>
  </si>
  <si>
    <t xml:space="preserve"> Gazipaşa Alanya(*)</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</si>
</sst>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T_L_-;\-* #,##0\ _T_L_-;_-* &quot;-&quot;??\ _T_L_-;_-@_-"/>
    <numFmt numFmtId="165" formatCode="_-* #,##0.00\ _T_L_-;\-* #,##0.00\ _T_L_-;_-* &quot;-&quot;??\ _T_L_-;_-@_-"/>
    <numFmt numFmtId="166" formatCode="#,##0.0"/>
    <numFmt numFmtId="167" formatCode="#,##0_ ;\-#,##0\ "/>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0"/>
      <name val="Tahoma"/>
      <family val="2"/>
    </font>
    <font>
      <b/>
      <sz val="9.5"/>
      <color theme="0"/>
      <name val="Tahoma"/>
      <family val="2"/>
    </font>
    <font>
      <b/>
      <sz val="11"/>
      <color theme="1"/>
      <name val="Tahoma"/>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9" tint="-0.4999699890613556"/>
        <bgColor indexed="64"/>
      </patternFill>
    </fill>
    <fill>
      <patternFill patternType="solid">
        <fgColor theme="0"/>
        <bgColor indexed="64"/>
      </patternFill>
    </fill>
    <fill>
      <patternFill patternType="solid">
        <fgColor theme="0"/>
        <bgColor indexed="64"/>
      </patternFill>
    </fill>
    <fill>
      <patternFill patternType="solid">
        <fgColor theme="9" tint="-0.4999699890613556"/>
        <bgColor indexed="64"/>
      </patternFill>
    </fill>
    <fill>
      <patternFill patternType="solid">
        <fgColor indexed="10"/>
        <bgColor indexed="64"/>
      </patternFill>
    </fill>
    <fill>
      <patternFill patternType="solid">
        <fgColor indexed="10"/>
        <bgColor indexed="64"/>
      </patternFill>
    </fill>
    <fill>
      <patternFill patternType="solid">
        <fgColor rgb="FFFF5050"/>
        <bgColor indexed="64"/>
      </patternFill>
    </fill>
    <fill>
      <patternFill patternType="solid">
        <fgColor theme="3" tint="-0.4999699890613556"/>
        <bgColor indexed="64"/>
      </patternFill>
    </fill>
    <fill>
      <patternFill patternType="solid">
        <fgColor rgb="FFFF0000"/>
        <bgColor indexed="64"/>
      </patternFill>
    </fill>
    <fill>
      <patternFill patternType="solid">
        <fgColor rgb="FFFF0000"/>
        <bgColor indexed="64"/>
      </patternFill>
    </fill>
    <fill>
      <patternFill patternType="solid">
        <fgColor rgb="FF00B0F0"/>
        <bgColor indexed="64"/>
      </patternFill>
    </fill>
    <fill>
      <patternFill patternType="solid">
        <fgColor theme="7"/>
        <bgColor indexed="64"/>
      </patternFill>
    </fill>
    <fill>
      <patternFill patternType="solid">
        <fgColor rgb="FF0070C0"/>
        <bgColor indexed="64"/>
      </patternFill>
    </fill>
    <fill>
      <patternFill patternType="solid">
        <fgColor theme="0" tint="-0.3499799966812134"/>
        <bgColor indexed="64"/>
      </patternFill>
    </fill>
    <fill>
      <patternFill patternType="solid">
        <fgColor rgb="FF00B0F0"/>
        <bgColor indexed="64"/>
      </patternFill>
    </fill>
    <fill>
      <patternFill patternType="solid">
        <fgColor rgb="FF0070C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41" fontId="0" fillId="0" borderId="0" applyFont="0" applyFill="0" applyBorder="0" applyAlignment="0" applyProtection="0"/>
    <xf numFmtId="165" fontId="6"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24" borderId="0" applyNumberFormat="0" applyBorder="0" applyAlignment="0" applyProtection="0"/>
    <xf numFmtId="0" fontId="6" fillId="0" borderId="0">
      <alignment/>
      <protection/>
    </xf>
    <xf numFmtId="0" fontId="0" fillId="25" borderId="8" applyNumberFormat="0" applyFont="0" applyAlignment="0" applyProtection="0"/>
    <xf numFmtId="0" fontId="3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74">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164" fontId="7" fillId="34" borderId="12" xfId="41" applyNumberFormat="1" applyFont="1" applyFill="1" applyBorder="1" applyAlignment="1">
      <alignment horizontal="lef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166" fontId="9" fillId="34" borderId="13" xfId="41" applyNumberFormat="1" applyFont="1" applyFill="1" applyBorder="1" applyAlignment="1">
      <alignment horizontal="right" vertical="center"/>
    </xf>
    <xf numFmtId="164" fontId="7" fillId="13" borderId="12" xfId="41" applyNumberFormat="1" applyFont="1" applyFill="1" applyBorder="1" applyAlignment="1">
      <alignment horizontal="left" vertical="center"/>
    </xf>
    <xf numFmtId="3" fontId="8" fillId="13" borderId="0" xfId="41" applyNumberFormat="1" applyFont="1" applyFill="1" applyBorder="1" applyAlignment="1">
      <alignment horizontal="right" vertical="center"/>
    </xf>
    <xf numFmtId="3" fontId="9" fillId="13" borderId="0" xfId="41" applyNumberFormat="1" applyFont="1" applyFill="1" applyBorder="1" applyAlignment="1">
      <alignment horizontal="right" vertical="center"/>
    </xf>
    <xf numFmtId="3" fontId="9" fillId="13" borderId="13" xfId="41" applyNumberFormat="1" applyFont="1" applyFill="1" applyBorder="1" applyAlignment="1">
      <alignment horizontal="right" vertical="center"/>
    </xf>
    <xf numFmtId="164" fontId="7" fillId="35" borderId="12" xfId="41" applyNumberFormat="1" applyFont="1" applyFill="1" applyBorder="1" applyAlignment="1">
      <alignment horizontal="left" vertical="center"/>
    </xf>
    <xf numFmtId="166" fontId="9" fillId="34" borderId="0" xfId="41" applyNumberFormat="1" applyFont="1" applyFill="1" applyBorder="1" applyAlignment="1">
      <alignment horizontal="right" vertical="center"/>
    </xf>
    <xf numFmtId="3" fontId="9" fillId="34" borderId="13" xfId="41" applyNumberFormat="1" applyFont="1" applyFill="1" applyBorder="1" applyAlignment="1">
      <alignment horizontal="right" vertical="center"/>
    </xf>
    <xf numFmtId="166" fontId="9" fillId="13" borderId="13" xfId="41" applyNumberFormat="1" applyFont="1" applyFill="1" applyBorder="1" applyAlignment="1">
      <alignment horizontal="right" vertical="center"/>
    </xf>
    <xf numFmtId="166" fontId="9" fillId="13" borderId="0" xfId="41" applyNumberFormat="1" applyFont="1" applyFill="1" applyBorder="1" applyAlignment="1">
      <alignment horizontal="right" vertical="center"/>
    </xf>
    <xf numFmtId="0" fontId="42" fillId="36" borderId="12"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43" fillId="33" borderId="0" xfId="63" applyNumberFormat="1" applyFont="1" applyFill="1" applyBorder="1" applyAlignment="1">
      <alignment horizontal="right" vertical="center"/>
    </xf>
    <xf numFmtId="0" fontId="5" fillId="37" borderId="12" xfId="41" applyNumberFormat="1" applyFont="1" applyFill="1" applyBorder="1" applyAlignment="1">
      <alignment horizontal="left" vertical="center"/>
    </xf>
    <xf numFmtId="3" fontId="10" fillId="38" borderId="0" xfId="41" applyNumberFormat="1" applyFont="1" applyFill="1" applyBorder="1" applyAlignment="1">
      <alignment horizontal="right" vertical="center"/>
    </xf>
    <xf numFmtId="166" fontId="10" fillId="39" borderId="0" xfId="63" applyNumberFormat="1" applyFont="1" applyFill="1" applyBorder="1" applyAlignment="1">
      <alignment horizontal="right" vertical="center"/>
    </xf>
    <xf numFmtId="0" fontId="5" fillId="40" borderId="14" xfId="56" applyNumberFormat="1" applyFont="1" applyFill="1" applyBorder="1" applyAlignment="1">
      <alignment horizontal="left" vertical="center"/>
    </xf>
    <xf numFmtId="0" fontId="5" fillId="41" borderId="12" xfId="41" applyNumberFormat="1" applyFont="1" applyFill="1" applyBorder="1" applyAlignment="1">
      <alignment horizontal="left" vertical="center"/>
    </xf>
    <xf numFmtId="3" fontId="10" fillId="42" borderId="0" xfId="41" applyNumberFormat="1" applyFont="1" applyFill="1" applyBorder="1" applyAlignment="1">
      <alignment horizontal="right" vertical="center"/>
    </xf>
    <xf numFmtId="4" fontId="9" fillId="13" borderId="0" xfId="41" applyNumberFormat="1" applyFont="1" applyFill="1" applyBorder="1" applyAlignment="1">
      <alignment horizontal="right" vertical="center"/>
    </xf>
    <xf numFmtId="0" fontId="5" fillId="43" borderId="12" xfId="48" applyNumberFormat="1" applyFont="1" applyFill="1" applyBorder="1" applyAlignment="1">
      <alignment horizontal="left" vertical="center"/>
      <protection/>
    </xf>
    <xf numFmtId="0" fontId="5" fillId="44" borderId="12" xfId="48" applyNumberFormat="1" applyFont="1" applyFill="1" applyBorder="1" applyAlignment="1">
      <alignment horizontal="left" vertical="center"/>
      <protection/>
    </xf>
    <xf numFmtId="0" fontId="5" fillId="45" borderId="14" xfId="48" applyNumberFormat="1" applyFont="1" applyFill="1" applyBorder="1" applyAlignment="1">
      <alignment horizontal="left" vertical="center"/>
      <protection/>
    </xf>
    <xf numFmtId="0" fontId="5" fillId="41" borderId="14" xfId="48" applyNumberFormat="1" applyFont="1" applyFill="1" applyBorder="1" applyAlignment="1">
      <alignment horizontal="left" vertical="center"/>
      <protection/>
    </xf>
    <xf numFmtId="3" fontId="10" fillId="42" borderId="15" xfId="48" applyNumberFormat="1" applyFont="1" applyFill="1" applyBorder="1" applyAlignment="1">
      <alignment horizontal="right" vertical="center"/>
      <protection/>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3" fontId="5" fillId="38" borderId="0" xfId="41" applyNumberFormat="1" applyFont="1" applyFill="1" applyBorder="1" applyAlignment="1">
      <alignment horizontal="right" vertical="center"/>
    </xf>
    <xf numFmtId="166" fontId="5" fillId="42" borderId="0" xfId="63" applyNumberFormat="1" applyFont="1" applyFill="1" applyBorder="1" applyAlignment="1">
      <alignment horizontal="right" vertical="center"/>
    </xf>
    <xf numFmtId="164" fontId="10" fillId="40" borderId="12" xfId="59" applyNumberFormat="1" applyFont="1" applyFill="1" applyBorder="1" applyAlignment="1">
      <alignment vertical="center"/>
    </xf>
    <xf numFmtId="164" fontId="10" fillId="40" borderId="0" xfId="59" applyNumberFormat="1" applyFont="1" applyFill="1" applyBorder="1" applyAlignment="1">
      <alignment vertical="center"/>
    </xf>
    <xf numFmtId="164" fontId="10" fillId="40" borderId="13" xfId="59" applyNumberFormat="1" applyFont="1" applyFill="1" applyBorder="1" applyAlignment="1">
      <alignment vertical="center"/>
    </xf>
    <xf numFmtId="164" fontId="10" fillId="40" borderId="14" xfId="59" applyNumberFormat="1" applyFont="1" applyFill="1" applyBorder="1" applyAlignment="1">
      <alignment vertical="center"/>
    </xf>
    <xf numFmtId="164" fontId="10" fillId="40" borderId="15" xfId="59" applyNumberFormat="1" applyFont="1" applyFill="1" applyBorder="1" applyAlignment="1">
      <alignment vertical="center"/>
    </xf>
    <xf numFmtId="164" fontId="10" fillId="40" borderId="16" xfId="59" applyNumberFormat="1" applyFont="1" applyFill="1" applyBorder="1" applyAlignment="1">
      <alignment vertical="center"/>
    </xf>
    <xf numFmtId="1" fontId="0" fillId="0" borderId="0" xfId="0" applyNumberFormat="1" applyAlignment="1">
      <alignment/>
    </xf>
    <xf numFmtId="166" fontId="10" fillId="42" borderId="0" xfId="59" applyNumberFormat="1" applyFont="1" applyFill="1" applyBorder="1" applyAlignment="1">
      <alignment horizontal="right" vertical="center"/>
    </xf>
    <xf numFmtId="166" fontId="10" fillId="42" borderId="13" xfId="59" applyNumberFormat="1" applyFont="1" applyFill="1" applyBorder="1" applyAlignment="1">
      <alignment horizontal="right" vertical="center"/>
    </xf>
    <xf numFmtId="164" fontId="10" fillId="46" borderId="12" xfId="59" applyNumberFormat="1" applyFont="1" applyFill="1" applyBorder="1" applyAlignment="1">
      <alignment horizontal="center" vertical="center"/>
    </xf>
    <xf numFmtId="164" fontId="10" fillId="46" borderId="0" xfId="59" applyNumberFormat="1" applyFont="1" applyFill="1" applyBorder="1" applyAlignment="1">
      <alignment horizontal="center" vertical="center"/>
    </xf>
    <xf numFmtId="164" fontId="10" fillId="46" borderId="13" xfId="59" applyNumberFormat="1" applyFont="1" applyFill="1" applyBorder="1" applyAlignment="1">
      <alignment horizontal="center" vertical="center"/>
    </xf>
    <xf numFmtId="164" fontId="10" fillId="46" borderId="14" xfId="59" applyNumberFormat="1" applyFont="1" applyFill="1" applyBorder="1" applyAlignment="1">
      <alignment horizontal="center" vertical="center"/>
    </xf>
    <xf numFmtId="164" fontId="10" fillId="46" borderId="15" xfId="59" applyNumberFormat="1" applyFont="1" applyFill="1" applyBorder="1" applyAlignment="1">
      <alignment horizontal="center" vertical="center"/>
    </xf>
    <xf numFmtId="164" fontId="10" fillId="46" borderId="16" xfId="59" applyNumberFormat="1" applyFont="1" applyFill="1" applyBorder="1" applyAlignment="1">
      <alignment horizontal="center" vertical="center"/>
    </xf>
    <xf numFmtId="0" fontId="0" fillId="0" borderId="17" xfId="0" applyBorder="1" applyAlignment="1">
      <alignment horizontal="left" wrapText="1"/>
    </xf>
    <xf numFmtId="164" fontId="44" fillId="13" borderId="18" xfId="56" applyNumberFormat="1" applyFont="1" applyFill="1" applyBorder="1" applyAlignment="1">
      <alignment horizontal="center" vertical="center"/>
    </xf>
    <xf numFmtId="164" fontId="44" fillId="13" borderId="17" xfId="56" applyNumberFormat="1" applyFont="1" applyFill="1" applyBorder="1" applyAlignment="1">
      <alignment horizontal="center" vertical="center"/>
    </xf>
    <xf numFmtId="164" fontId="44" fillId="13" borderId="19" xfId="56" applyNumberFormat="1" applyFont="1" applyFill="1" applyBorder="1" applyAlignment="1">
      <alignment horizontal="center" vertical="center"/>
    </xf>
    <xf numFmtId="164" fontId="4" fillId="33" borderId="12" xfId="56" applyNumberFormat="1" applyFont="1" applyFill="1" applyBorder="1" applyAlignment="1">
      <alignment horizontal="center" vertical="center"/>
    </xf>
    <xf numFmtId="164" fontId="4" fillId="33" borderId="20" xfId="56" applyNumberFormat="1" applyFont="1" applyFill="1" applyBorder="1" applyAlignment="1">
      <alignment horizontal="center"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3" xfId="56" applyFont="1" applyFill="1" applyBorder="1" applyAlignment="1" applyProtection="1">
      <alignment horizontal="center" vertical="center"/>
      <protection/>
    </xf>
    <xf numFmtId="167" fontId="10" fillId="40" borderId="0" xfId="59" applyNumberFormat="1" applyFont="1" applyFill="1" applyBorder="1" applyAlignment="1">
      <alignment horizontal="right" vertical="center"/>
    </xf>
    <xf numFmtId="166" fontId="10" fillId="40" borderId="0" xfId="59" applyNumberFormat="1" applyFont="1" applyFill="1" applyBorder="1" applyAlignment="1">
      <alignment horizontal="right" vertical="center"/>
    </xf>
    <xf numFmtId="166" fontId="10" fillId="40" borderId="13" xfId="59" applyNumberFormat="1" applyFont="1" applyFill="1" applyBorder="1" applyAlignment="1">
      <alignment horizontal="right" vertical="center"/>
    </xf>
    <xf numFmtId="3" fontId="10" fillId="47" borderId="0" xfId="48" applyNumberFormat="1" applyFont="1" applyFill="1" applyBorder="1" applyAlignment="1">
      <alignment horizontal="right" vertical="center"/>
      <protection/>
    </xf>
    <xf numFmtId="166" fontId="10" fillId="47" borderId="0" xfId="48" applyNumberFormat="1" applyFont="1" applyFill="1" applyBorder="1" applyAlignment="1">
      <alignment horizontal="right" vertical="center"/>
      <protection/>
    </xf>
    <xf numFmtId="166" fontId="10" fillId="47" borderId="13" xfId="48" applyNumberFormat="1" applyFont="1" applyFill="1" applyBorder="1" applyAlignment="1">
      <alignment horizontal="right" vertical="center"/>
      <protection/>
    </xf>
    <xf numFmtId="3" fontId="10" fillId="42" borderId="21" xfId="48" applyNumberFormat="1" applyFont="1" applyFill="1" applyBorder="1" applyAlignment="1">
      <alignment horizontal="right" vertical="center"/>
      <protection/>
    </xf>
    <xf numFmtId="166" fontId="10" fillId="42" borderId="21" xfId="48" applyNumberFormat="1" applyFont="1" applyFill="1" applyBorder="1" applyAlignment="1">
      <alignment horizontal="right" vertical="center"/>
      <protection/>
    </xf>
    <xf numFmtId="166" fontId="10" fillId="42" borderId="22" xfId="48" applyNumberFormat="1" applyFont="1" applyFill="1" applyBorder="1" applyAlignment="1">
      <alignment horizontal="right" vertical="center"/>
      <protection/>
    </xf>
    <xf numFmtId="3" fontId="10" fillId="30" borderId="0" xfId="57" applyNumberFormat="1" applyFont="1" applyFill="1" applyBorder="1" applyAlignment="1">
      <alignment horizontal="right" vertical="center"/>
    </xf>
    <xf numFmtId="166" fontId="10" fillId="30" borderId="0" xfId="57" applyNumberFormat="1" applyFont="1" applyFill="1" applyBorder="1" applyAlignment="1">
      <alignment horizontal="right" vertical="center"/>
    </xf>
    <xf numFmtId="166" fontId="10" fillId="30" borderId="13" xfId="57" applyNumberFormat="1" applyFont="1" applyFill="1" applyBorder="1" applyAlignment="1">
      <alignment horizontal="right" vertical="center"/>
    </xf>
    <xf numFmtId="3" fontId="10" fillId="48" borderId="15" xfId="48" applyNumberFormat="1" applyFont="1" applyFill="1" applyBorder="1" applyAlignment="1">
      <alignment horizontal="right" vertical="center"/>
      <protection/>
    </xf>
    <xf numFmtId="166" fontId="10" fillId="48" borderId="15" xfId="48" applyNumberFormat="1" applyFont="1" applyFill="1" applyBorder="1" applyAlignment="1">
      <alignment horizontal="right" vertical="center"/>
      <protection/>
    </xf>
    <xf numFmtId="166" fontId="10" fillId="48" borderId="16" xfId="48" applyNumberFormat="1" applyFont="1" applyFill="1" applyBorder="1" applyAlignment="1">
      <alignment horizontal="right" vertical="center"/>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5"/>
  <sheetViews>
    <sheetView zoomScale="80" zoomScaleNormal="80" zoomScalePageLayoutView="0" workbookViewId="0" topLeftCell="A10">
      <selection activeCell="A10" sqref="A10"/>
    </sheetView>
  </sheetViews>
  <sheetFormatPr defaultColWidth="9.140625" defaultRowHeight="15"/>
  <cols>
    <col min="1" max="1" width="27.8515625" style="0" customWidth="1"/>
    <col min="2" max="10" width="14.28125" style="0" customWidth="1"/>
  </cols>
  <sheetData>
    <row r="1" spans="1:10" ht="24.75" customHeight="1">
      <c r="A1" s="51" t="s">
        <v>0</v>
      </c>
      <c r="B1" s="52"/>
      <c r="C1" s="52"/>
      <c r="D1" s="52"/>
      <c r="E1" s="52"/>
      <c r="F1" s="52"/>
      <c r="G1" s="52"/>
      <c r="H1" s="52"/>
      <c r="I1" s="52"/>
      <c r="J1" s="53"/>
    </row>
    <row r="2" spans="1:10" ht="27.75" customHeight="1">
      <c r="A2" s="54" t="s">
        <v>1</v>
      </c>
      <c r="B2" s="56" t="s">
        <v>2</v>
      </c>
      <c r="C2" s="56"/>
      <c r="D2" s="56"/>
      <c r="E2" s="56" t="s">
        <v>3</v>
      </c>
      <c r="F2" s="56"/>
      <c r="G2" s="56"/>
      <c r="H2" s="57" t="s">
        <v>4</v>
      </c>
      <c r="I2" s="57"/>
      <c r="J2" s="58"/>
    </row>
    <row r="3" spans="1:10" ht="15">
      <c r="A3" s="55"/>
      <c r="B3" s="1" t="s">
        <v>5</v>
      </c>
      <c r="C3" s="1" t="s">
        <v>6</v>
      </c>
      <c r="D3" s="1" t="s">
        <v>7</v>
      </c>
      <c r="E3" s="1" t="s">
        <v>5</v>
      </c>
      <c r="F3" s="1" t="s">
        <v>6</v>
      </c>
      <c r="G3" s="1" t="s">
        <v>7</v>
      </c>
      <c r="H3" s="1" t="s">
        <v>5</v>
      </c>
      <c r="I3" s="1" t="s">
        <v>6</v>
      </c>
      <c r="J3" s="2" t="s">
        <v>7</v>
      </c>
    </row>
    <row r="4" spans="1:10" ht="15">
      <c r="A4" s="3" t="s">
        <v>12</v>
      </c>
      <c r="B4" s="4">
        <v>143958</v>
      </c>
      <c r="C4" s="4">
        <v>320816</v>
      </c>
      <c r="D4" s="4">
        <f>+B4+C4</f>
        <v>464774</v>
      </c>
      <c r="E4" s="4">
        <v>141735</v>
      </c>
      <c r="F4" s="4">
        <v>324492</v>
      </c>
      <c r="G4" s="4">
        <f>+E4+F4</f>
        <v>466227</v>
      </c>
      <c r="H4" s="5">
        <f>+((E4-B4)/B4)*100</f>
        <v>-1.5442003917809362</v>
      </c>
      <c r="I4" s="5">
        <f aca="true" t="shared" si="0" ref="I4:J19">+((F4-C4)/C4)*100</f>
        <v>1.1458281382474689</v>
      </c>
      <c r="J4" s="6">
        <f t="shared" si="0"/>
        <v>0.3126250607822296</v>
      </c>
    </row>
    <row r="5" spans="1:10" ht="15">
      <c r="A5" s="7" t="s">
        <v>13</v>
      </c>
      <c r="B5" s="8">
        <v>136393</v>
      </c>
      <c r="C5" s="8">
        <v>82765</v>
      </c>
      <c r="D5" s="8">
        <f aca="true" t="shared" si="1" ref="D5:D58">+B5+C5</f>
        <v>219158</v>
      </c>
      <c r="E5" s="8">
        <v>146046</v>
      </c>
      <c r="F5" s="8">
        <v>84425</v>
      </c>
      <c r="G5" s="8">
        <f aca="true" t="shared" si="2" ref="G5:G58">+E5+F5</f>
        <v>230471</v>
      </c>
      <c r="H5" s="9">
        <f aca="true" t="shared" si="3" ref="H5:J60">+((E5-B5)/B5)*100</f>
        <v>7.077342678876482</v>
      </c>
      <c r="I5" s="9">
        <f t="shared" si="0"/>
        <v>2.0056787289313114</v>
      </c>
      <c r="J5" s="10">
        <f t="shared" si="0"/>
        <v>5.1620292209273675</v>
      </c>
    </row>
    <row r="6" spans="1:10" ht="15">
      <c r="A6" s="11" t="s">
        <v>14</v>
      </c>
      <c r="B6" s="4">
        <v>82852</v>
      </c>
      <c r="C6" s="4">
        <v>15758</v>
      </c>
      <c r="D6" s="4">
        <f t="shared" si="1"/>
        <v>98610</v>
      </c>
      <c r="E6" s="4">
        <v>89877</v>
      </c>
      <c r="F6" s="4">
        <v>15738</v>
      </c>
      <c r="G6" s="4">
        <f t="shared" si="2"/>
        <v>105615</v>
      </c>
      <c r="H6" s="5">
        <f t="shared" si="3"/>
        <v>8.478974557041472</v>
      </c>
      <c r="I6" s="12">
        <f t="shared" si="0"/>
        <v>-0.1269196598553116</v>
      </c>
      <c r="J6" s="13">
        <f t="shared" si="0"/>
        <v>7.103742013994524</v>
      </c>
    </row>
    <row r="7" spans="1:10" ht="15">
      <c r="A7" s="7" t="s">
        <v>15</v>
      </c>
      <c r="B7" s="8">
        <v>66157</v>
      </c>
      <c r="C7" s="8">
        <v>20837</v>
      </c>
      <c r="D7" s="8">
        <f t="shared" si="1"/>
        <v>86994</v>
      </c>
      <c r="E7" s="8">
        <v>69370</v>
      </c>
      <c r="F7" s="8">
        <v>16850</v>
      </c>
      <c r="G7" s="8">
        <f t="shared" si="2"/>
        <v>86220</v>
      </c>
      <c r="H7" s="9">
        <f t="shared" si="3"/>
        <v>4.85662892815575</v>
      </c>
      <c r="I7" s="9">
        <f t="shared" si="0"/>
        <v>-19.13423237510198</v>
      </c>
      <c r="J7" s="10">
        <f t="shared" si="0"/>
        <v>-0.8897165321746328</v>
      </c>
    </row>
    <row r="8" spans="1:10" ht="15">
      <c r="A8" s="11" t="s">
        <v>16</v>
      </c>
      <c r="B8" s="4">
        <v>50949</v>
      </c>
      <c r="C8" s="4">
        <v>123766</v>
      </c>
      <c r="D8" s="4">
        <f t="shared" si="1"/>
        <v>174715</v>
      </c>
      <c r="E8" s="4">
        <v>51264</v>
      </c>
      <c r="F8" s="4">
        <v>76233</v>
      </c>
      <c r="G8" s="4">
        <f t="shared" si="2"/>
        <v>127497</v>
      </c>
      <c r="H8" s="12">
        <f t="shared" si="3"/>
        <v>0.6182653241476771</v>
      </c>
      <c r="I8" s="5">
        <f t="shared" si="0"/>
        <v>-38.40553948580386</v>
      </c>
      <c r="J8" s="13">
        <f t="shared" si="0"/>
        <v>-27.025727613542056</v>
      </c>
    </row>
    <row r="9" spans="1:10" ht="15">
      <c r="A9" s="7" t="s">
        <v>76</v>
      </c>
      <c r="B9" s="8">
        <v>3332</v>
      </c>
      <c r="C9" s="8">
        <v>3722</v>
      </c>
      <c r="D9" s="8">
        <f t="shared" si="1"/>
        <v>7054</v>
      </c>
      <c r="E9" s="8">
        <v>3785</v>
      </c>
      <c r="F9" s="8">
        <v>2368</v>
      </c>
      <c r="G9" s="8">
        <f t="shared" si="2"/>
        <v>6153</v>
      </c>
      <c r="H9" s="9">
        <f t="shared" si="3"/>
        <v>13.595438175270107</v>
      </c>
      <c r="I9" s="9">
        <f t="shared" si="0"/>
        <v>-36.37829124126814</v>
      </c>
      <c r="J9" s="10">
        <f t="shared" si="0"/>
        <v>-12.772894811454494</v>
      </c>
    </row>
    <row r="10" spans="1:10" ht="15">
      <c r="A10" s="11" t="s">
        <v>17</v>
      </c>
      <c r="B10" s="4">
        <v>14311</v>
      </c>
      <c r="C10" s="4">
        <v>19343</v>
      </c>
      <c r="D10" s="4">
        <f t="shared" si="1"/>
        <v>33654</v>
      </c>
      <c r="E10" s="4">
        <v>13896</v>
      </c>
      <c r="F10" s="4">
        <v>12257</v>
      </c>
      <c r="G10" s="4">
        <f t="shared" si="2"/>
        <v>26153</v>
      </c>
      <c r="H10" s="5">
        <f t="shared" si="3"/>
        <v>-2.89986723499406</v>
      </c>
      <c r="I10" s="5">
        <f t="shared" si="0"/>
        <v>-36.63340743421393</v>
      </c>
      <c r="J10" s="13">
        <f t="shared" si="0"/>
        <v>-22.288583823616808</v>
      </c>
    </row>
    <row r="11" spans="1:10" ht="15">
      <c r="A11" s="7" t="s">
        <v>18</v>
      </c>
      <c r="B11" s="8">
        <v>21592</v>
      </c>
      <c r="C11" s="8">
        <v>12805</v>
      </c>
      <c r="D11" s="8">
        <f t="shared" si="1"/>
        <v>34397</v>
      </c>
      <c r="E11" s="8">
        <v>23619</v>
      </c>
      <c r="F11" s="8">
        <v>8077</v>
      </c>
      <c r="G11" s="8">
        <f t="shared" si="2"/>
        <v>31696</v>
      </c>
      <c r="H11" s="9">
        <f t="shared" si="3"/>
        <v>9.387736198592071</v>
      </c>
      <c r="I11" s="9">
        <f t="shared" si="0"/>
        <v>-36.92307692307693</v>
      </c>
      <c r="J11" s="10">
        <f t="shared" si="0"/>
        <v>-7.852428990900369</v>
      </c>
    </row>
    <row r="12" spans="1:10" ht="15">
      <c r="A12" s="11" t="s">
        <v>19</v>
      </c>
      <c r="B12" s="4">
        <v>38753</v>
      </c>
      <c r="C12" s="4">
        <v>7886</v>
      </c>
      <c r="D12" s="4">
        <f t="shared" si="1"/>
        <v>46639</v>
      </c>
      <c r="E12" s="4">
        <v>40009</v>
      </c>
      <c r="F12" s="4">
        <v>8547</v>
      </c>
      <c r="G12" s="4">
        <f t="shared" si="2"/>
        <v>48556</v>
      </c>
      <c r="H12" s="5">
        <f t="shared" si="3"/>
        <v>3.241039403401027</v>
      </c>
      <c r="I12" s="5">
        <f t="shared" si="0"/>
        <v>8.381942683236113</v>
      </c>
      <c r="J12" s="13">
        <f t="shared" si="0"/>
        <v>4.110293959990566</v>
      </c>
    </row>
    <row r="13" spans="1:10" ht="15">
      <c r="A13" s="7" t="s">
        <v>20</v>
      </c>
      <c r="B13" s="8">
        <v>23056</v>
      </c>
      <c r="C13" s="8">
        <v>2335</v>
      </c>
      <c r="D13" s="8">
        <f t="shared" si="1"/>
        <v>25391</v>
      </c>
      <c r="E13" s="8">
        <v>23811</v>
      </c>
      <c r="F13" s="8">
        <v>2456</v>
      </c>
      <c r="G13" s="8">
        <f t="shared" si="2"/>
        <v>26267</v>
      </c>
      <c r="H13" s="9">
        <f t="shared" si="3"/>
        <v>3.274635669673838</v>
      </c>
      <c r="I13" s="9">
        <f t="shared" si="0"/>
        <v>5.182012847965739</v>
      </c>
      <c r="J13" s="10">
        <f t="shared" si="0"/>
        <v>3.450041353235398</v>
      </c>
    </row>
    <row r="14" spans="1:10" ht="15">
      <c r="A14" s="11" t="s">
        <v>21</v>
      </c>
      <c r="B14" s="4">
        <v>8541</v>
      </c>
      <c r="C14" s="4">
        <v>223</v>
      </c>
      <c r="D14" s="4">
        <f t="shared" si="1"/>
        <v>8764</v>
      </c>
      <c r="E14" s="4">
        <v>8946</v>
      </c>
      <c r="F14" s="4">
        <v>122</v>
      </c>
      <c r="G14" s="4">
        <f t="shared" si="2"/>
        <v>9068</v>
      </c>
      <c r="H14" s="5">
        <f t="shared" si="3"/>
        <v>4.7418335089567965</v>
      </c>
      <c r="I14" s="5">
        <f t="shared" si="0"/>
        <v>-45.2914798206278</v>
      </c>
      <c r="J14" s="13">
        <f t="shared" si="0"/>
        <v>3.468735737106344</v>
      </c>
    </row>
    <row r="15" spans="1:10" ht="15">
      <c r="A15" s="7" t="s">
        <v>22</v>
      </c>
      <c r="B15" s="8">
        <v>16201</v>
      </c>
      <c r="C15" s="8">
        <v>1416</v>
      </c>
      <c r="D15" s="8">
        <f t="shared" si="1"/>
        <v>17617</v>
      </c>
      <c r="E15" s="8">
        <v>15794</v>
      </c>
      <c r="F15" s="8">
        <v>1839</v>
      </c>
      <c r="G15" s="8">
        <f t="shared" si="2"/>
        <v>17633</v>
      </c>
      <c r="H15" s="9">
        <f t="shared" si="3"/>
        <v>-2.5121906055181777</v>
      </c>
      <c r="I15" s="9">
        <f t="shared" si="0"/>
        <v>29.8728813559322</v>
      </c>
      <c r="J15" s="14">
        <f t="shared" si="0"/>
        <v>0.09082136572628711</v>
      </c>
    </row>
    <row r="16" spans="1:10" ht="15">
      <c r="A16" s="11" t="s">
        <v>23</v>
      </c>
      <c r="B16" s="4">
        <v>1700</v>
      </c>
      <c r="C16" s="4">
        <v>11</v>
      </c>
      <c r="D16" s="4">
        <f t="shared" si="1"/>
        <v>1711</v>
      </c>
      <c r="E16" s="4">
        <v>1800</v>
      </c>
      <c r="F16" s="4">
        <v>32</v>
      </c>
      <c r="G16" s="4">
        <f t="shared" si="2"/>
        <v>1832</v>
      </c>
      <c r="H16" s="5">
        <f t="shared" si="3"/>
        <v>5.88235294117647</v>
      </c>
      <c r="I16" s="5">
        <f t="shared" si="0"/>
        <v>190.9090909090909</v>
      </c>
      <c r="J16" s="13">
        <f t="shared" si="0"/>
        <v>7.071887784921099</v>
      </c>
    </row>
    <row r="17" spans="1:10" ht="15">
      <c r="A17" s="7" t="s">
        <v>24</v>
      </c>
      <c r="B17" s="8">
        <v>1832</v>
      </c>
      <c r="C17" s="8">
        <v>15</v>
      </c>
      <c r="D17" s="8">
        <f t="shared" si="1"/>
        <v>1847</v>
      </c>
      <c r="E17" s="8">
        <v>2006</v>
      </c>
      <c r="F17" s="8">
        <v>2</v>
      </c>
      <c r="G17" s="8">
        <f t="shared" si="2"/>
        <v>2008</v>
      </c>
      <c r="H17" s="9">
        <f t="shared" si="3"/>
        <v>9.497816593886462</v>
      </c>
      <c r="I17" s="9">
        <f t="shared" si="0"/>
        <v>-86.66666666666667</v>
      </c>
      <c r="J17" s="10">
        <f t="shared" si="0"/>
        <v>8.716838115863561</v>
      </c>
    </row>
    <row r="18" spans="1:10" ht="15">
      <c r="A18" s="11" t="s">
        <v>25</v>
      </c>
      <c r="B18" s="4">
        <v>1142</v>
      </c>
      <c r="C18" s="4">
        <v>31</v>
      </c>
      <c r="D18" s="4">
        <f t="shared" si="1"/>
        <v>1173</v>
      </c>
      <c r="E18" s="4">
        <v>673</v>
      </c>
      <c r="F18" s="4">
        <v>25</v>
      </c>
      <c r="G18" s="4">
        <f t="shared" si="2"/>
        <v>698</v>
      </c>
      <c r="H18" s="5">
        <f t="shared" si="3"/>
        <v>-41.06830122591944</v>
      </c>
      <c r="I18" s="5">
        <f t="shared" si="0"/>
        <v>-19.35483870967742</v>
      </c>
      <c r="J18" s="13">
        <f t="shared" si="0"/>
        <v>-40.49445865302643</v>
      </c>
    </row>
    <row r="19" spans="1:10" ht="15">
      <c r="A19" s="7" t="s">
        <v>26</v>
      </c>
      <c r="B19" s="8">
        <v>16315</v>
      </c>
      <c r="C19" s="8">
        <v>1</v>
      </c>
      <c r="D19" s="8">
        <f t="shared" si="1"/>
        <v>16316</v>
      </c>
      <c r="E19" s="8">
        <v>16983</v>
      </c>
      <c r="F19" s="8"/>
      <c r="G19" s="8">
        <f t="shared" si="2"/>
        <v>16983</v>
      </c>
      <c r="H19" s="9">
        <f t="shared" si="3"/>
        <v>4.09439166411278</v>
      </c>
      <c r="I19" s="9">
        <f t="shared" si="0"/>
        <v>-100</v>
      </c>
      <c r="J19" s="10">
        <f t="shared" si="0"/>
        <v>4.088011767590095</v>
      </c>
    </row>
    <row r="20" spans="1:10" ht="15">
      <c r="A20" s="11" t="s">
        <v>27</v>
      </c>
      <c r="B20" s="4">
        <v>7991</v>
      </c>
      <c r="C20" s="4">
        <v>122</v>
      </c>
      <c r="D20" s="4">
        <f t="shared" si="1"/>
        <v>8113</v>
      </c>
      <c r="E20" s="4">
        <v>20190</v>
      </c>
      <c r="F20" s="4">
        <v>172</v>
      </c>
      <c r="G20" s="4">
        <f t="shared" si="2"/>
        <v>20362</v>
      </c>
      <c r="H20" s="5">
        <f t="shared" si="3"/>
        <v>152.6592416468527</v>
      </c>
      <c r="I20" s="5">
        <f t="shared" si="3"/>
        <v>40.98360655737705</v>
      </c>
      <c r="J20" s="13">
        <f t="shared" si="3"/>
        <v>150.97990878836436</v>
      </c>
    </row>
    <row r="21" spans="1:10" ht="15">
      <c r="A21" s="7" t="s">
        <v>28</v>
      </c>
      <c r="B21" s="8">
        <v>156</v>
      </c>
      <c r="C21" s="8"/>
      <c r="D21" s="8">
        <f t="shared" si="1"/>
        <v>156</v>
      </c>
      <c r="E21" s="8">
        <v>115</v>
      </c>
      <c r="F21" s="8"/>
      <c r="G21" s="8">
        <f t="shared" si="2"/>
        <v>115</v>
      </c>
      <c r="H21" s="9">
        <f t="shared" si="3"/>
        <v>-26.282051282051285</v>
      </c>
      <c r="I21" s="9"/>
      <c r="J21" s="10">
        <f t="shared" si="3"/>
        <v>-26.282051282051285</v>
      </c>
    </row>
    <row r="22" spans="1:10" ht="15">
      <c r="A22" s="11" t="s">
        <v>29</v>
      </c>
      <c r="B22" s="4">
        <v>1606</v>
      </c>
      <c r="C22" s="4">
        <v>5</v>
      </c>
      <c r="D22" s="4">
        <f t="shared" si="1"/>
        <v>1611</v>
      </c>
      <c r="E22" s="4">
        <v>3168</v>
      </c>
      <c r="F22" s="4">
        <v>14</v>
      </c>
      <c r="G22" s="4">
        <f t="shared" si="2"/>
        <v>3182</v>
      </c>
      <c r="H22" s="5">
        <f t="shared" si="3"/>
        <v>97.26027397260275</v>
      </c>
      <c r="I22" s="5">
        <f t="shared" si="3"/>
        <v>180</v>
      </c>
      <c r="J22" s="13">
        <f t="shared" si="3"/>
        <v>97.51707014276847</v>
      </c>
    </row>
    <row r="23" spans="1:10" ht="15">
      <c r="A23" s="7" t="s">
        <v>30</v>
      </c>
      <c r="B23" s="8">
        <v>1216</v>
      </c>
      <c r="C23" s="8">
        <v>19</v>
      </c>
      <c r="D23" s="8">
        <f t="shared" si="1"/>
        <v>1235</v>
      </c>
      <c r="E23" s="8">
        <v>1365</v>
      </c>
      <c r="F23" s="8">
        <v>2</v>
      </c>
      <c r="G23" s="8">
        <f t="shared" si="2"/>
        <v>1367</v>
      </c>
      <c r="H23" s="9">
        <f t="shared" si="3"/>
        <v>12.25328947368421</v>
      </c>
      <c r="I23" s="9">
        <f t="shared" si="3"/>
        <v>-89.47368421052632</v>
      </c>
      <c r="J23" s="10">
        <f t="shared" si="3"/>
        <v>10.688259109311742</v>
      </c>
    </row>
    <row r="24" spans="1:10" ht="15">
      <c r="A24" s="11" t="s">
        <v>31</v>
      </c>
      <c r="B24" s="4">
        <v>6507</v>
      </c>
      <c r="C24" s="4">
        <v>349</v>
      </c>
      <c r="D24" s="4">
        <f t="shared" si="1"/>
        <v>6856</v>
      </c>
      <c r="E24" s="4">
        <v>6756</v>
      </c>
      <c r="F24" s="4">
        <v>378</v>
      </c>
      <c r="G24" s="4">
        <f t="shared" si="2"/>
        <v>7134</v>
      </c>
      <c r="H24" s="5">
        <f t="shared" si="3"/>
        <v>3.826648224988474</v>
      </c>
      <c r="I24" s="5">
        <f t="shared" si="3"/>
        <v>8.30945558739255</v>
      </c>
      <c r="J24" s="13">
        <f t="shared" si="3"/>
        <v>4.054842473745624</v>
      </c>
    </row>
    <row r="25" spans="1:10" ht="15">
      <c r="A25" s="7" t="s">
        <v>32</v>
      </c>
      <c r="B25" s="8">
        <v>4522</v>
      </c>
      <c r="C25" s="8">
        <v>73</v>
      </c>
      <c r="D25" s="8">
        <f t="shared" si="1"/>
        <v>4595</v>
      </c>
      <c r="E25" s="8">
        <v>5486</v>
      </c>
      <c r="F25" s="8">
        <v>30</v>
      </c>
      <c r="G25" s="8">
        <f t="shared" si="2"/>
        <v>5516</v>
      </c>
      <c r="H25" s="9">
        <f t="shared" si="3"/>
        <v>21.318000884564352</v>
      </c>
      <c r="I25" s="9">
        <f t="shared" si="3"/>
        <v>-58.9041095890411</v>
      </c>
      <c r="J25" s="10">
        <f t="shared" si="3"/>
        <v>20.043525571273126</v>
      </c>
    </row>
    <row r="26" spans="1:10" ht="15">
      <c r="A26" s="11" t="s">
        <v>33</v>
      </c>
      <c r="B26" s="4">
        <v>118</v>
      </c>
      <c r="C26" s="4"/>
      <c r="D26" s="4">
        <f t="shared" si="1"/>
        <v>118</v>
      </c>
      <c r="E26" s="4">
        <v>234</v>
      </c>
      <c r="F26" s="4"/>
      <c r="G26" s="4">
        <f t="shared" si="2"/>
        <v>234</v>
      </c>
      <c r="H26" s="5">
        <f t="shared" si="3"/>
        <v>98.30508474576271</v>
      </c>
      <c r="I26" s="5"/>
      <c r="J26" s="13">
        <f t="shared" si="3"/>
        <v>98.30508474576271</v>
      </c>
    </row>
    <row r="27" spans="1:10" ht="15">
      <c r="A27" s="7" t="s">
        <v>34</v>
      </c>
      <c r="B27" s="8">
        <v>6189</v>
      </c>
      <c r="C27" s="8">
        <v>81</v>
      </c>
      <c r="D27" s="8">
        <f t="shared" si="1"/>
        <v>6270</v>
      </c>
      <c r="E27" s="8">
        <v>6201</v>
      </c>
      <c r="F27" s="8">
        <v>140</v>
      </c>
      <c r="G27" s="8">
        <f t="shared" si="2"/>
        <v>6341</v>
      </c>
      <c r="H27" s="15">
        <f t="shared" si="3"/>
        <v>0.19389238972370335</v>
      </c>
      <c r="I27" s="9">
        <f t="shared" si="3"/>
        <v>72.8395061728395</v>
      </c>
      <c r="J27" s="10">
        <f t="shared" si="3"/>
        <v>1.1323763955342903</v>
      </c>
    </row>
    <row r="28" spans="1:10" ht="15">
      <c r="A28" s="11" t="s">
        <v>35</v>
      </c>
      <c r="B28" s="4">
        <v>14161</v>
      </c>
      <c r="C28" s="4">
        <v>148</v>
      </c>
      <c r="D28" s="4">
        <f t="shared" si="1"/>
        <v>14309</v>
      </c>
      <c r="E28" s="4">
        <v>13429</v>
      </c>
      <c r="F28" s="4">
        <v>375</v>
      </c>
      <c r="G28" s="4">
        <f t="shared" si="2"/>
        <v>13804</v>
      </c>
      <c r="H28" s="5">
        <f t="shared" si="3"/>
        <v>-5.16912647411906</v>
      </c>
      <c r="I28" s="5">
        <f t="shared" si="3"/>
        <v>153.3783783783784</v>
      </c>
      <c r="J28" s="13">
        <f t="shared" si="3"/>
        <v>-3.5292473268572224</v>
      </c>
    </row>
    <row r="29" spans="1:10" ht="15">
      <c r="A29" s="7" t="s">
        <v>36</v>
      </c>
      <c r="B29" s="8">
        <v>6836</v>
      </c>
      <c r="C29" s="8">
        <v>258</v>
      </c>
      <c r="D29" s="8">
        <f t="shared" si="1"/>
        <v>7094</v>
      </c>
      <c r="E29" s="8">
        <v>7206</v>
      </c>
      <c r="F29" s="8">
        <v>222</v>
      </c>
      <c r="G29" s="8">
        <f t="shared" si="2"/>
        <v>7428</v>
      </c>
      <c r="H29" s="9">
        <f t="shared" si="3"/>
        <v>5.412521942656524</v>
      </c>
      <c r="I29" s="9">
        <f t="shared" si="3"/>
        <v>-13.953488372093023</v>
      </c>
      <c r="J29" s="10">
        <f t="shared" si="3"/>
        <v>4.708204116154497</v>
      </c>
    </row>
    <row r="30" spans="1:10" ht="15">
      <c r="A30" s="11" t="s">
        <v>37</v>
      </c>
      <c r="B30" s="4">
        <v>2635</v>
      </c>
      <c r="C30" s="4">
        <v>16</v>
      </c>
      <c r="D30" s="4">
        <f t="shared" si="1"/>
        <v>2651</v>
      </c>
      <c r="E30" s="4">
        <v>2854</v>
      </c>
      <c r="F30" s="4">
        <v>23</v>
      </c>
      <c r="G30" s="4">
        <f t="shared" si="2"/>
        <v>2877</v>
      </c>
      <c r="H30" s="5">
        <f t="shared" si="3"/>
        <v>8.311195445920303</v>
      </c>
      <c r="I30" s="5">
        <f t="shared" si="3"/>
        <v>43.75</v>
      </c>
      <c r="J30" s="13">
        <f t="shared" si="3"/>
        <v>8.525084873632592</v>
      </c>
    </row>
    <row r="31" spans="1:10" ht="15">
      <c r="A31" s="7" t="s">
        <v>38</v>
      </c>
      <c r="B31" s="8">
        <v>4568</v>
      </c>
      <c r="C31" s="8">
        <v>508</v>
      </c>
      <c r="D31" s="8">
        <f t="shared" si="1"/>
        <v>5076</v>
      </c>
      <c r="E31" s="8">
        <v>6059</v>
      </c>
      <c r="F31" s="8">
        <v>473</v>
      </c>
      <c r="G31" s="8">
        <f t="shared" si="2"/>
        <v>6532</v>
      </c>
      <c r="H31" s="9">
        <f t="shared" si="3"/>
        <v>32.64010507880911</v>
      </c>
      <c r="I31" s="9">
        <f t="shared" si="3"/>
        <v>-6.889763779527559</v>
      </c>
      <c r="J31" s="10">
        <f t="shared" si="3"/>
        <v>28.684003152088263</v>
      </c>
    </row>
    <row r="32" spans="1:10" ht="15">
      <c r="A32" s="11" t="s">
        <v>39</v>
      </c>
      <c r="B32" s="4">
        <v>196</v>
      </c>
      <c r="C32" s="4"/>
      <c r="D32" s="4">
        <f t="shared" si="1"/>
        <v>196</v>
      </c>
      <c r="E32" s="4">
        <v>360</v>
      </c>
      <c r="F32" s="4"/>
      <c r="G32" s="4">
        <f t="shared" si="2"/>
        <v>360</v>
      </c>
      <c r="H32" s="5">
        <f t="shared" si="3"/>
        <v>83.6734693877551</v>
      </c>
      <c r="I32" s="5"/>
      <c r="J32" s="13">
        <f t="shared" si="3"/>
        <v>83.6734693877551</v>
      </c>
    </row>
    <row r="33" spans="1:10" ht="15">
      <c r="A33" s="7" t="s">
        <v>40</v>
      </c>
      <c r="B33" s="8">
        <v>7107</v>
      </c>
      <c r="C33" s="8">
        <v>2499</v>
      </c>
      <c r="D33" s="8">
        <f t="shared" si="1"/>
        <v>9606</v>
      </c>
      <c r="E33" s="8">
        <v>7343</v>
      </c>
      <c r="F33" s="8">
        <v>2268</v>
      </c>
      <c r="G33" s="8">
        <f t="shared" si="2"/>
        <v>9611</v>
      </c>
      <c r="H33" s="9">
        <f t="shared" si="3"/>
        <v>3.3206697622062755</v>
      </c>
      <c r="I33" s="9">
        <f t="shared" si="3"/>
        <v>-9.243697478991598</v>
      </c>
      <c r="J33" s="14">
        <f t="shared" si="3"/>
        <v>0.052050801582344375</v>
      </c>
    </row>
    <row r="34" spans="1:10" ht="15">
      <c r="A34" s="11" t="s">
        <v>41</v>
      </c>
      <c r="B34" s="4">
        <v>1549</v>
      </c>
      <c r="C34" s="4">
        <v>13</v>
      </c>
      <c r="D34" s="4">
        <f t="shared" si="1"/>
        <v>1562</v>
      </c>
      <c r="E34" s="4">
        <v>1487</v>
      </c>
      <c r="F34" s="4"/>
      <c r="G34" s="4">
        <f t="shared" si="2"/>
        <v>1487</v>
      </c>
      <c r="H34" s="5">
        <f t="shared" si="3"/>
        <v>-4.002582311168496</v>
      </c>
      <c r="I34" s="5">
        <f t="shared" si="3"/>
        <v>-100</v>
      </c>
      <c r="J34" s="13">
        <f t="shared" si="3"/>
        <v>-4.801536491677337</v>
      </c>
    </row>
    <row r="35" spans="1:10" ht="15">
      <c r="A35" s="7" t="s">
        <v>42</v>
      </c>
      <c r="B35" s="8">
        <v>22300</v>
      </c>
      <c r="C35" s="8">
        <v>1072</v>
      </c>
      <c r="D35" s="8">
        <f t="shared" si="1"/>
        <v>23372</v>
      </c>
      <c r="E35" s="8">
        <v>23235</v>
      </c>
      <c r="F35" s="8">
        <v>829</v>
      </c>
      <c r="G35" s="8">
        <f t="shared" si="2"/>
        <v>24064</v>
      </c>
      <c r="H35" s="9">
        <f t="shared" si="3"/>
        <v>4.192825112107624</v>
      </c>
      <c r="I35" s="9">
        <f t="shared" si="3"/>
        <v>-22.667910447761194</v>
      </c>
      <c r="J35" s="10">
        <f t="shared" si="3"/>
        <v>2.960807804210166</v>
      </c>
    </row>
    <row r="36" spans="1:10" ht="15">
      <c r="A36" s="11" t="s">
        <v>43</v>
      </c>
      <c r="B36" s="4">
        <v>2362</v>
      </c>
      <c r="C36" s="4">
        <v>2</v>
      </c>
      <c r="D36" s="4">
        <f t="shared" si="1"/>
        <v>2364</v>
      </c>
      <c r="E36" s="4">
        <v>2461</v>
      </c>
      <c r="F36" s="4">
        <v>12</v>
      </c>
      <c r="G36" s="4">
        <f t="shared" si="2"/>
        <v>2473</v>
      </c>
      <c r="H36" s="5">
        <f t="shared" si="3"/>
        <v>4.191363251481795</v>
      </c>
      <c r="I36" s="5">
        <f t="shared" si="3"/>
        <v>500</v>
      </c>
      <c r="J36" s="13">
        <f t="shared" si="3"/>
        <v>4.61082910321489</v>
      </c>
    </row>
    <row r="37" spans="1:10" ht="15">
      <c r="A37" s="7" t="s">
        <v>44</v>
      </c>
      <c r="B37" s="8">
        <v>3205</v>
      </c>
      <c r="C37" s="8">
        <v>15</v>
      </c>
      <c r="D37" s="8">
        <f t="shared" si="1"/>
        <v>3220</v>
      </c>
      <c r="E37" s="8">
        <v>3958</v>
      </c>
      <c r="F37" s="8"/>
      <c r="G37" s="8">
        <f t="shared" si="2"/>
        <v>3958</v>
      </c>
      <c r="H37" s="9">
        <f t="shared" si="3"/>
        <v>23.494539781591264</v>
      </c>
      <c r="I37" s="9">
        <f t="shared" si="3"/>
        <v>-100</v>
      </c>
      <c r="J37" s="10">
        <f t="shared" si="3"/>
        <v>22.919254658385093</v>
      </c>
    </row>
    <row r="38" spans="1:10" ht="15">
      <c r="A38" s="11" t="s">
        <v>45</v>
      </c>
      <c r="B38" s="4">
        <v>833</v>
      </c>
      <c r="C38" s="4">
        <v>1</v>
      </c>
      <c r="D38" s="4">
        <f t="shared" si="1"/>
        <v>834</v>
      </c>
      <c r="E38" s="4">
        <v>1025</v>
      </c>
      <c r="F38" s="4">
        <v>7</v>
      </c>
      <c r="G38" s="4">
        <f t="shared" si="2"/>
        <v>1032</v>
      </c>
      <c r="H38" s="5">
        <f t="shared" si="3"/>
        <v>23.04921968787515</v>
      </c>
      <c r="I38" s="5">
        <f t="shared" si="3"/>
        <v>600</v>
      </c>
      <c r="J38" s="13">
        <f t="shared" si="3"/>
        <v>23.741007194244602</v>
      </c>
    </row>
    <row r="39" spans="1:10" ht="15">
      <c r="A39" s="7" t="s">
        <v>46</v>
      </c>
      <c r="B39" s="8">
        <v>12992</v>
      </c>
      <c r="C39" s="8">
        <v>2056</v>
      </c>
      <c r="D39" s="8">
        <f t="shared" si="1"/>
        <v>15048</v>
      </c>
      <c r="E39" s="8">
        <v>13677</v>
      </c>
      <c r="F39" s="8">
        <v>1713</v>
      </c>
      <c r="G39" s="8">
        <f t="shared" si="2"/>
        <v>15390</v>
      </c>
      <c r="H39" s="9">
        <f t="shared" si="3"/>
        <v>5.272475369458128</v>
      </c>
      <c r="I39" s="9">
        <f t="shared" si="3"/>
        <v>-16.682879377431906</v>
      </c>
      <c r="J39" s="10">
        <f t="shared" si="3"/>
        <v>2.272727272727273</v>
      </c>
    </row>
    <row r="40" spans="1:10" ht="15">
      <c r="A40" s="11" t="s">
        <v>47</v>
      </c>
      <c r="B40" s="4">
        <v>843</v>
      </c>
      <c r="C40" s="4">
        <v>34</v>
      </c>
      <c r="D40" s="4">
        <f t="shared" si="1"/>
        <v>877</v>
      </c>
      <c r="E40" s="4">
        <v>1085</v>
      </c>
      <c r="F40" s="4">
        <v>32</v>
      </c>
      <c r="G40" s="4">
        <f t="shared" si="2"/>
        <v>1117</v>
      </c>
      <c r="H40" s="5">
        <f t="shared" si="3"/>
        <v>28.706998813760382</v>
      </c>
      <c r="I40" s="5">
        <f t="shared" si="3"/>
        <v>-5.88235294117647</v>
      </c>
      <c r="J40" s="13">
        <f t="shared" si="3"/>
        <v>27.366020524515395</v>
      </c>
    </row>
    <row r="41" spans="1:10" ht="15">
      <c r="A41" s="7" t="s">
        <v>48</v>
      </c>
      <c r="B41" s="8">
        <v>7921</v>
      </c>
      <c r="C41" s="8">
        <v>806</v>
      </c>
      <c r="D41" s="8">
        <f t="shared" si="1"/>
        <v>8727</v>
      </c>
      <c r="E41" s="8">
        <v>8122</v>
      </c>
      <c r="F41" s="8">
        <v>737</v>
      </c>
      <c r="G41" s="8">
        <f t="shared" si="2"/>
        <v>8859</v>
      </c>
      <c r="H41" s="9">
        <f t="shared" si="3"/>
        <v>2.537558389092286</v>
      </c>
      <c r="I41" s="9">
        <f t="shared" si="3"/>
        <v>-8.560794044665013</v>
      </c>
      <c r="J41" s="10">
        <f t="shared" si="3"/>
        <v>1.512547267102097</v>
      </c>
    </row>
    <row r="42" spans="1:10" ht="15">
      <c r="A42" s="11" t="s">
        <v>49</v>
      </c>
      <c r="B42" s="4">
        <v>6971</v>
      </c>
      <c r="C42" s="4">
        <v>107</v>
      </c>
      <c r="D42" s="4">
        <f t="shared" si="1"/>
        <v>7078</v>
      </c>
      <c r="E42" s="4">
        <v>6470</v>
      </c>
      <c r="F42" s="4">
        <v>72</v>
      </c>
      <c r="G42" s="4">
        <f t="shared" si="2"/>
        <v>6542</v>
      </c>
      <c r="H42" s="5">
        <f t="shared" si="3"/>
        <v>-7.186917228518147</v>
      </c>
      <c r="I42" s="5">
        <f t="shared" si="3"/>
        <v>-32.71028037383177</v>
      </c>
      <c r="J42" s="13">
        <f t="shared" si="3"/>
        <v>-7.572760666855044</v>
      </c>
    </row>
    <row r="43" spans="1:10" ht="15">
      <c r="A43" s="7" t="s">
        <v>50</v>
      </c>
      <c r="B43" s="8">
        <v>4389</v>
      </c>
      <c r="C43" s="8">
        <v>13</v>
      </c>
      <c r="D43" s="8">
        <f t="shared" si="1"/>
        <v>4402</v>
      </c>
      <c r="E43" s="8">
        <v>5128</v>
      </c>
      <c r="F43" s="8">
        <v>18</v>
      </c>
      <c r="G43" s="8">
        <f t="shared" si="2"/>
        <v>5146</v>
      </c>
      <c r="H43" s="9">
        <f t="shared" si="3"/>
        <v>16.837548416495785</v>
      </c>
      <c r="I43" s="9">
        <f t="shared" si="3"/>
        <v>38.46153846153847</v>
      </c>
      <c r="J43" s="10">
        <f t="shared" si="3"/>
        <v>16.901408450704224</v>
      </c>
    </row>
    <row r="44" spans="1:10" ht="15">
      <c r="A44" s="11" t="s">
        <v>51</v>
      </c>
      <c r="B44" s="4">
        <v>2476</v>
      </c>
      <c r="C44" s="4">
        <v>16</v>
      </c>
      <c r="D44" s="4">
        <f t="shared" si="1"/>
        <v>2492</v>
      </c>
      <c r="E44" s="4">
        <v>2519</v>
      </c>
      <c r="F44" s="4">
        <v>14</v>
      </c>
      <c r="G44" s="4">
        <f t="shared" si="2"/>
        <v>2533</v>
      </c>
      <c r="H44" s="5">
        <f t="shared" si="3"/>
        <v>1.7366720516962844</v>
      </c>
      <c r="I44" s="5">
        <f t="shared" si="3"/>
        <v>-12.5</v>
      </c>
      <c r="J44" s="13">
        <f t="shared" si="3"/>
        <v>1.6452648475120384</v>
      </c>
    </row>
    <row r="45" spans="1:10" ht="15">
      <c r="A45" s="7" t="s">
        <v>52</v>
      </c>
      <c r="B45" s="8">
        <v>3619</v>
      </c>
      <c r="C45" s="8">
        <v>107</v>
      </c>
      <c r="D45" s="8">
        <f t="shared" si="1"/>
        <v>3726</v>
      </c>
      <c r="E45" s="8">
        <v>6321</v>
      </c>
      <c r="F45" s="8">
        <v>40</v>
      </c>
      <c r="G45" s="8">
        <f t="shared" si="2"/>
        <v>6361</v>
      </c>
      <c r="H45" s="9">
        <f t="shared" si="3"/>
        <v>74.6615087040619</v>
      </c>
      <c r="I45" s="9">
        <f t="shared" si="3"/>
        <v>-62.616822429906534</v>
      </c>
      <c r="J45" s="10">
        <f t="shared" si="3"/>
        <v>70.71926999463231</v>
      </c>
    </row>
    <row r="46" spans="1:10" ht="15">
      <c r="A46" s="11" t="s">
        <v>53</v>
      </c>
      <c r="B46" s="4">
        <v>1806</v>
      </c>
      <c r="C46" s="4">
        <v>8</v>
      </c>
      <c r="D46" s="4">
        <f t="shared" si="1"/>
        <v>1814</v>
      </c>
      <c r="E46" s="4">
        <v>6408</v>
      </c>
      <c r="F46" s="4">
        <v>169</v>
      </c>
      <c r="G46" s="4">
        <f t="shared" si="2"/>
        <v>6577</v>
      </c>
      <c r="H46" s="5">
        <f t="shared" si="3"/>
        <v>254.81727574750832</v>
      </c>
      <c r="I46" s="5">
        <f t="shared" si="3"/>
        <v>2012.5</v>
      </c>
      <c r="J46" s="13">
        <f t="shared" si="3"/>
        <v>262.56890848952594</v>
      </c>
    </row>
    <row r="47" spans="1:10" ht="15">
      <c r="A47" s="7" t="s">
        <v>54</v>
      </c>
      <c r="B47" s="8">
        <v>16281</v>
      </c>
      <c r="C47" s="8">
        <v>816</v>
      </c>
      <c r="D47" s="8">
        <f t="shared" si="1"/>
        <v>17097</v>
      </c>
      <c r="E47" s="8">
        <v>19320</v>
      </c>
      <c r="F47" s="8">
        <v>848</v>
      </c>
      <c r="G47" s="8">
        <f t="shared" si="2"/>
        <v>20168</v>
      </c>
      <c r="H47" s="9">
        <f t="shared" si="3"/>
        <v>18.665929611203243</v>
      </c>
      <c r="I47" s="9">
        <f t="shared" si="3"/>
        <v>3.9215686274509802</v>
      </c>
      <c r="J47" s="10">
        <f t="shared" si="3"/>
        <v>17.962215593378954</v>
      </c>
    </row>
    <row r="48" spans="1:10" ht="15">
      <c r="A48" s="11" t="s">
        <v>55</v>
      </c>
      <c r="B48" s="4">
        <v>1106</v>
      </c>
      <c r="C48" s="4"/>
      <c r="D48" s="4">
        <f t="shared" si="1"/>
        <v>1106</v>
      </c>
      <c r="E48" s="4">
        <v>1522</v>
      </c>
      <c r="F48" s="4"/>
      <c r="G48" s="4">
        <f t="shared" si="2"/>
        <v>1522</v>
      </c>
      <c r="H48" s="5">
        <f t="shared" si="3"/>
        <v>37.613019891500905</v>
      </c>
      <c r="I48" s="5"/>
      <c r="J48" s="13">
        <f t="shared" si="3"/>
        <v>37.613019891500905</v>
      </c>
    </row>
    <row r="49" spans="1:10" ht="15">
      <c r="A49" s="7" t="s">
        <v>56</v>
      </c>
      <c r="B49" s="8">
        <v>1062</v>
      </c>
      <c r="C49" s="8">
        <v>8</v>
      </c>
      <c r="D49" s="8">
        <f t="shared" si="1"/>
        <v>1070</v>
      </c>
      <c r="E49" s="8">
        <v>869</v>
      </c>
      <c r="F49" s="8">
        <v>19</v>
      </c>
      <c r="G49" s="8">
        <f t="shared" si="2"/>
        <v>888</v>
      </c>
      <c r="H49" s="9">
        <f t="shared" si="3"/>
        <v>-18.173258003766477</v>
      </c>
      <c r="I49" s="9">
        <f t="shared" si="3"/>
        <v>137.5</v>
      </c>
      <c r="J49" s="10">
        <f t="shared" si="3"/>
        <v>-17.009345794392523</v>
      </c>
    </row>
    <row r="50" spans="1:10" ht="15">
      <c r="A50" s="11" t="s">
        <v>57</v>
      </c>
      <c r="B50" s="4">
        <v>4194</v>
      </c>
      <c r="C50" s="4">
        <v>65</v>
      </c>
      <c r="D50" s="4">
        <f t="shared" si="1"/>
        <v>4259</v>
      </c>
      <c r="E50" s="4">
        <v>4162</v>
      </c>
      <c r="F50" s="4">
        <v>59</v>
      </c>
      <c r="G50" s="4">
        <f t="shared" si="2"/>
        <v>4221</v>
      </c>
      <c r="H50" s="5">
        <f t="shared" si="3"/>
        <v>-0.7629947544110633</v>
      </c>
      <c r="I50" s="5">
        <f t="shared" si="3"/>
        <v>-9.230769230769232</v>
      </c>
      <c r="J50" s="13">
        <f t="shared" si="3"/>
        <v>-0.8922282225874618</v>
      </c>
    </row>
    <row r="51" spans="1:10" ht="15">
      <c r="A51" s="7" t="s">
        <v>58</v>
      </c>
      <c r="B51" s="8">
        <v>5580</v>
      </c>
      <c r="C51" s="8">
        <v>174</v>
      </c>
      <c r="D51" s="8">
        <f t="shared" si="1"/>
        <v>5754</v>
      </c>
      <c r="E51" s="8">
        <v>5492</v>
      </c>
      <c r="F51" s="8">
        <v>170</v>
      </c>
      <c r="G51" s="8">
        <f t="shared" si="2"/>
        <v>5662</v>
      </c>
      <c r="H51" s="9">
        <f t="shared" si="3"/>
        <v>-1.5770609318996418</v>
      </c>
      <c r="I51" s="9">
        <f t="shared" si="3"/>
        <v>-2.2988505747126435</v>
      </c>
      <c r="J51" s="10">
        <f t="shared" si="3"/>
        <v>-1.5988877302745916</v>
      </c>
    </row>
    <row r="52" spans="1:10" ht="15">
      <c r="A52" s="11" t="s">
        <v>59</v>
      </c>
      <c r="B52" s="4">
        <v>2598</v>
      </c>
      <c r="C52" s="4">
        <v>12</v>
      </c>
      <c r="D52" s="4">
        <f t="shared" si="1"/>
        <v>2610</v>
      </c>
      <c r="E52" s="4">
        <v>2754</v>
      </c>
      <c r="F52" s="4"/>
      <c r="G52" s="4">
        <f t="shared" si="2"/>
        <v>2754</v>
      </c>
      <c r="H52" s="5">
        <f t="shared" si="3"/>
        <v>6.0046189376443415</v>
      </c>
      <c r="I52" s="5">
        <f t="shared" si="3"/>
        <v>-100</v>
      </c>
      <c r="J52" s="13">
        <f t="shared" si="3"/>
        <v>5.517241379310345</v>
      </c>
    </row>
    <row r="53" spans="1:10" ht="15">
      <c r="A53" s="7" t="s">
        <v>60</v>
      </c>
      <c r="B53" s="8">
        <v>24905</v>
      </c>
      <c r="C53" s="8">
        <v>2005</v>
      </c>
      <c r="D53" s="8">
        <f t="shared" si="1"/>
        <v>26910</v>
      </c>
      <c r="E53" s="8">
        <v>26850</v>
      </c>
      <c r="F53" s="8">
        <v>1020</v>
      </c>
      <c r="G53" s="8">
        <f t="shared" si="2"/>
        <v>27870</v>
      </c>
      <c r="H53" s="9">
        <f t="shared" si="3"/>
        <v>7.809676771732583</v>
      </c>
      <c r="I53" s="9">
        <f t="shared" si="3"/>
        <v>-49.12718204488778</v>
      </c>
      <c r="J53" s="10">
        <f t="shared" si="3"/>
        <v>3.5674470457079153</v>
      </c>
    </row>
    <row r="54" spans="1:10" ht="15">
      <c r="A54" s="11" t="s">
        <v>61</v>
      </c>
      <c r="B54" s="4">
        <v>1177</v>
      </c>
      <c r="C54" s="4"/>
      <c r="D54" s="4">
        <f t="shared" si="1"/>
        <v>1177</v>
      </c>
      <c r="E54" s="4">
        <v>1143</v>
      </c>
      <c r="F54" s="4"/>
      <c r="G54" s="4">
        <f t="shared" si="2"/>
        <v>1143</v>
      </c>
      <c r="H54" s="5">
        <f t="shared" si="3"/>
        <v>-2.888700084961767</v>
      </c>
      <c r="I54" s="5"/>
      <c r="J54" s="13">
        <f t="shared" si="3"/>
        <v>-2.888700084961767</v>
      </c>
    </row>
    <row r="55" spans="1:10" ht="15">
      <c r="A55" s="7" t="s">
        <v>62</v>
      </c>
      <c r="B55" s="8">
        <v>1793</v>
      </c>
      <c r="C55" s="8">
        <v>7</v>
      </c>
      <c r="D55" s="8">
        <f t="shared" si="1"/>
        <v>1800</v>
      </c>
      <c r="E55" s="8">
        <v>1240</v>
      </c>
      <c r="F55" s="8">
        <v>3</v>
      </c>
      <c r="G55" s="8">
        <f t="shared" si="2"/>
        <v>1243</v>
      </c>
      <c r="H55" s="9">
        <f t="shared" si="3"/>
        <v>-30.842163970998328</v>
      </c>
      <c r="I55" s="9">
        <f t="shared" si="3"/>
        <v>-57.14285714285714</v>
      </c>
      <c r="J55" s="10">
        <f t="shared" si="3"/>
        <v>-30.944444444444446</v>
      </c>
    </row>
    <row r="56" spans="1:10" ht="15">
      <c r="A56" s="11" t="s">
        <v>63</v>
      </c>
      <c r="B56" s="4">
        <v>11123</v>
      </c>
      <c r="C56" s="4">
        <v>135</v>
      </c>
      <c r="D56" s="4">
        <f t="shared" si="1"/>
        <v>11258</v>
      </c>
      <c r="E56" s="4">
        <v>11635</v>
      </c>
      <c r="F56" s="4">
        <v>164</v>
      </c>
      <c r="G56" s="4">
        <f t="shared" si="2"/>
        <v>11799</v>
      </c>
      <c r="H56" s="5">
        <f t="shared" si="3"/>
        <v>4.603074710060236</v>
      </c>
      <c r="I56" s="5">
        <f t="shared" si="3"/>
        <v>21.48148148148148</v>
      </c>
      <c r="J56" s="13">
        <f t="shared" si="3"/>
        <v>4.805471664594067</v>
      </c>
    </row>
    <row r="57" spans="1:10" ht="15">
      <c r="A57" s="7" t="s">
        <v>64</v>
      </c>
      <c r="B57" s="8">
        <v>803</v>
      </c>
      <c r="C57" s="8">
        <v>211</v>
      </c>
      <c r="D57" s="8">
        <f t="shared" si="1"/>
        <v>1014</v>
      </c>
      <c r="E57" s="8">
        <v>738</v>
      </c>
      <c r="F57" s="8">
        <v>141</v>
      </c>
      <c r="G57" s="8">
        <f t="shared" si="2"/>
        <v>879</v>
      </c>
      <c r="H57" s="9">
        <f t="shared" si="3"/>
        <v>-8.094645080946451</v>
      </c>
      <c r="I57" s="9">
        <f t="shared" si="3"/>
        <v>-33.175355450236964</v>
      </c>
      <c r="J57" s="10">
        <f t="shared" si="3"/>
        <v>-13.313609467455622</v>
      </c>
    </row>
    <row r="58" spans="1:10" ht="15">
      <c r="A58" s="11" t="s">
        <v>65</v>
      </c>
      <c r="B58" s="4">
        <v>178</v>
      </c>
      <c r="C58" s="4">
        <v>224</v>
      </c>
      <c r="D58" s="4">
        <f t="shared" si="1"/>
        <v>402</v>
      </c>
      <c r="E58" s="4">
        <v>214</v>
      </c>
      <c r="F58" s="4">
        <v>258</v>
      </c>
      <c r="G58" s="4">
        <f t="shared" si="2"/>
        <v>472</v>
      </c>
      <c r="H58" s="5">
        <f t="shared" si="3"/>
        <v>20.224719101123593</v>
      </c>
      <c r="I58" s="5">
        <f t="shared" si="3"/>
        <v>15.178571428571427</v>
      </c>
      <c r="J58" s="13">
        <f t="shared" si="3"/>
        <v>17.412935323383085</v>
      </c>
    </row>
    <row r="59" spans="1:10" ht="15">
      <c r="A59" s="16" t="s">
        <v>8</v>
      </c>
      <c r="B59" s="17">
        <f>+B60-SUM(B58+B31+B9+B5+B57+B19)</f>
        <v>671369</v>
      </c>
      <c r="C59" s="17">
        <f>+C60-SUM(C58+C31+C9+C5+C57+C19)</f>
        <v>536284</v>
      </c>
      <c r="D59" s="17">
        <f>+D60-SUM(D58+D31+D9+D5+D57+D19)</f>
        <v>1207653</v>
      </c>
      <c r="E59" s="17">
        <f>+E60-SUM(E58+E31+E9+E5+E57+E19)</f>
        <v>714390</v>
      </c>
      <c r="F59" s="17">
        <f>+F60-SUM(F58+F31+F9+F5+F57+F19)</f>
        <v>476220</v>
      </c>
      <c r="G59" s="17">
        <f>+G60-SUM(G58+G31+G9+G5+G57+G19)</f>
        <v>1190610</v>
      </c>
      <c r="H59" s="18">
        <f t="shared" si="3"/>
        <v>6.4079515139960295</v>
      </c>
      <c r="I59" s="18">
        <f t="shared" si="3"/>
        <v>-11.200035801925845</v>
      </c>
      <c r="J59" s="18">
        <f t="shared" si="3"/>
        <v>-1.4112497546894678</v>
      </c>
    </row>
    <row r="60" spans="1:10" ht="15">
      <c r="A60" s="19" t="s">
        <v>9</v>
      </c>
      <c r="B60" s="20">
        <f>SUM(B4:B58)</f>
        <v>832958</v>
      </c>
      <c r="C60" s="20">
        <f>SUM(C4:C58)</f>
        <v>623715</v>
      </c>
      <c r="D60" s="20">
        <f>SUM(D4:D58)</f>
        <v>1456673</v>
      </c>
      <c r="E60" s="20">
        <f>SUM(E4:E58)</f>
        <v>888215</v>
      </c>
      <c r="F60" s="20">
        <f>SUM(F4:F58)</f>
        <v>563885</v>
      </c>
      <c r="G60" s="20">
        <f>SUM(G4:G58)</f>
        <v>1452100</v>
      </c>
      <c r="H60" s="21">
        <f t="shared" si="3"/>
        <v>6.633827876075385</v>
      </c>
      <c r="I60" s="21">
        <f t="shared" si="3"/>
        <v>-9.59252222569603</v>
      </c>
      <c r="J60" s="21">
        <f t="shared" si="3"/>
        <v>-0.3139345618405778</v>
      </c>
    </row>
    <row r="61" spans="1:10" ht="15.75" thickBot="1">
      <c r="A61" s="22" t="s">
        <v>10</v>
      </c>
      <c r="B61" s="59">
        <v>358285</v>
      </c>
      <c r="C61" s="59"/>
      <c r="D61" s="59"/>
      <c r="E61" s="59">
        <v>376928</v>
      </c>
      <c r="F61" s="59"/>
      <c r="G61" s="59"/>
      <c r="H61" s="60">
        <f>+((E61-B61)/B61)*100</f>
        <v>5.203399528308469</v>
      </c>
      <c r="I61" s="60"/>
      <c r="J61" s="61"/>
    </row>
    <row r="62" spans="1:10" ht="15">
      <c r="A62" s="23" t="s">
        <v>11</v>
      </c>
      <c r="B62" s="24"/>
      <c r="C62" s="24"/>
      <c r="D62" s="24">
        <f>+D60+B61</f>
        <v>1814958</v>
      </c>
      <c r="E62" s="24"/>
      <c r="F62" s="24"/>
      <c r="G62" s="24">
        <f>+G60+E61</f>
        <v>1829028</v>
      </c>
      <c r="H62" s="42">
        <f>((G62-D62)/D62)*100</f>
        <v>0.7752245506507589</v>
      </c>
      <c r="I62" s="42"/>
      <c r="J62" s="43"/>
    </row>
    <row r="63" spans="1:10" ht="15">
      <c r="A63" s="44"/>
      <c r="B63" s="45"/>
      <c r="C63" s="45"/>
      <c r="D63" s="45"/>
      <c r="E63" s="45"/>
      <c r="F63" s="45"/>
      <c r="G63" s="45"/>
      <c r="H63" s="45"/>
      <c r="I63" s="45"/>
      <c r="J63" s="46"/>
    </row>
    <row r="64" spans="1:10" ht="15.75" thickBot="1">
      <c r="A64" s="47"/>
      <c r="B64" s="48"/>
      <c r="C64" s="48"/>
      <c r="D64" s="48"/>
      <c r="E64" s="48"/>
      <c r="F64" s="48"/>
      <c r="G64" s="48"/>
      <c r="H64" s="48"/>
      <c r="I64" s="48"/>
      <c r="J64" s="49"/>
    </row>
    <row r="65" spans="1:10" ht="44.25" customHeight="1">
      <c r="A65" s="50" t="s">
        <v>66</v>
      </c>
      <c r="B65" s="50"/>
      <c r="C65" s="50"/>
      <c r="D65" s="50"/>
      <c r="E65" s="50"/>
      <c r="F65" s="50"/>
      <c r="G65" s="50"/>
      <c r="H65" s="50"/>
      <c r="I65" s="50"/>
      <c r="J65" s="50"/>
    </row>
  </sheetData>
  <sheetProtection/>
  <mergeCells count="12">
    <mergeCell ref="H62:J62"/>
    <mergeCell ref="A63:J63"/>
    <mergeCell ref="A64:J64"/>
    <mergeCell ref="A65:J65"/>
    <mergeCell ref="A1:J1"/>
    <mergeCell ref="A2:A3"/>
    <mergeCell ref="B2:D2"/>
    <mergeCell ref="E2:G2"/>
    <mergeCell ref="H2:J2"/>
    <mergeCell ref="B61:D61"/>
    <mergeCell ref="E61:G61"/>
    <mergeCell ref="H61:J61"/>
  </mergeCells>
  <printOptions/>
  <pageMargins left="0.7" right="0.7" top="0.75" bottom="0.75" header="0.3" footer="0.3"/>
  <pageSetup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dimension ref="A1:J65"/>
  <sheetViews>
    <sheetView zoomScale="80" zoomScaleNormal="80" zoomScalePageLayoutView="0" workbookViewId="0" topLeftCell="A10">
      <selection activeCell="A10" sqref="A10"/>
    </sheetView>
  </sheetViews>
  <sheetFormatPr defaultColWidth="9.140625" defaultRowHeight="15"/>
  <cols>
    <col min="1" max="1" width="27.7109375" style="0" customWidth="1"/>
    <col min="2" max="10" width="14.28125" style="0" customWidth="1"/>
  </cols>
  <sheetData>
    <row r="1" spans="1:10" ht="20.25" customHeight="1">
      <c r="A1" s="51" t="s">
        <v>67</v>
      </c>
      <c r="B1" s="52"/>
      <c r="C1" s="52"/>
      <c r="D1" s="52"/>
      <c r="E1" s="52"/>
      <c r="F1" s="52"/>
      <c r="G1" s="52"/>
      <c r="H1" s="52"/>
      <c r="I1" s="52"/>
      <c r="J1" s="53"/>
    </row>
    <row r="2" spans="1:10" ht="27.75" customHeight="1">
      <c r="A2" s="54" t="s">
        <v>1</v>
      </c>
      <c r="B2" s="56" t="s">
        <v>68</v>
      </c>
      <c r="C2" s="56"/>
      <c r="D2" s="56"/>
      <c r="E2" s="56" t="s">
        <v>3</v>
      </c>
      <c r="F2" s="56"/>
      <c r="G2" s="56"/>
      <c r="H2" s="57" t="s">
        <v>4</v>
      </c>
      <c r="I2" s="57"/>
      <c r="J2" s="58"/>
    </row>
    <row r="3" spans="1:10" ht="15">
      <c r="A3" s="55"/>
      <c r="B3" s="1" t="s">
        <v>5</v>
      </c>
      <c r="C3" s="1" t="s">
        <v>6</v>
      </c>
      <c r="D3" s="1" t="s">
        <v>7</v>
      </c>
      <c r="E3" s="1" t="s">
        <v>5</v>
      </c>
      <c r="F3" s="1" t="s">
        <v>6</v>
      </c>
      <c r="G3" s="1" t="s">
        <v>7</v>
      </c>
      <c r="H3" s="1" t="s">
        <v>5</v>
      </c>
      <c r="I3" s="1" t="s">
        <v>6</v>
      </c>
      <c r="J3" s="2" t="s">
        <v>7</v>
      </c>
    </row>
    <row r="4" spans="1:10" ht="15">
      <c r="A4" s="3" t="s">
        <v>12</v>
      </c>
      <c r="B4" s="4">
        <v>19333873</v>
      </c>
      <c r="C4" s="4">
        <v>41998251</v>
      </c>
      <c r="D4" s="4">
        <f>+B4+C4</f>
        <v>61332124</v>
      </c>
      <c r="E4" s="4">
        <v>19099874</v>
      </c>
      <c r="F4" s="4">
        <v>41019341</v>
      </c>
      <c r="G4" s="4">
        <f>+E4+F4</f>
        <v>60119215</v>
      </c>
      <c r="H4" s="5">
        <f>+((E4-B4)/B4)*100</f>
        <v>-1.2103058709447403</v>
      </c>
      <c r="I4" s="5">
        <f aca="true" t="shared" si="0" ref="I4:J18">+((F4-C4)/C4)*100</f>
        <v>-2.330835157873598</v>
      </c>
      <c r="J4" s="13">
        <f t="shared" si="0"/>
        <v>-1.9776080150102089</v>
      </c>
    </row>
    <row r="5" spans="1:10" ht="15">
      <c r="A5" s="7" t="s">
        <v>13</v>
      </c>
      <c r="B5" s="8">
        <v>18525649</v>
      </c>
      <c r="C5" s="8">
        <v>9583089</v>
      </c>
      <c r="D5" s="8">
        <f aca="true" t="shared" si="1" ref="D5:D58">+B5+C5</f>
        <v>28108738</v>
      </c>
      <c r="E5" s="8">
        <v>20131365</v>
      </c>
      <c r="F5" s="8">
        <v>9446370</v>
      </c>
      <c r="G5" s="8">
        <f aca="true" t="shared" si="2" ref="G5:G58">+E5+F5</f>
        <v>29577735</v>
      </c>
      <c r="H5" s="9">
        <f aca="true" t="shared" si="3" ref="H5:J60">+((E5-B5)/B5)*100</f>
        <v>8.667529002627655</v>
      </c>
      <c r="I5" s="9">
        <f t="shared" si="0"/>
        <v>-1.4266694173454928</v>
      </c>
      <c r="J5" s="10">
        <f t="shared" si="0"/>
        <v>5.2261222115343635</v>
      </c>
    </row>
    <row r="6" spans="1:10" ht="15">
      <c r="A6" s="11" t="s">
        <v>14</v>
      </c>
      <c r="B6" s="4">
        <v>10562282</v>
      </c>
      <c r="C6" s="4">
        <v>1551157</v>
      </c>
      <c r="D6" s="4">
        <f t="shared" si="1"/>
        <v>12113439</v>
      </c>
      <c r="E6" s="4">
        <v>11554882</v>
      </c>
      <c r="F6" s="4">
        <v>1488095</v>
      </c>
      <c r="G6" s="4">
        <f t="shared" si="2"/>
        <v>13042977</v>
      </c>
      <c r="H6" s="5">
        <f t="shared" si="3"/>
        <v>9.397590407073016</v>
      </c>
      <c r="I6" s="5">
        <f t="shared" si="0"/>
        <v>-4.065481443851267</v>
      </c>
      <c r="J6" s="13">
        <f t="shared" si="0"/>
        <v>7.673609451453052</v>
      </c>
    </row>
    <row r="7" spans="1:10" ht="15">
      <c r="A7" s="7" t="s">
        <v>15</v>
      </c>
      <c r="B7" s="8">
        <v>9545443</v>
      </c>
      <c r="C7" s="8">
        <v>2632657</v>
      </c>
      <c r="D7" s="8">
        <f t="shared" si="1"/>
        <v>12178100</v>
      </c>
      <c r="E7" s="8">
        <v>9875009</v>
      </c>
      <c r="F7" s="8">
        <v>2076174</v>
      </c>
      <c r="G7" s="8">
        <f t="shared" si="2"/>
        <v>11951183</v>
      </c>
      <c r="H7" s="9">
        <f t="shared" si="3"/>
        <v>3.4526003664785385</v>
      </c>
      <c r="I7" s="9">
        <f t="shared" si="0"/>
        <v>-21.137694731976097</v>
      </c>
      <c r="J7" s="10">
        <f t="shared" si="0"/>
        <v>-1.863320222366379</v>
      </c>
    </row>
    <row r="8" spans="1:10" ht="15">
      <c r="A8" s="11" t="s">
        <v>16</v>
      </c>
      <c r="B8" s="4">
        <v>6906364</v>
      </c>
      <c r="C8" s="4">
        <v>20863040</v>
      </c>
      <c r="D8" s="4">
        <f t="shared" si="1"/>
        <v>27769404</v>
      </c>
      <c r="E8" s="4">
        <v>7023698</v>
      </c>
      <c r="F8" s="4">
        <v>11717961</v>
      </c>
      <c r="G8" s="4">
        <f t="shared" si="2"/>
        <v>18741659</v>
      </c>
      <c r="H8" s="5">
        <f t="shared" si="3"/>
        <v>1.698925802346937</v>
      </c>
      <c r="I8" s="5">
        <f t="shared" si="0"/>
        <v>-43.8338756001043</v>
      </c>
      <c r="J8" s="13">
        <f t="shared" si="0"/>
        <v>-32.509682238768974</v>
      </c>
    </row>
    <row r="9" spans="1:10" ht="15">
      <c r="A9" s="7" t="s">
        <v>76</v>
      </c>
      <c r="B9" s="8">
        <v>403792</v>
      </c>
      <c r="C9" s="8">
        <v>510225</v>
      </c>
      <c r="D9" s="8">
        <f t="shared" si="1"/>
        <v>914017</v>
      </c>
      <c r="E9" s="8">
        <v>425215</v>
      </c>
      <c r="F9" s="8">
        <v>317405</v>
      </c>
      <c r="G9" s="8">
        <f t="shared" si="2"/>
        <v>742620</v>
      </c>
      <c r="H9" s="9">
        <f t="shared" si="3"/>
        <v>5.305454293299521</v>
      </c>
      <c r="I9" s="9">
        <f t="shared" si="0"/>
        <v>-37.79117056200696</v>
      </c>
      <c r="J9" s="10">
        <f t="shared" si="0"/>
        <v>-18.75205822211184</v>
      </c>
    </row>
    <row r="10" spans="1:10" ht="15">
      <c r="A10" s="11" t="s">
        <v>17</v>
      </c>
      <c r="B10" s="4">
        <v>1229318</v>
      </c>
      <c r="C10" s="4">
        <v>3152765</v>
      </c>
      <c r="D10" s="4">
        <f t="shared" si="1"/>
        <v>4382083</v>
      </c>
      <c r="E10" s="4">
        <v>1235820</v>
      </c>
      <c r="F10" s="4">
        <v>1849549</v>
      </c>
      <c r="G10" s="4">
        <f t="shared" si="2"/>
        <v>3085369</v>
      </c>
      <c r="H10" s="12">
        <f t="shared" si="3"/>
        <v>0.5289111523625295</v>
      </c>
      <c r="I10" s="5">
        <f t="shared" si="0"/>
        <v>-41.33565299031168</v>
      </c>
      <c r="J10" s="13">
        <f t="shared" si="0"/>
        <v>-29.591269722641034</v>
      </c>
    </row>
    <row r="11" spans="1:10" ht="15">
      <c r="A11" s="7" t="s">
        <v>18</v>
      </c>
      <c r="B11" s="8">
        <v>2309115</v>
      </c>
      <c r="C11" s="8">
        <v>1568758</v>
      </c>
      <c r="D11" s="8">
        <f t="shared" si="1"/>
        <v>3877873</v>
      </c>
      <c r="E11" s="8">
        <v>2309824</v>
      </c>
      <c r="F11" s="8">
        <v>914612</v>
      </c>
      <c r="G11" s="8">
        <f t="shared" si="2"/>
        <v>3224436</v>
      </c>
      <c r="H11" s="25">
        <f t="shared" si="3"/>
        <v>0.030704404068225274</v>
      </c>
      <c r="I11" s="9">
        <f t="shared" si="0"/>
        <v>-41.6983371558902</v>
      </c>
      <c r="J11" s="10">
        <f t="shared" si="0"/>
        <v>-16.85039711202507</v>
      </c>
    </row>
    <row r="12" spans="1:10" ht="15">
      <c r="A12" s="11" t="s">
        <v>19</v>
      </c>
      <c r="B12" s="4">
        <v>4582185</v>
      </c>
      <c r="C12" s="4">
        <v>727521</v>
      </c>
      <c r="D12" s="4">
        <f t="shared" si="1"/>
        <v>5309706</v>
      </c>
      <c r="E12" s="4">
        <v>4884395</v>
      </c>
      <c r="F12" s="4">
        <v>710235</v>
      </c>
      <c r="G12" s="4">
        <f t="shared" si="2"/>
        <v>5594630</v>
      </c>
      <c r="H12" s="5">
        <f t="shared" si="3"/>
        <v>6.595325156011815</v>
      </c>
      <c r="I12" s="5">
        <f t="shared" si="0"/>
        <v>-2.3760138882588957</v>
      </c>
      <c r="J12" s="13">
        <f t="shared" si="0"/>
        <v>5.366097482610148</v>
      </c>
    </row>
    <row r="13" spans="1:10" ht="15">
      <c r="A13" s="7" t="s">
        <v>20</v>
      </c>
      <c r="B13" s="8">
        <v>3249120</v>
      </c>
      <c r="C13" s="8">
        <v>113679</v>
      </c>
      <c r="D13" s="8">
        <f t="shared" si="1"/>
        <v>3362799</v>
      </c>
      <c r="E13" s="8">
        <v>3602377</v>
      </c>
      <c r="F13" s="8">
        <v>124916</v>
      </c>
      <c r="G13" s="8">
        <f t="shared" si="2"/>
        <v>3727293</v>
      </c>
      <c r="H13" s="9">
        <f t="shared" si="3"/>
        <v>10.87239006254001</v>
      </c>
      <c r="I13" s="9">
        <f t="shared" si="0"/>
        <v>9.884851203828324</v>
      </c>
      <c r="J13" s="10">
        <f t="shared" si="0"/>
        <v>10.839006434818138</v>
      </c>
    </row>
    <row r="14" spans="1:10" ht="15">
      <c r="A14" s="11" t="s">
        <v>21</v>
      </c>
      <c r="B14" s="4">
        <v>1069090</v>
      </c>
      <c r="C14" s="4">
        <v>12019</v>
      </c>
      <c r="D14" s="4">
        <f t="shared" si="1"/>
        <v>1081109</v>
      </c>
      <c r="E14" s="4">
        <v>1220364</v>
      </c>
      <c r="F14" s="4">
        <v>7043</v>
      </c>
      <c r="G14" s="4">
        <f t="shared" si="2"/>
        <v>1227407</v>
      </c>
      <c r="H14" s="5">
        <f t="shared" si="3"/>
        <v>14.149790943699783</v>
      </c>
      <c r="I14" s="5">
        <f t="shared" si="0"/>
        <v>-41.4011149014061</v>
      </c>
      <c r="J14" s="13">
        <f t="shared" si="0"/>
        <v>13.532215530533925</v>
      </c>
    </row>
    <row r="15" spans="1:10" ht="15">
      <c r="A15" s="7" t="s">
        <v>22</v>
      </c>
      <c r="B15" s="8">
        <v>2136123</v>
      </c>
      <c r="C15" s="8">
        <v>195104</v>
      </c>
      <c r="D15" s="8">
        <f t="shared" si="1"/>
        <v>2331227</v>
      </c>
      <c r="E15" s="8">
        <v>2432704</v>
      </c>
      <c r="F15" s="8">
        <v>252488</v>
      </c>
      <c r="G15" s="8">
        <f t="shared" si="2"/>
        <v>2685192</v>
      </c>
      <c r="H15" s="9">
        <f t="shared" si="3"/>
        <v>13.884078772617494</v>
      </c>
      <c r="I15" s="9">
        <f t="shared" si="0"/>
        <v>29.41200590454322</v>
      </c>
      <c r="J15" s="10">
        <f t="shared" si="0"/>
        <v>15.183635055702426</v>
      </c>
    </row>
    <row r="16" spans="1:10" ht="15">
      <c r="A16" s="11" t="s">
        <v>23</v>
      </c>
      <c r="B16" s="4">
        <v>191477</v>
      </c>
      <c r="C16" s="4">
        <v>153</v>
      </c>
      <c r="D16" s="4">
        <f t="shared" si="1"/>
        <v>191630</v>
      </c>
      <c r="E16" s="4">
        <v>239623</v>
      </c>
      <c r="F16" s="4">
        <v>3617</v>
      </c>
      <c r="G16" s="4">
        <f t="shared" si="2"/>
        <v>243240</v>
      </c>
      <c r="H16" s="5">
        <f t="shared" si="3"/>
        <v>25.144534330494</v>
      </c>
      <c r="I16" s="5">
        <f t="shared" si="0"/>
        <v>2264.0522875816996</v>
      </c>
      <c r="J16" s="13">
        <f t="shared" si="0"/>
        <v>26.93210875123937</v>
      </c>
    </row>
    <row r="17" spans="1:10" ht="15">
      <c r="A17" s="7" t="s">
        <v>24</v>
      </c>
      <c r="B17" s="8">
        <v>211723</v>
      </c>
      <c r="C17" s="8"/>
      <c r="D17" s="8">
        <f t="shared" si="1"/>
        <v>211723</v>
      </c>
      <c r="E17" s="8">
        <v>233547</v>
      </c>
      <c r="F17" s="8"/>
      <c r="G17" s="8">
        <f t="shared" si="2"/>
        <v>233547</v>
      </c>
      <c r="H17" s="9">
        <f t="shared" si="3"/>
        <v>10.30780784326691</v>
      </c>
      <c r="I17" s="9"/>
      <c r="J17" s="10">
        <f t="shared" si="0"/>
        <v>10.30780784326691</v>
      </c>
    </row>
    <row r="18" spans="1:10" ht="15">
      <c r="A18" s="11" t="s">
        <v>25</v>
      </c>
      <c r="B18" s="4">
        <v>142378</v>
      </c>
      <c r="C18" s="4">
        <v>3830</v>
      </c>
      <c r="D18" s="4">
        <f t="shared" si="1"/>
        <v>146208</v>
      </c>
      <c r="E18" s="4">
        <v>89430</v>
      </c>
      <c r="F18" s="4">
        <v>3274</v>
      </c>
      <c r="G18" s="4">
        <f t="shared" si="2"/>
        <v>92704</v>
      </c>
      <c r="H18" s="5">
        <f t="shared" si="3"/>
        <v>-37.18832965767183</v>
      </c>
      <c r="I18" s="5">
        <f t="shared" si="0"/>
        <v>-14.516971279373367</v>
      </c>
      <c r="J18" s="13">
        <f t="shared" si="0"/>
        <v>-36.59444079667323</v>
      </c>
    </row>
    <row r="19" spans="1:10" ht="15">
      <c r="A19" s="7" t="s">
        <v>26</v>
      </c>
      <c r="B19" s="8"/>
      <c r="C19" s="8"/>
      <c r="D19" s="8"/>
      <c r="E19" s="8"/>
      <c r="F19" s="8"/>
      <c r="G19" s="8"/>
      <c r="H19" s="9"/>
      <c r="I19" s="9"/>
      <c r="J19" s="10"/>
    </row>
    <row r="20" spans="1:10" ht="15">
      <c r="A20" s="11" t="s">
        <v>27</v>
      </c>
      <c r="B20" s="4">
        <v>311785</v>
      </c>
      <c r="C20" s="4">
        <v>9735</v>
      </c>
      <c r="D20" s="4">
        <f t="shared" si="1"/>
        <v>321520</v>
      </c>
      <c r="E20" s="4">
        <v>356114</v>
      </c>
      <c r="F20" s="4">
        <v>10702</v>
      </c>
      <c r="G20" s="4">
        <f t="shared" si="2"/>
        <v>366816</v>
      </c>
      <c r="H20" s="5">
        <f t="shared" si="3"/>
        <v>14.217810350080986</v>
      </c>
      <c r="I20" s="5">
        <f t="shared" si="3"/>
        <v>9.933230611196713</v>
      </c>
      <c r="J20" s="13">
        <f t="shared" si="3"/>
        <v>14.088081612341377</v>
      </c>
    </row>
    <row r="21" spans="1:10" ht="15">
      <c r="A21" s="7" t="s">
        <v>28</v>
      </c>
      <c r="B21" s="8">
        <v>286</v>
      </c>
      <c r="C21" s="8"/>
      <c r="D21" s="8">
        <f t="shared" si="1"/>
        <v>286</v>
      </c>
      <c r="E21" s="8"/>
      <c r="F21" s="8"/>
      <c r="G21" s="8"/>
      <c r="H21" s="9">
        <f t="shared" si="3"/>
        <v>-100</v>
      </c>
      <c r="I21" s="9"/>
      <c r="J21" s="10">
        <f t="shared" si="3"/>
        <v>-100</v>
      </c>
    </row>
    <row r="22" spans="1:10" ht="15">
      <c r="A22" s="11" t="s">
        <v>29</v>
      </c>
      <c r="B22" s="4">
        <v>197083</v>
      </c>
      <c r="C22" s="4">
        <v>350</v>
      </c>
      <c r="D22" s="4">
        <f t="shared" si="1"/>
        <v>197433</v>
      </c>
      <c r="E22" s="4">
        <v>441495</v>
      </c>
      <c r="F22" s="4">
        <v>1889</v>
      </c>
      <c r="G22" s="4">
        <f t="shared" si="2"/>
        <v>443384</v>
      </c>
      <c r="H22" s="5">
        <f t="shared" si="3"/>
        <v>124.01475520465996</v>
      </c>
      <c r="I22" s="5">
        <f t="shared" si="3"/>
        <v>439.71428571428567</v>
      </c>
      <c r="J22" s="13">
        <f t="shared" si="3"/>
        <v>124.57441258553534</v>
      </c>
    </row>
    <row r="23" spans="1:10" ht="15">
      <c r="A23" s="7" t="s">
        <v>30</v>
      </c>
      <c r="B23" s="8">
        <v>135864</v>
      </c>
      <c r="C23" s="8"/>
      <c r="D23" s="8">
        <f t="shared" si="1"/>
        <v>135864</v>
      </c>
      <c r="E23" s="8">
        <v>156181</v>
      </c>
      <c r="F23" s="8">
        <v>124</v>
      </c>
      <c r="G23" s="8">
        <f t="shared" si="2"/>
        <v>156305</v>
      </c>
      <c r="H23" s="9">
        <f t="shared" si="3"/>
        <v>14.953924512748044</v>
      </c>
      <c r="I23" s="9"/>
      <c r="J23" s="10">
        <f t="shared" si="3"/>
        <v>15.045192251074605</v>
      </c>
    </row>
    <row r="24" spans="1:10" ht="15">
      <c r="A24" s="11" t="s">
        <v>31</v>
      </c>
      <c r="B24" s="4">
        <v>158957</v>
      </c>
      <c r="C24" s="4">
        <v>28560</v>
      </c>
      <c r="D24" s="4">
        <f t="shared" si="1"/>
        <v>187517</v>
      </c>
      <c r="E24" s="4">
        <v>252406</v>
      </c>
      <c r="F24" s="4">
        <v>22998</v>
      </c>
      <c r="G24" s="4">
        <f t="shared" si="2"/>
        <v>275404</v>
      </c>
      <c r="H24" s="5">
        <f t="shared" si="3"/>
        <v>58.78885484753739</v>
      </c>
      <c r="I24" s="5">
        <f t="shared" si="3"/>
        <v>-19.474789915966387</v>
      </c>
      <c r="J24" s="13">
        <f t="shared" si="3"/>
        <v>46.86881722723806</v>
      </c>
    </row>
    <row r="25" spans="1:10" ht="15">
      <c r="A25" s="7" t="s">
        <v>32</v>
      </c>
      <c r="B25" s="8">
        <v>167628</v>
      </c>
      <c r="C25" s="8">
        <v>489</v>
      </c>
      <c r="D25" s="8">
        <f t="shared" si="1"/>
        <v>168117</v>
      </c>
      <c r="E25" s="8">
        <v>181766</v>
      </c>
      <c r="F25" s="8">
        <v>2864</v>
      </c>
      <c r="G25" s="8">
        <f t="shared" si="2"/>
        <v>184630</v>
      </c>
      <c r="H25" s="9">
        <f t="shared" si="3"/>
        <v>8.434151812346386</v>
      </c>
      <c r="I25" s="9">
        <f t="shared" si="3"/>
        <v>485.6850715746421</v>
      </c>
      <c r="J25" s="10">
        <f t="shared" si="3"/>
        <v>9.822326118120118</v>
      </c>
    </row>
    <row r="26" spans="1:10" ht="15">
      <c r="A26" s="11" t="s">
        <v>33</v>
      </c>
      <c r="B26" s="4"/>
      <c r="C26" s="4"/>
      <c r="D26" s="4"/>
      <c r="E26" s="4"/>
      <c r="F26" s="4"/>
      <c r="G26" s="4"/>
      <c r="H26" s="5"/>
      <c r="I26" s="5"/>
      <c r="J26" s="13"/>
    </row>
    <row r="27" spans="1:10" ht="15">
      <c r="A27" s="7" t="s">
        <v>34</v>
      </c>
      <c r="B27" s="8">
        <v>506882</v>
      </c>
      <c r="C27" s="8">
        <v>7577</v>
      </c>
      <c r="D27" s="8">
        <f t="shared" si="1"/>
        <v>514459</v>
      </c>
      <c r="E27" s="8">
        <v>546131</v>
      </c>
      <c r="F27" s="8">
        <v>14394</v>
      </c>
      <c r="G27" s="8">
        <f t="shared" si="2"/>
        <v>560525</v>
      </c>
      <c r="H27" s="9">
        <f t="shared" si="3"/>
        <v>7.743222288422158</v>
      </c>
      <c r="I27" s="9">
        <f t="shared" si="3"/>
        <v>89.96964497822357</v>
      </c>
      <c r="J27" s="10">
        <f t="shared" si="3"/>
        <v>8.954260689384382</v>
      </c>
    </row>
    <row r="28" spans="1:10" ht="15">
      <c r="A28" s="11" t="s">
        <v>35</v>
      </c>
      <c r="B28" s="4">
        <v>2085114</v>
      </c>
      <c r="C28" s="4">
        <v>15087</v>
      </c>
      <c r="D28" s="4">
        <f t="shared" si="1"/>
        <v>2100201</v>
      </c>
      <c r="E28" s="4">
        <v>1890534</v>
      </c>
      <c r="F28" s="4">
        <v>33158</v>
      </c>
      <c r="G28" s="4">
        <f t="shared" si="2"/>
        <v>1923692</v>
      </c>
      <c r="H28" s="5">
        <f t="shared" si="3"/>
        <v>-9.33186386931362</v>
      </c>
      <c r="I28" s="5">
        <f t="shared" si="3"/>
        <v>119.77861735268776</v>
      </c>
      <c r="J28" s="13">
        <f t="shared" si="3"/>
        <v>-8.404386056382222</v>
      </c>
    </row>
    <row r="29" spans="1:10" ht="15">
      <c r="A29" s="7" t="s">
        <v>36</v>
      </c>
      <c r="B29" s="8">
        <v>929329</v>
      </c>
      <c r="C29" s="8">
        <v>28840</v>
      </c>
      <c r="D29" s="8">
        <f t="shared" si="1"/>
        <v>958169</v>
      </c>
      <c r="E29" s="8">
        <v>993803</v>
      </c>
      <c r="F29" s="8">
        <v>27900</v>
      </c>
      <c r="G29" s="8">
        <f t="shared" si="2"/>
        <v>1021703</v>
      </c>
      <c r="H29" s="9">
        <f t="shared" si="3"/>
        <v>6.937693755386951</v>
      </c>
      <c r="I29" s="9">
        <f t="shared" si="3"/>
        <v>-3.259361997226075</v>
      </c>
      <c r="J29" s="10">
        <f t="shared" si="3"/>
        <v>6.630771815827896</v>
      </c>
    </row>
    <row r="30" spans="1:10" ht="15">
      <c r="A30" s="11" t="s">
        <v>37</v>
      </c>
      <c r="B30" s="4">
        <v>295246</v>
      </c>
      <c r="C30" s="4">
        <v>594</v>
      </c>
      <c r="D30" s="4">
        <f t="shared" si="1"/>
        <v>295840</v>
      </c>
      <c r="E30" s="4">
        <v>346654</v>
      </c>
      <c r="F30" s="4">
        <v>1508</v>
      </c>
      <c r="G30" s="4">
        <f t="shared" si="2"/>
        <v>348162</v>
      </c>
      <c r="H30" s="5">
        <f t="shared" si="3"/>
        <v>17.41192090663379</v>
      </c>
      <c r="I30" s="5">
        <f t="shared" si="3"/>
        <v>153.87205387205387</v>
      </c>
      <c r="J30" s="13">
        <f t="shared" si="3"/>
        <v>17.68591130340725</v>
      </c>
    </row>
    <row r="31" spans="1:10" ht="15">
      <c r="A31" s="7" t="s">
        <v>38</v>
      </c>
      <c r="B31" s="8">
        <v>2389</v>
      </c>
      <c r="C31" s="8">
        <v>49536</v>
      </c>
      <c r="D31" s="8">
        <f t="shared" si="1"/>
        <v>51925</v>
      </c>
      <c r="E31" s="8">
        <v>1115</v>
      </c>
      <c r="F31" s="8">
        <v>55946</v>
      </c>
      <c r="G31" s="8">
        <f t="shared" si="2"/>
        <v>57061</v>
      </c>
      <c r="H31" s="9">
        <f t="shared" si="3"/>
        <v>-53.32775219757221</v>
      </c>
      <c r="I31" s="9">
        <f t="shared" si="3"/>
        <v>12.940083979328165</v>
      </c>
      <c r="J31" s="10">
        <f t="shared" si="3"/>
        <v>9.89118921521425</v>
      </c>
    </row>
    <row r="32" spans="1:10" ht="15">
      <c r="A32" s="11" t="s">
        <v>39</v>
      </c>
      <c r="B32" s="4">
        <v>20876</v>
      </c>
      <c r="C32" s="4"/>
      <c r="D32" s="4">
        <f t="shared" si="1"/>
        <v>20876</v>
      </c>
      <c r="E32" s="4">
        <v>36425</v>
      </c>
      <c r="F32" s="4"/>
      <c r="G32" s="4">
        <f t="shared" si="2"/>
        <v>36425</v>
      </c>
      <c r="H32" s="5">
        <f t="shared" si="3"/>
        <v>74.48265951331673</v>
      </c>
      <c r="I32" s="5"/>
      <c r="J32" s="13">
        <f t="shared" si="3"/>
        <v>74.48265951331673</v>
      </c>
    </row>
    <row r="33" spans="1:10" ht="15">
      <c r="A33" s="7" t="s">
        <v>40</v>
      </c>
      <c r="B33" s="8">
        <v>889808</v>
      </c>
      <c r="C33" s="8">
        <v>281943</v>
      </c>
      <c r="D33" s="8">
        <f t="shared" si="1"/>
        <v>1171751</v>
      </c>
      <c r="E33" s="8">
        <v>930481</v>
      </c>
      <c r="F33" s="8">
        <v>265888</v>
      </c>
      <c r="G33" s="8">
        <f t="shared" si="2"/>
        <v>1196369</v>
      </c>
      <c r="H33" s="9">
        <f t="shared" si="3"/>
        <v>4.570986100372215</v>
      </c>
      <c r="I33" s="9">
        <f t="shared" si="3"/>
        <v>-5.69441340980269</v>
      </c>
      <c r="J33" s="10">
        <f t="shared" si="3"/>
        <v>2.100958309401912</v>
      </c>
    </row>
    <row r="34" spans="1:10" ht="15">
      <c r="A34" s="11" t="s">
        <v>41</v>
      </c>
      <c r="B34" s="4">
        <v>212104</v>
      </c>
      <c r="C34" s="4"/>
      <c r="D34" s="4">
        <f t="shared" si="1"/>
        <v>212104</v>
      </c>
      <c r="E34" s="4">
        <v>219127</v>
      </c>
      <c r="F34" s="4"/>
      <c r="G34" s="4">
        <f t="shared" si="2"/>
        <v>219127</v>
      </c>
      <c r="H34" s="5">
        <f t="shared" si="3"/>
        <v>3.3111115301927354</v>
      </c>
      <c r="I34" s="5"/>
      <c r="J34" s="13">
        <f t="shared" si="3"/>
        <v>3.3111115301927354</v>
      </c>
    </row>
    <row r="35" spans="1:10" ht="15">
      <c r="A35" s="7" t="s">
        <v>42</v>
      </c>
      <c r="B35" s="8">
        <v>77139</v>
      </c>
      <c r="C35" s="8">
        <v>164228</v>
      </c>
      <c r="D35" s="8">
        <f t="shared" si="1"/>
        <v>241367</v>
      </c>
      <c r="E35" s="8">
        <v>77188</v>
      </c>
      <c r="F35" s="8">
        <v>126728</v>
      </c>
      <c r="G35" s="8">
        <f t="shared" si="2"/>
        <v>203916</v>
      </c>
      <c r="H35" s="15">
        <f t="shared" si="3"/>
        <v>0.06352169460324868</v>
      </c>
      <c r="I35" s="9">
        <f t="shared" si="3"/>
        <v>-22.834108678179117</v>
      </c>
      <c r="J35" s="10">
        <f t="shared" si="3"/>
        <v>-15.51620561220051</v>
      </c>
    </row>
    <row r="36" spans="1:10" ht="15">
      <c r="A36" s="11" t="s">
        <v>43</v>
      </c>
      <c r="B36" s="4">
        <v>228768</v>
      </c>
      <c r="C36" s="4"/>
      <c r="D36" s="4">
        <f t="shared" si="1"/>
        <v>228768</v>
      </c>
      <c r="E36" s="4">
        <v>265688</v>
      </c>
      <c r="F36" s="4">
        <v>1055</v>
      </c>
      <c r="G36" s="4">
        <f t="shared" si="2"/>
        <v>266743</v>
      </c>
      <c r="H36" s="5">
        <f t="shared" si="3"/>
        <v>16.138620786123933</v>
      </c>
      <c r="I36" s="5"/>
      <c r="J36" s="13">
        <f t="shared" si="3"/>
        <v>16.59978668345223</v>
      </c>
    </row>
    <row r="37" spans="1:10" ht="15">
      <c r="A37" s="7" t="s">
        <v>44</v>
      </c>
      <c r="B37" s="8">
        <v>428061</v>
      </c>
      <c r="C37" s="8"/>
      <c r="D37" s="8">
        <f t="shared" si="1"/>
        <v>428061</v>
      </c>
      <c r="E37" s="8">
        <v>535643</v>
      </c>
      <c r="F37" s="8"/>
      <c r="G37" s="8">
        <f t="shared" si="2"/>
        <v>535643</v>
      </c>
      <c r="H37" s="9">
        <f t="shared" si="3"/>
        <v>25.132399354297636</v>
      </c>
      <c r="I37" s="9"/>
      <c r="J37" s="10">
        <f t="shared" si="3"/>
        <v>25.132399354297636</v>
      </c>
    </row>
    <row r="38" spans="1:10" ht="15">
      <c r="A38" s="11" t="s">
        <v>45</v>
      </c>
      <c r="B38" s="4">
        <v>82960</v>
      </c>
      <c r="C38" s="4"/>
      <c r="D38" s="4">
        <f t="shared" si="1"/>
        <v>82960</v>
      </c>
      <c r="E38" s="4">
        <v>107209</v>
      </c>
      <c r="F38" s="4">
        <v>823</v>
      </c>
      <c r="G38" s="4">
        <f t="shared" si="2"/>
        <v>108032</v>
      </c>
      <c r="H38" s="5">
        <f t="shared" si="3"/>
        <v>29.229749276759886</v>
      </c>
      <c r="I38" s="5"/>
      <c r="J38" s="13">
        <f t="shared" si="3"/>
        <v>30.221793635486982</v>
      </c>
    </row>
    <row r="39" spans="1:10" ht="15">
      <c r="A39" s="7" t="s">
        <v>46</v>
      </c>
      <c r="B39" s="8">
        <v>1756787</v>
      </c>
      <c r="C39" s="8">
        <v>215361</v>
      </c>
      <c r="D39" s="8">
        <f t="shared" si="1"/>
        <v>1972148</v>
      </c>
      <c r="E39" s="8">
        <v>1785091</v>
      </c>
      <c r="F39" s="8">
        <v>201055</v>
      </c>
      <c r="G39" s="8">
        <f t="shared" si="2"/>
        <v>1986146</v>
      </c>
      <c r="H39" s="9">
        <f t="shared" si="3"/>
        <v>1.6111230331280912</v>
      </c>
      <c r="I39" s="9">
        <f t="shared" si="3"/>
        <v>-6.642799764116994</v>
      </c>
      <c r="J39" s="10">
        <f t="shared" si="3"/>
        <v>0.7097844583672219</v>
      </c>
    </row>
    <row r="40" spans="1:10" ht="15">
      <c r="A40" s="11" t="s">
        <v>47</v>
      </c>
      <c r="B40" s="4">
        <v>41625</v>
      </c>
      <c r="C40" s="4">
        <v>103</v>
      </c>
      <c r="D40" s="4">
        <f t="shared" si="1"/>
        <v>41728</v>
      </c>
      <c r="E40" s="4">
        <v>57615</v>
      </c>
      <c r="F40" s="4">
        <v>1296</v>
      </c>
      <c r="G40" s="4">
        <f t="shared" si="2"/>
        <v>58911</v>
      </c>
      <c r="H40" s="5">
        <f t="shared" si="3"/>
        <v>38.414414414414416</v>
      </c>
      <c r="I40" s="5">
        <f t="shared" si="3"/>
        <v>1158.252427184466</v>
      </c>
      <c r="J40" s="13">
        <f t="shared" si="3"/>
        <v>41.17858512269939</v>
      </c>
    </row>
    <row r="41" spans="1:10" ht="15">
      <c r="A41" s="7" t="s">
        <v>48</v>
      </c>
      <c r="B41" s="8">
        <v>977369</v>
      </c>
      <c r="C41" s="8">
        <v>92274</v>
      </c>
      <c r="D41" s="8">
        <f t="shared" si="1"/>
        <v>1069643</v>
      </c>
      <c r="E41" s="8">
        <v>996657</v>
      </c>
      <c r="F41" s="8">
        <v>92703</v>
      </c>
      <c r="G41" s="8">
        <f t="shared" si="2"/>
        <v>1089360</v>
      </c>
      <c r="H41" s="9">
        <f t="shared" si="3"/>
        <v>1.9734614050578647</v>
      </c>
      <c r="I41" s="15">
        <f t="shared" si="3"/>
        <v>0.46491969568892644</v>
      </c>
      <c r="J41" s="10">
        <f t="shared" si="3"/>
        <v>1.8433252963839335</v>
      </c>
    </row>
    <row r="42" spans="1:10" ht="15">
      <c r="A42" s="11" t="s">
        <v>49</v>
      </c>
      <c r="B42" s="4">
        <v>756728</v>
      </c>
      <c r="C42" s="4">
        <v>10725</v>
      </c>
      <c r="D42" s="4">
        <f t="shared" si="1"/>
        <v>767453</v>
      </c>
      <c r="E42" s="4">
        <v>784574</v>
      </c>
      <c r="F42" s="4">
        <v>5152</v>
      </c>
      <c r="G42" s="4">
        <f t="shared" si="2"/>
        <v>789726</v>
      </c>
      <c r="H42" s="5">
        <f t="shared" si="3"/>
        <v>3.679789832013616</v>
      </c>
      <c r="I42" s="5">
        <f t="shared" si="3"/>
        <v>-51.96270396270396</v>
      </c>
      <c r="J42" s="13">
        <f t="shared" si="3"/>
        <v>2.9021972681063204</v>
      </c>
    </row>
    <row r="43" spans="1:10" ht="15">
      <c r="A43" s="7" t="s">
        <v>50</v>
      </c>
      <c r="B43" s="8">
        <v>568348</v>
      </c>
      <c r="C43" s="8">
        <v>362</v>
      </c>
      <c r="D43" s="8">
        <f t="shared" si="1"/>
        <v>568710</v>
      </c>
      <c r="E43" s="8">
        <v>647776</v>
      </c>
      <c r="F43" s="8">
        <v>1227</v>
      </c>
      <c r="G43" s="8">
        <f t="shared" si="2"/>
        <v>649003</v>
      </c>
      <c r="H43" s="9">
        <f t="shared" si="3"/>
        <v>13.975240521652227</v>
      </c>
      <c r="I43" s="9">
        <f t="shared" si="3"/>
        <v>238.9502762430939</v>
      </c>
      <c r="J43" s="10">
        <f t="shared" si="3"/>
        <v>14.118443494927115</v>
      </c>
    </row>
    <row r="44" spans="1:10" ht="15">
      <c r="A44" s="11" t="s">
        <v>51</v>
      </c>
      <c r="B44" s="4">
        <v>340703</v>
      </c>
      <c r="C44" s="4">
        <v>1163</v>
      </c>
      <c r="D44" s="4">
        <f t="shared" si="1"/>
        <v>341866</v>
      </c>
      <c r="E44" s="4">
        <v>376187</v>
      </c>
      <c r="F44" s="4">
        <v>1130</v>
      </c>
      <c r="G44" s="4">
        <f t="shared" si="2"/>
        <v>377317</v>
      </c>
      <c r="H44" s="5">
        <f t="shared" si="3"/>
        <v>10.414936176082982</v>
      </c>
      <c r="I44" s="5">
        <f t="shared" si="3"/>
        <v>-2.8374892519346515</v>
      </c>
      <c r="J44" s="13">
        <f t="shared" si="3"/>
        <v>10.369852515313017</v>
      </c>
    </row>
    <row r="45" spans="1:10" ht="15">
      <c r="A45" s="7" t="s">
        <v>52</v>
      </c>
      <c r="B45" s="8">
        <v>359106</v>
      </c>
      <c r="C45" s="8">
        <v>3549</v>
      </c>
      <c r="D45" s="8">
        <f t="shared" si="1"/>
        <v>362655</v>
      </c>
      <c r="E45" s="8">
        <v>364237</v>
      </c>
      <c r="F45" s="8">
        <v>2176</v>
      </c>
      <c r="G45" s="8">
        <f t="shared" si="2"/>
        <v>366413</v>
      </c>
      <c r="H45" s="9">
        <f t="shared" si="3"/>
        <v>1.4288260290833348</v>
      </c>
      <c r="I45" s="9">
        <f t="shared" si="3"/>
        <v>-38.68695407156946</v>
      </c>
      <c r="J45" s="10">
        <f t="shared" si="3"/>
        <v>1.0362465704319532</v>
      </c>
    </row>
    <row r="46" spans="1:10" ht="15">
      <c r="A46" s="11" t="s">
        <v>53</v>
      </c>
      <c r="B46" s="4">
        <v>221372</v>
      </c>
      <c r="C46" s="4">
        <v>1564</v>
      </c>
      <c r="D46" s="4">
        <f t="shared" si="1"/>
        <v>222936</v>
      </c>
      <c r="E46" s="4">
        <v>765574</v>
      </c>
      <c r="F46" s="4">
        <v>15547</v>
      </c>
      <c r="G46" s="4">
        <f t="shared" si="2"/>
        <v>781121</v>
      </c>
      <c r="H46" s="5">
        <f t="shared" si="3"/>
        <v>245.83145113203116</v>
      </c>
      <c r="I46" s="5">
        <f t="shared" si="3"/>
        <v>894.0537084398977</v>
      </c>
      <c r="J46" s="13">
        <f t="shared" si="3"/>
        <v>250.37903254745757</v>
      </c>
    </row>
    <row r="47" spans="1:10" ht="15">
      <c r="A47" s="7" t="s">
        <v>54</v>
      </c>
      <c r="B47" s="8">
        <v>1639226</v>
      </c>
      <c r="C47" s="8">
        <v>74021</v>
      </c>
      <c r="D47" s="8">
        <f t="shared" si="1"/>
        <v>1713247</v>
      </c>
      <c r="E47" s="8">
        <v>1720096</v>
      </c>
      <c r="F47" s="8">
        <v>72342</v>
      </c>
      <c r="G47" s="8">
        <f t="shared" si="2"/>
        <v>1792438</v>
      </c>
      <c r="H47" s="9">
        <f t="shared" si="3"/>
        <v>4.933425897344234</v>
      </c>
      <c r="I47" s="9">
        <f t="shared" si="3"/>
        <v>-2.2682752191945528</v>
      </c>
      <c r="J47" s="10">
        <f t="shared" si="3"/>
        <v>4.622275713892976</v>
      </c>
    </row>
    <row r="48" spans="1:10" ht="15">
      <c r="A48" s="11" t="s">
        <v>55</v>
      </c>
      <c r="B48" s="4">
        <v>66753</v>
      </c>
      <c r="C48" s="4"/>
      <c r="D48" s="4">
        <f t="shared" si="1"/>
        <v>66753</v>
      </c>
      <c r="E48" s="4">
        <v>98302</v>
      </c>
      <c r="F48" s="4"/>
      <c r="G48" s="4">
        <f t="shared" si="2"/>
        <v>98302</v>
      </c>
      <c r="H48" s="5">
        <f t="shared" si="3"/>
        <v>47.262295327550824</v>
      </c>
      <c r="I48" s="5"/>
      <c r="J48" s="13">
        <f t="shared" si="3"/>
        <v>47.262295327550824</v>
      </c>
    </row>
    <row r="49" spans="1:10" ht="15">
      <c r="A49" s="7" t="s">
        <v>56</v>
      </c>
      <c r="B49" s="8">
        <v>91894</v>
      </c>
      <c r="C49" s="8">
        <v>517</v>
      </c>
      <c r="D49" s="8">
        <f t="shared" si="1"/>
        <v>92411</v>
      </c>
      <c r="E49" s="8">
        <v>89583</v>
      </c>
      <c r="F49" s="8">
        <v>964</v>
      </c>
      <c r="G49" s="8">
        <f t="shared" si="2"/>
        <v>90547</v>
      </c>
      <c r="H49" s="9">
        <f t="shared" si="3"/>
        <v>-2.514854070994842</v>
      </c>
      <c r="I49" s="9">
        <f t="shared" si="3"/>
        <v>86.46034816247582</v>
      </c>
      <c r="J49" s="10">
        <f t="shared" si="3"/>
        <v>-2.0170758892339657</v>
      </c>
    </row>
    <row r="50" spans="1:10" ht="15">
      <c r="A50" s="11" t="s">
        <v>57</v>
      </c>
      <c r="B50" s="4">
        <v>524666</v>
      </c>
      <c r="C50" s="4">
        <v>6275</v>
      </c>
      <c r="D50" s="4">
        <f t="shared" si="1"/>
        <v>530941</v>
      </c>
      <c r="E50" s="4">
        <v>566047</v>
      </c>
      <c r="F50" s="4">
        <v>5720</v>
      </c>
      <c r="G50" s="4">
        <f t="shared" si="2"/>
        <v>571767</v>
      </c>
      <c r="H50" s="5">
        <f t="shared" si="3"/>
        <v>7.887112944234999</v>
      </c>
      <c r="I50" s="5">
        <f t="shared" si="3"/>
        <v>-8.844621513944222</v>
      </c>
      <c r="J50" s="13">
        <f t="shared" si="3"/>
        <v>7.689366615122961</v>
      </c>
    </row>
    <row r="51" spans="1:10" ht="15">
      <c r="A51" s="7" t="s">
        <v>58</v>
      </c>
      <c r="B51" s="8">
        <v>677109</v>
      </c>
      <c r="C51" s="8">
        <v>20718</v>
      </c>
      <c r="D51" s="8">
        <f t="shared" si="1"/>
        <v>697827</v>
      </c>
      <c r="E51" s="8">
        <v>753488</v>
      </c>
      <c r="F51" s="8">
        <v>20586</v>
      </c>
      <c r="G51" s="8">
        <f t="shared" si="2"/>
        <v>774074</v>
      </c>
      <c r="H51" s="9">
        <f t="shared" si="3"/>
        <v>11.280163164276358</v>
      </c>
      <c r="I51" s="9">
        <f t="shared" si="3"/>
        <v>-0.6371271358239212</v>
      </c>
      <c r="J51" s="10">
        <f t="shared" si="3"/>
        <v>10.926347074561459</v>
      </c>
    </row>
    <row r="52" spans="1:10" ht="15">
      <c r="A52" s="11" t="s">
        <v>59</v>
      </c>
      <c r="B52" s="4">
        <v>273396</v>
      </c>
      <c r="C52" s="4">
        <v>71</v>
      </c>
      <c r="D52" s="4">
        <f t="shared" si="1"/>
        <v>273467</v>
      </c>
      <c r="E52" s="4">
        <v>232058</v>
      </c>
      <c r="F52" s="4"/>
      <c r="G52" s="4">
        <f t="shared" si="2"/>
        <v>232058</v>
      </c>
      <c r="H52" s="5">
        <f t="shared" si="3"/>
        <v>-15.120191955990578</v>
      </c>
      <c r="I52" s="5">
        <f t="shared" si="3"/>
        <v>-100</v>
      </c>
      <c r="J52" s="13">
        <f t="shared" si="3"/>
        <v>-15.142229226926831</v>
      </c>
    </row>
    <row r="53" spans="1:10" ht="15">
      <c r="A53" s="7" t="s">
        <v>60</v>
      </c>
      <c r="B53" s="8">
        <v>97710</v>
      </c>
      <c r="C53" s="8">
        <v>52630</v>
      </c>
      <c r="D53" s="8">
        <f t="shared" si="1"/>
        <v>150340</v>
      </c>
      <c r="E53" s="8">
        <v>95170</v>
      </c>
      <c r="F53" s="8">
        <v>3592</v>
      </c>
      <c r="G53" s="8">
        <f t="shared" si="2"/>
        <v>98762</v>
      </c>
      <c r="H53" s="9">
        <f t="shared" si="3"/>
        <v>-2.5995292191177977</v>
      </c>
      <c r="I53" s="9">
        <f t="shared" si="3"/>
        <v>-93.17499524985749</v>
      </c>
      <c r="J53" s="10">
        <f t="shared" si="3"/>
        <v>-34.30756950911268</v>
      </c>
    </row>
    <row r="54" spans="1:10" ht="15">
      <c r="A54" s="11" t="s">
        <v>61</v>
      </c>
      <c r="B54" s="4">
        <v>56165</v>
      </c>
      <c r="C54" s="4"/>
      <c r="D54" s="4">
        <f t="shared" si="1"/>
        <v>56165</v>
      </c>
      <c r="E54" s="4">
        <v>53004</v>
      </c>
      <c r="F54" s="4"/>
      <c r="G54" s="4">
        <f t="shared" si="2"/>
        <v>53004</v>
      </c>
      <c r="H54" s="5">
        <f t="shared" si="3"/>
        <v>-5.628060179827295</v>
      </c>
      <c r="I54" s="5"/>
      <c r="J54" s="13">
        <f t="shared" si="3"/>
        <v>-5.628060179827295</v>
      </c>
    </row>
    <row r="55" spans="1:10" ht="15">
      <c r="A55" s="7" t="s">
        <v>62</v>
      </c>
      <c r="B55" s="8">
        <v>11017</v>
      </c>
      <c r="C55" s="8"/>
      <c r="D55" s="8">
        <f t="shared" si="1"/>
        <v>11017</v>
      </c>
      <c r="E55" s="8">
        <v>12327</v>
      </c>
      <c r="F55" s="8">
        <v>330</v>
      </c>
      <c r="G55" s="8">
        <f t="shared" si="2"/>
        <v>12657</v>
      </c>
      <c r="H55" s="9">
        <f t="shared" si="3"/>
        <v>11.890714350549151</v>
      </c>
      <c r="I55" s="9"/>
      <c r="J55" s="10">
        <f t="shared" si="3"/>
        <v>14.886085141145502</v>
      </c>
    </row>
    <row r="56" spans="1:10" ht="15">
      <c r="A56" s="11" t="s">
        <v>63</v>
      </c>
      <c r="B56" s="4">
        <v>1382455</v>
      </c>
      <c r="C56" s="4">
        <v>3866</v>
      </c>
      <c r="D56" s="4">
        <f t="shared" si="1"/>
        <v>1386321</v>
      </c>
      <c r="E56" s="4">
        <v>1492846</v>
      </c>
      <c r="F56" s="4">
        <v>3524</v>
      </c>
      <c r="G56" s="4">
        <f t="shared" si="2"/>
        <v>1496370</v>
      </c>
      <c r="H56" s="5">
        <f t="shared" si="3"/>
        <v>7.985142373531145</v>
      </c>
      <c r="I56" s="5">
        <f t="shared" si="3"/>
        <v>-8.84635281945163</v>
      </c>
      <c r="J56" s="13">
        <f t="shared" si="3"/>
        <v>7.938204788068565</v>
      </c>
    </row>
    <row r="57" spans="1:10" ht="15">
      <c r="A57" s="7" t="s">
        <v>64</v>
      </c>
      <c r="B57" s="8">
        <v>70570</v>
      </c>
      <c r="C57" s="8">
        <v>23304</v>
      </c>
      <c r="D57" s="8">
        <f t="shared" si="1"/>
        <v>93874</v>
      </c>
      <c r="E57" s="8">
        <v>68000</v>
      </c>
      <c r="F57" s="8">
        <v>19286</v>
      </c>
      <c r="G57" s="8">
        <f t="shared" si="2"/>
        <v>87286</v>
      </c>
      <c r="H57" s="9">
        <f t="shared" si="3"/>
        <v>-3.6417741249822875</v>
      </c>
      <c r="I57" s="9">
        <f t="shared" si="3"/>
        <v>-17.24167524888431</v>
      </c>
      <c r="J57" s="10">
        <f t="shared" si="3"/>
        <v>-7.017917634275732</v>
      </c>
    </row>
    <row r="58" spans="1:10" ht="15">
      <c r="A58" s="11" t="s">
        <v>65</v>
      </c>
      <c r="B58" s="4"/>
      <c r="C58" s="4">
        <v>27631</v>
      </c>
      <c r="D58" s="4">
        <f t="shared" si="1"/>
        <v>27631</v>
      </c>
      <c r="E58" s="4"/>
      <c r="F58" s="4">
        <v>25746</v>
      </c>
      <c r="G58" s="4">
        <f t="shared" si="2"/>
        <v>25746</v>
      </c>
      <c r="H58" s="5"/>
      <c r="I58" s="5">
        <f t="shared" si="3"/>
        <v>-6.822047700047048</v>
      </c>
      <c r="J58" s="13">
        <f t="shared" si="3"/>
        <v>-6.822047700047048</v>
      </c>
    </row>
    <row r="59" spans="1:10" ht="15">
      <c r="A59" s="16" t="s">
        <v>8</v>
      </c>
      <c r="B59" s="17">
        <f>+B60-SUM(B58+B57+B31+B19+B9+B5)</f>
        <v>78038810</v>
      </c>
      <c r="C59" s="17">
        <f>+C60-SUM(C58+C57+C31+C19+C9+C5)</f>
        <v>73839536</v>
      </c>
      <c r="D59" s="17">
        <f>+D60-SUM(D58+D57+D31+D19+D9+D5)</f>
        <v>151878346</v>
      </c>
      <c r="E59" s="17">
        <f>+E60-SUM(E58+E57+E31+E19+E9+E5)</f>
        <v>82029024</v>
      </c>
      <c r="F59" s="17">
        <f>+F60-SUM(F58+F57+F31+F19+F9+F5)</f>
        <v>61104680</v>
      </c>
      <c r="G59" s="17">
        <f>+G60-SUM(G58+G57+G31+G19+G9+G5)</f>
        <v>143133704</v>
      </c>
      <c r="H59" s="18">
        <f t="shared" si="3"/>
        <v>5.113114871946407</v>
      </c>
      <c r="I59" s="18">
        <f t="shared" si="3"/>
        <v>-17.246663088457108</v>
      </c>
      <c r="J59" s="18">
        <f t="shared" si="3"/>
        <v>-5.7576621225516895</v>
      </c>
    </row>
    <row r="60" spans="1:10" ht="15">
      <c r="A60" s="19" t="s">
        <v>9</v>
      </c>
      <c r="B60" s="20">
        <f>SUM(B4:B58)</f>
        <v>97041210</v>
      </c>
      <c r="C60" s="20">
        <f>SUM(C4:C58)</f>
        <v>84033321</v>
      </c>
      <c r="D60" s="20">
        <f>SUM(D4:D58)</f>
        <v>181074531</v>
      </c>
      <c r="E60" s="20">
        <f>SUM(E4:E58)</f>
        <v>102654719</v>
      </c>
      <c r="F60" s="20">
        <f>SUM(F4:F58)</f>
        <v>70969433</v>
      </c>
      <c r="G60" s="20">
        <f>SUM(G4:G58)</f>
        <v>173624152</v>
      </c>
      <c r="H60" s="21">
        <f t="shared" si="3"/>
        <v>5.78466509228399</v>
      </c>
      <c r="I60" s="21">
        <f t="shared" si="3"/>
        <v>-15.54608082191587</v>
      </c>
      <c r="J60" s="21">
        <f t="shared" si="3"/>
        <v>-4.114537234394383</v>
      </c>
    </row>
    <row r="61" spans="1:10" ht="15">
      <c r="A61" s="26" t="s">
        <v>69</v>
      </c>
      <c r="B61" s="62">
        <v>289963</v>
      </c>
      <c r="C61" s="62"/>
      <c r="D61" s="62"/>
      <c r="E61" s="62">
        <v>244191</v>
      </c>
      <c r="F61" s="62"/>
      <c r="G61" s="62"/>
      <c r="H61" s="63">
        <f>+((E61-B61)/B61)*100</f>
        <v>-15.785462283118882</v>
      </c>
      <c r="I61" s="63"/>
      <c r="J61" s="64"/>
    </row>
    <row r="62" spans="1:10" ht="15">
      <c r="A62" s="27" t="s">
        <v>70</v>
      </c>
      <c r="B62" s="68">
        <v>72510</v>
      </c>
      <c r="C62" s="68"/>
      <c r="D62" s="68"/>
      <c r="E62" s="68">
        <v>90816</v>
      </c>
      <c r="F62" s="68"/>
      <c r="G62" s="68"/>
      <c r="H62" s="69">
        <f>+((E62-B62)/B62)*100</f>
        <v>25.246172941663218</v>
      </c>
      <c r="I62" s="69"/>
      <c r="J62" s="70"/>
    </row>
    <row r="63" spans="1:10" ht="15.75" thickBot="1">
      <c r="A63" s="28" t="s">
        <v>71</v>
      </c>
      <c r="B63" s="71">
        <v>362473</v>
      </c>
      <c r="C63" s="71"/>
      <c r="D63" s="71"/>
      <c r="E63" s="71">
        <v>335007</v>
      </c>
      <c r="F63" s="71"/>
      <c r="G63" s="71"/>
      <c r="H63" s="72">
        <f>+((E63-B63)/B63)*100</f>
        <v>-7.577391971264066</v>
      </c>
      <c r="I63" s="72"/>
      <c r="J63" s="73"/>
    </row>
    <row r="64" spans="1:10" ht="15.75" thickBot="1">
      <c r="A64" s="29" t="s">
        <v>72</v>
      </c>
      <c r="B64" s="30"/>
      <c r="C64" s="30"/>
      <c r="D64" s="30">
        <f>+D60+B63</f>
        <v>181437004</v>
      </c>
      <c r="E64" s="65">
        <f>+G60+E63</f>
        <v>173959159</v>
      </c>
      <c r="F64" s="65"/>
      <c r="G64" s="65"/>
      <c r="H64" s="66">
        <f>((E64-D64)/D64)*100</f>
        <v>-4.12145529034419</v>
      </c>
      <c r="I64" s="66"/>
      <c r="J64" s="67"/>
    </row>
    <row r="65" spans="1:10" ht="48.75" customHeight="1">
      <c r="A65" s="50" t="s">
        <v>66</v>
      </c>
      <c r="B65" s="50"/>
      <c r="C65" s="50"/>
      <c r="D65" s="50"/>
      <c r="E65" s="50"/>
      <c r="F65" s="50"/>
      <c r="G65" s="50"/>
      <c r="H65" s="50"/>
      <c r="I65" s="50"/>
      <c r="J65" s="50"/>
    </row>
  </sheetData>
  <sheetProtection/>
  <mergeCells count="17">
    <mergeCell ref="E64:G64"/>
    <mergeCell ref="H64:J64"/>
    <mergeCell ref="A65:J65"/>
    <mergeCell ref="B62:D62"/>
    <mergeCell ref="E62:G62"/>
    <mergeCell ref="H62:J62"/>
    <mergeCell ref="B63:D63"/>
    <mergeCell ref="E63:G63"/>
    <mergeCell ref="H63:J63"/>
    <mergeCell ref="B61:D61"/>
    <mergeCell ref="E61:G61"/>
    <mergeCell ref="H61:J61"/>
    <mergeCell ref="A1:J1"/>
    <mergeCell ref="A2:A3"/>
    <mergeCell ref="B2:D2"/>
    <mergeCell ref="E2:G2"/>
    <mergeCell ref="H2:J2"/>
  </mergeCells>
  <printOptions/>
  <pageMargins left="0.7" right="0.7" top="0.75" bottom="0.75" header="0.3" footer="0.3"/>
  <pageSetup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dimension ref="A1:J64"/>
  <sheetViews>
    <sheetView zoomScale="80" zoomScaleNormal="80" zoomScalePageLayoutView="0" workbookViewId="0" topLeftCell="A40">
      <selection activeCell="I72" sqref="I72"/>
    </sheetView>
  </sheetViews>
  <sheetFormatPr defaultColWidth="9.140625" defaultRowHeight="15"/>
  <cols>
    <col min="1" max="1" width="28.140625" style="0" customWidth="1"/>
    <col min="2" max="10" width="14.57421875" style="0" customWidth="1"/>
  </cols>
  <sheetData>
    <row r="1" spans="1:10" ht="22.5" customHeight="1">
      <c r="A1" s="51" t="s">
        <v>73</v>
      </c>
      <c r="B1" s="52"/>
      <c r="C1" s="52"/>
      <c r="D1" s="52"/>
      <c r="E1" s="52"/>
      <c r="F1" s="52"/>
      <c r="G1" s="52"/>
      <c r="H1" s="52"/>
      <c r="I1" s="52"/>
      <c r="J1" s="53"/>
    </row>
    <row r="2" spans="1:10" ht="28.5" customHeight="1">
      <c r="A2" s="54" t="s">
        <v>1</v>
      </c>
      <c r="B2" s="56" t="s">
        <v>68</v>
      </c>
      <c r="C2" s="56"/>
      <c r="D2" s="56"/>
      <c r="E2" s="56" t="s">
        <v>3</v>
      </c>
      <c r="F2" s="56"/>
      <c r="G2" s="56"/>
      <c r="H2" s="57" t="s">
        <v>4</v>
      </c>
      <c r="I2" s="57"/>
      <c r="J2" s="58"/>
    </row>
    <row r="3" spans="1:10" ht="15">
      <c r="A3" s="55"/>
      <c r="B3" s="1" t="s">
        <v>5</v>
      </c>
      <c r="C3" s="1" t="s">
        <v>6</v>
      </c>
      <c r="D3" s="1" t="s">
        <v>7</v>
      </c>
      <c r="E3" s="1" t="s">
        <v>5</v>
      </c>
      <c r="F3" s="1" t="s">
        <v>6</v>
      </c>
      <c r="G3" s="1" t="s">
        <v>7</v>
      </c>
      <c r="H3" s="1" t="s">
        <v>5</v>
      </c>
      <c r="I3" s="1" t="s">
        <v>6</v>
      </c>
      <c r="J3" s="2" t="s">
        <v>7</v>
      </c>
    </row>
    <row r="4" spans="1:10" ht="15">
      <c r="A4" s="3" t="s">
        <v>12</v>
      </c>
      <c r="B4" s="4">
        <v>132873</v>
      </c>
      <c r="C4" s="4">
        <v>314071</v>
      </c>
      <c r="D4" s="4">
        <f>+B4+C4</f>
        <v>446944</v>
      </c>
      <c r="E4" s="4">
        <v>131815</v>
      </c>
      <c r="F4" s="4">
        <v>319936</v>
      </c>
      <c r="G4" s="4">
        <f>+E4+F4</f>
        <v>451751</v>
      </c>
      <c r="H4" s="5">
        <f>+((E4-B4)/B4)*100</f>
        <v>-0.7962490498445884</v>
      </c>
      <c r="I4" s="5">
        <f aca="true" t="shared" si="0" ref="I4:J18">+((F4-C4)/C4)*100</f>
        <v>1.8674121456613315</v>
      </c>
      <c r="J4" s="13">
        <f t="shared" si="0"/>
        <v>1.0755262404238564</v>
      </c>
    </row>
    <row r="5" spans="1:10" ht="15">
      <c r="A5" s="7" t="s">
        <v>13</v>
      </c>
      <c r="B5" s="8">
        <v>129117</v>
      </c>
      <c r="C5" s="8">
        <v>75713</v>
      </c>
      <c r="D5" s="8">
        <f aca="true" t="shared" si="1" ref="D5:D58">+B5+C5</f>
        <v>204830</v>
      </c>
      <c r="E5" s="8">
        <v>140307</v>
      </c>
      <c r="F5" s="8">
        <v>79979</v>
      </c>
      <c r="G5" s="8">
        <f aca="true" t="shared" si="2" ref="G5:G58">+E5+F5</f>
        <v>220286</v>
      </c>
      <c r="H5" s="9">
        <f aca="true" t="shared" si="3" ref="H5:J57">+((E5-B5)/B5)*100</f>
        <v>8.666558237877274</v>
      </c>
      <c r="I5" s="9">
        <f t="shared" si="0"/>
        <v>5.634435301731538</v>
      </c>
      <c r="J5" s="10">
        <f t="shared" si="0"/>
        <v>7.545769662647073</v>
      </c>
    </row>
    <row r="6" spans="1:10" ht="15">
      <c r="A6" s="11" t="s">
        <v>14</v>
      </c>
      <c r="B6" s="4">
        <v>75836</v>
      </c>
      <c r="C6" s="4">
        <v>12134</v>
      </c>
      <c r="D6" s="4">
        <f t="shared" si="1"/>
        <v>87970</v>
      </c>
      <c r="E6" s="4">
        <v>81953</v>
      </c>
      <c r="F6" s="4">
        <v>12392</v>
      </c>
      <c r="G6" s="4">
        <f t="shared" si="2"/>
        <v>94345</v>
      </c>
      <c r="H6" s="5">
        <f t="shared" si="3"/>
        <v>8.066089983648926</v>
      </c>
      <c r="I6" s="5">
        <f t="shared" si="0"/>
        <v>2.1262567990769736</v>
      </c>
      <c r="J6" s="13">
        <f t="shared" si="0"/>
        <v>7.246788677958395</v>
      </c>
    </row>
    <row r="7" spans="1:10" ht="15">
      <c r="A7" s="7" t="s">
        <v>15</v>
      </c>
      <c r="B7" s="8">
        <v>60415</v>
      </c>
      <c r="C7" s="8">
        <v>19156</v>
      </c>
      <c r="D7" s="8">
        <f t="shared" si="1"/>
        <v>79571</v>
      </c>
      <c r="E7" s="8">
        <v>63561</v>
      </c>
      <c r="F7" s="8">
        <v>16461</v>
      </c>
      <c r="G7" s="8">
        <f t="shared" si="2"/>
        <v>80022</v>
      </c>
      <c r="H7" s="9">
        <f t="shared" si="3"/>
        <v>5.207316063891418</v>
      </c>
      <c r="I7" s="9">
        <f t="shared" si="0"/>
        <v>-14.068699102109</v>
      </c>
      <c r="J7" s="10">
        <f t="shared" si="0"/>
        <v>0.5667894082014804</v>
      </c>
    </row>
    <row r="8" spans="1:10" ht="15">
      <c r="A8" s="11" t="s">
        <v>16</v>
      </c>
      <c r="B8" s="4">
        <v>45573</v>
      </c>
      <c r="C8" s="4">
        <v>116087</v>
      </c>
      <c r="D8" s="4">
        <f t="shared" si="1"/>
        <v>161660</v>
      </c>
      <c r="E8" s="4">
        <v>48908</v>
      </c>
      <c r="F8" s="4">
        <v>75031</v>
      </c>
      <c r="G8" s="4">
        <f t="shared" si="2"/>
        <v>123939</v>
      </c>
      <c r="H8" s="5">
        <f t="shared" si="3"/>
        <v>7.3179294757861015</v>
      </c>
      <c r="I8" s="5">
        <f t="shared" si="0"/>
        <v>-35.36657851439007</v>
      </c>
      <c r="J8" s="13">
        <f t="shared" si="0"/>
        <v>-23.33353952740319</v>
      </c>
    </row>
    <row r="9" spans="1:10" ht="15">
      <c r="A9" s="7" t="s">
        <v>76</v>
      </c>
      <c r="B9" s="8">
        <v>2985</v>
      </c>
      <c r="C9" s="8">
        <v>3432</v>
      </c>
      <c r="D9" s="8">
        <f t="shared" si="1"/>
        <v>6417</v>
      </c>
      <c r="E9" s="8">
        <v>3424</v>
      </c>
      <c r="F9" s="8">
        <v>2366</v>
      </c>
      <c r="G9" s="8">
        <f t="shared" si="2"/>
        <v>5790</v>
      </c>
      <c r="H9" s="9">
        <f t="shared" si="3"/>
        <v>14.706867671691793</v>
      </c>
      <c r="I9" s="9">
        <f t="shared" si="0"/>
        <v>-31.060606060606062</v>
      </c>
      <c r="J9" s="10">
        <f t="shared" si="0"/>
        <v>-9.770920991117345</v>
      </c>
    </row>
    <row r="10" spans="1:10" ht="15">
      <c r="A10" s="11" t="s">
        <v>17</v>
      </c>
      <c r="B10" s="4">
        <v>9109</v>
      </c>
      <c r="C10" s="4">
        <v>17952</v>
      </c>
      <c r="D10" s="4">
        <f t="shared" si="1"/>
        <v>27061</v>
      </c>
      <c r="E10" s="4">
        <v>9526</v>
      </c>
      <c r="F10" s="4">
        <v>11371</v>
      </c>
      <c r="G10" s="4">
        <f t="shared" si="2"/>
        <v>20897</v>
      </c>
      <c r="H10" s="5">
        <f t="shared" si="3"/>
        <v>4.577889998902185</v>
      </c>
      <c r="I10" s="5">
        <f t="shared" si="0"/>
        <v>-36.65886809269162</v>
      </c>
      <c r="J10" s="13">
        <f t="shared" si="0"/>
        <v>-22.778167843021322</v>
      </c>
    </row>
    <row r="11" spans="1:10" ht="15">
      <c r="A11" s="7" t="s">
        <v>18</v>
      </c>
      <c r="B11" s="8">
        <v>16374</v>
      </c>
      <c r="C11" s="8">
        <v>9910</v>
      </c>
      <c r="D11" s="8">
        <f t="shared" si="1"/>
        <v>26284</v>
      </c>
      <c r="E11" s="8">
        <v>16782</v>
      </c>
      <c r="F11" s="8">
        <v>6471</v>
      </c>
      <c r="G11" s="8">
        <f t="shared" si="2"/>
        <v>23253</v>
      </c>
      <c r="H11" s="9">
        <f t="shared" si="3"/>
        <v>2.491755221692928</v>
      </c>
      <c r="I11" s="9">
        <f t="shared" si="0"/>
        <v>-34.70232088799193</v>
      </c>
      <c r="J11" s="10">
        <f t="shared" si="0"/>
        <v>-11.53173033023893</v>
      </c>
    </row>
    <row r="12" spans="1:10" ht="15">
      <c r="A12" s="11" t="s">
        <v>19</v>
      </c>
      <c r="B12" s="4">
        <v>31186</v>
      </c>
      <c r="C12" s="4">
        <v>6522</v>
      </c>
      <c r="D12" s="4">
        <f t="shared" si="1"/>
        <v>37708</v>
      </c>
      <c r="E12" s="4">
        <v>34290</v>
      </c>
      <c r="F12" s="4">
        <v>7442</v>
      </c>
      <c r="G12" s="4">
        <f t="shared" si="2"/>
        <v>41732</v>
      </c>
      <c r="H12" s="5">
        <f t="shared" si="3"/>
        <v>9.953184121079971</v>
      </c>
      <c r="I12" s="5">
        <f t="shared" si="0"/>
        <v>14.106102422569764</v>
      </c>
      <c r="J12" s="13">
        <f t="shared" si="0"/>
        <v>10.671475548955128</v>
      </c>
    </row>
    <row r="13" spans="1:10" ht="15">
      <c r="A13" s="7" t="s">
        <v>20</v>
      </c>
      <c r="B13" s="8">
        <v>22126</v>
      </c>
      <c r="C13" s="8">
        <v>911</v>
      </c>
      <c r="D13" s="8">
        <f t="shared" si="1"/>
        <v>23037</v>
      </c>
      <c r="E13" s="8">
        <v>22969</v>
      </c>
      <c r="F13" s="8">
        <v>1026</v>
      </c>
      <c r="G13" s="8">
        <f t="shared" si="2"/>
        <v>23995</v>
      </c>
      <c r="H13" s="9">
        <f t="shared" si="3"/>
        <v>3.809997288258158</v>
      </c>
      <c r="I13" s="9">
        <f t="shared" si="0"/>
        <v>12.623490669593854</v>
      </c>
      <c r="J13" s="10">
        <f t="shared" si="0"/>
        <v>4.158527586057213</v>
      </c>
    </row>
    <row r="14" spans="1:10" ht="15">
      <c r="A14" s="11" t="s">
        <v>21</v>
      </c>
      <c r="B14" s="4">
        <v>6859</v>
      </c>
      <c r="C14" s="4">
        <v>91</v>
      </c>
      <c r="D14" s="4">
        <f t="shared" si="1"/>
        <v>6950</v>
      </c>
      <c r="E14" s="4">
        <v>7625</v>
      </c>
      <c r="F14" s="4">
        <v>56</v>
      </c>
      <c r="G14" s="4">
        <f t="shared" si="2"/>
        <v>7681</v>
      </c>
      <c r="H14" s="5">
        <f t="shared" si="3"/>
        <v>11.167808718472081</v>
      </c>
      <c r="I14" s="5">
        <f t="shared" si="0"/>
        <v>-38.46153846153847</v>
      </c>
      <c r="J14" s="13">
        <f t="shared" si="0"/>
        <v>10.517985611510792</v>
      </c>
    </row>
    <row r="15" spans="1:10" ht="15">
      <c r="A15" s="7" t="s">
        <v>22</v>
      </c>
      <c r="B15" s="8">
        <v>14452</v>
      </c>
      <c r="C15" s="8">
        <v>1282</v>
      </c>
      <c r="D15" s="8">
        <f t="shared" si="1"/>
        <v>15734</v>
      </c>
      <c r="E15" s="8">
        <v>14149</v>
      </c>
      <c r="F15" s="8">
        <v>1678</v>
      </c>
      <c r="G15" s="8">
        <f t="shared" si="2"/>
        <v>15827</v>
      </c>
      <c r="H15" s="9">
        <f t="shared" si="3"/>
        <v>-2.0965956269028507</v>
      </c>
      <c r="I15" s="9">
        <f t="shared" si="0"/>
        <v>30.88923556942278</v>
      </c>
      <c r="J15" s="10">
        <f t="shared" si="0"/>
        <v>0.5910766492945214</v>
      </c>
    </row>
    <row r="16" spans="1:10" ht="15">
      <c r="A16" s="11" t="s">
        <v>23</v>
      </c>
      <c r="B16" s="4">
        <v>1545</v>
      </c>
      <c r="C16" s="4">
        <v>1</v>
      </c>
      <c r="D16" s="4">
        <f t="shared" si="1"/>
        <v>1546</v>
      </c>
      <c r="E16" s="4">
        <v>1727</v>
      </c>
      <c r="F16" s="4">
        <v>31</v>
      </c>
      <c r="G16" s="4">
        <f t="shared" si="2"/>
        <v>1758</v>
      </c>
      <c r="H16" s="5">
        <f t="shared" si="3"/>
        <v>11.779935275080906</v>
      </c>
      <c r="I16" s="5">
        <f t="shared" si="0"/>
        <v>3000</v>
      </c>
      <c r="J16" s="13">
        <f t="shared" si="0"/>
        <v>13.71280724450194</v>
      </c>
    </row>
    <row r="17" spans="1:10" ht="15">
      <c r="A17" s="7" t="s">
        <v>24</v>
      </c>
      <c r="B17" s="8">
        <v>1400</v>
      </c>
      <c r="C17" s="8"/>
      <c r="D17" s="8">
        <f t="shared" si="1"/>
        <v>1400</v>
      </c>
      <c r="E17" s="8">
        <v>1596</v>
      </c>
      <c r="F17" s="8"/>
      <c r="G17" s="8">
        <f t="shared" si="2"/>
        <v>1596</v>
      </c>
      <c r="H17" s="9">
        <f t="shared" si="3"/>
        <v>14.000000000000002</v>
      </c>
      <c r="I17" s="9"/>
      <c r="J17" s="10">
        <f t="shared" si="0"/>
        <v>14.000000000000002</v>
      </c>
    </row>
    <row r="18" spans="1:10" ht="15">
      <c r="A18" s="11" t="s">
        <v>25</v>
      </c>
      <c r="B18" s="4">
        <v>1072</v>
      </c>
      <c r="C18" s="4">
        <v>24</v>
      </c>
      <c r="D18" s="4">
        <f t="shared" si="1"/>
        <v>1096</v>
      </c>
      <c r="E18" s="4">
        <v>663</v>
      </c>
      <c r="F18" s="4">
        <v>23</v>
      </c>
      <c r="G18" s="4">
        <f t="shared" si="2"/>
        <v>686</v>
      </c>
      <c r="H18" s="5">
        <f t="shared" si="3"/>
        <v>-38.15298507462687</v>
      </c>
      <c r="I18" s="5">
        <f t="shared" si="0"/>
        <v>-4.166666666666666</v>
      </c>
      <c r="J18" s="13">
        <f t="shared" si="0"/>
        <v>-37.408759124087595</v>
      </c>
    </row>
    <row r="19" spans="1:10" ht="15">
      <c r="A19" s="7" t="s">
        <v>26</v>
      </c>
      <c r="B19" s="8"/>
      <c r="C19" s="8"/>
      <c r="D19" s="8"/>
      <c r="E19" s="8"/>
      <c r="F19" s="8"/>
      <c r="G19" s="8"/>
      <c r="H19" s="9"/>
      <c r="I19" s="9"/>
      <c r="J19" s="10"/>
    </row>
    <row r="20" spans="1:10" ht="15">
      <c r="A20" s="11" t="s">
        <v>27</v>
      </c>
      <c r="B20" s="4">
        <v>3057</v>
      </c>
      <c r="C20" s="4">
        <v>79</v>
      </c>
      <c r="D20" s="4">
        <f t="shared" si="1"/>
        <v>3136</v>
      </c>
      <c r="E20" s="4">
        <v>3355</v>
      </c>
      <c r="F20" s="4">
        <v>150</v>
      </c>
      <c r="G20" s="4">
        <f t="shared" si="2"/>
        <v>3505</v>
      </c>
      <c r="H20" s="5">
        <f t="shared" si="3"/>
        <v>9.748119070984625</v>
      </c>
      <c r="I20" s="5">
        <f t="shared" si="3"/>
        <v>89.87341772151899</v>
      </c>
      <c r="J20" s="13">
        <f t="shared" si="3"/>
        <v>11.766581632653061</v>
      </c>
    </row>
    <row r="21" spans="1:10" ht="15">
      <c r="A21" s="7" t="s">
        <v>28</v>
      </c>
      <c r="B21" s="8">
        <v>3</v>
      </c>
      <c r="C21" s="8"/>
      <c r="D21" s="8">
        <f t="shared" si="1"/>
        <v>3</v>
      </c>
      <c r="E21" s="8"/>
      <c r="F21" s="8"/>
      <c r="G21" s="8"/>
      <c r="H21" s="9">
        <f t="shared" si="3"/>
        <v>-100</v>
      </c>
      <c r="I21" s="9"/>
      <c r="J21" s="10">
        <f t="shared" si="3"/>
        <v>-100</v>
      </c>
    </row>
    <row r="22" spans="1:10" ht="15">
      <c r="A22" s="11" t="s">
        <v>29</v>
      </c>
      <c r="B22" s="4">
        <v>1356</v>
      </c>
      <c r="C22" s="4">
        <v>4</v>
      </c>
      <c r="D22" s="4">
        <f t="shared" si="1"/>
        <v>1360</v>
      </c>
      <c r="E22" s="4">
        <v>2883</v>
      </c>
      <c r="F22" s="4">
        <v>14</v>
      </c>
      <c r="G22" s="4">
        <f t="shared" si="2"/>
        <v>2897</v>
      </c>
      <c r="H22" s="5">
        <f t="shared" si="3"/>
        <v>112.61061946902655</v>
      </c>
      <c r="I22" s="5">
        <f t="shared" si="3"/>
        <v>250</v>
      </c>
      <c r="J22" s="13">
        <f t="shared" si="3"/>
        <v>113.01470588235294</v>
      </c>
    </row>
    <row r="23" spans="1:10" ht="15">
      <c r="A23" s="7" t="s">
        <v>30</v>
      </c>
      <c r="B23" s="8">
        <v>1072</v>
      </c>
      <c r="C23" s="8">
        <v>0</v>
      </c>
      <c r="D23" s="8">
        <f t="shared" si="1"/>
        <v>1072</v>
      </c>
      <c r="E23" s="8">
        <v>1190</v>
      </c>
      <c r="F23" s="8">
        <v>2</v>
      </c>
      <c r="G23" s="8">
        <f t="shared" si="2"/>
        <v>1192</v>
      </c>
      <c r="H23" s="9">
        <f t="shared" si="3"/>
        <v>11.007462686567164</v>
      </c>
      <c r="I23" s="9"/>
      <c r="J23" s="10">
        <f t="shared" si="3"/>
        <v>11.194029850746269</v>
      </c>
    </row>
    <row r="24" spans="1:10" ht="15">
      <c r="A24" s="11" t="s">
        <v>31</v>
      </c>
      <c r="B24" s="4">
        <v>1347</v>
      </c>
      <c r="C24" s="4">
        <v>187</v>
      </c>
      <c r="D24" s="4">
        <f t="shared" si="1"/>
        <v>1534</v>
      </c>
      <c r="E24" s="4">
        <v>1917</v>
      </c>
      <c r="F24" s="4">
        <v>166</v>
      </c>
      <c r="G24" s="4">
        <f t="shared" si="2"/>
        <v>2083</v>
      </c>
      <c r="H24" s="5">
        <f t="shared" si="3"/>
        <v>42.31625835189309</v>
      </c>
      <c r="I24" s="5">
        <f t="shared" si="3"/>
        <v>-11.229946524064172</v>
      </c>
      <c r="J24" s="13">
        <f t="shared" si="3"/>
        <v>35.78878748370274</v>
      </c>
    </row>
    <row r="25" spans="1:10" ht="15">
      <c r="A25" s="7" t="s">
        <v>32</v>
      </c>
      <c r="B25" s="8">
        <v>1587</v>
      </c>
      <c r="C25" s="8">
        <v>3</v>
      </c>
      <c r="D25" s="8">
        <f t="shared" si="1"/>
        <v>1590</v>
      </c>
      <c r="E25" s="8">
        <v>1717</v>
      </c>
      <c r="F25" s="8">
        <v>17</v>
      </c>
      <c r="G25" s="8">
        <f t="shared" si="2"/>
        <v>1734</v>
      </c>
      <c r="H25" s="9">
        <f t="shared" si="3"/>
        <v>8.191556395715185</v>
      </c>
      <c r="I25" s="9">
        <f t="shared" si="3"/>
        <v>466.6666666666667</v>
      </c>
      <c r="J25" s="10">
        <f t="shared" si="3"/>
        <v>9.056603773584905</v>
      </c>
    </row>
    <row r="26" spans="1:10" ht="15">
      <c r="A26" s="11" t="s">
        <v>33</v>
      </c>
      <c r="B26" s="4"/>
      <c r="C26" s="4"/>
      <c r="D26" s="4"/>
      <c r="E26" s="4"/>
      <c r="F26" s="4"/>
      <c r="G26" s="4"/>
      <c r="H26" s="5"/>
      <c r="I26" s="5"/>
      <c r="J26" s="13"/>
    </row>
    <row r="27" spans="1:10" ht="15">
      <c r="A27" s="7" t="s">
        <v>34</v>
      </c>
      <c r="B27" s="8">
        <v>3868</v>
      </c>
      <c r="C27" s="8">
        <v>49</v>
      </c>
      <c r="D27" s="8">
        <f t="shared" si="1"/>
        <v>3917</v>
      </c>
      <c r="E27" s="8">
        <v>4035</v>
      </c>
      <c r="F27" s="8">
        <v>79</v>
      </c>
      <c r="G27" s="8">
        <f t="shared" si="2"/>
        <v>4114</v>
      </c>
      <c r="H27" s="9">
        <f t="shared" si="3"/>
        <v>4.317476732161324</v>
      </c>
      <c r="I27" s="9">
        <f t="shared" si="3"/>
        <v>61.224489795918366</v>
      </c>
      <c r="J27" s="10">
        <f t="shared" si="3"/>
        <v>5.029359203472045</v>
      </c>
    </row>
    <row r="28" spans="1:10" ht="15">
      <c r="A28" s="11" t="s">
        <v>35</v>
      </c>
      <c r="B28" s="4">
        <v>13433</v>
      </c>
      <c r="C28" s="4">
        <v>92</v>
      </c>
      <c r="D28" s="4">
        <f t="shared" si="1"/>
        <v>13525</v>
      </c>
      <c r="E28" s="4">
        <v>13042</v>
      </c>
      <c r="F28" s="4">
        <v>374</v>
      </c>
      <c r="G28" s="4">
        <f t="shared" si="2"/>
        <v>13416</v>
      </c>
      <c r="H28" s="5">
        <f t="shared" si="3"/>
        <v>-2.910742202039753</v>
      </c>
      <c r="I28" s="5">
        <f t="shared" si="3"/>
        <v>306.52173913043475</v>
      </c>
      <c r="J28" s="13">
        <f t="shared" si="3"/>
        <v>-0.8059149722735675</v>
      </c>
    </row>
    <row r="29" spans="1:10" ht="15">
      <c r="A29" s="7" t="s">
        <v>36</v>
      </c>
      <c r="B29" s="8">
        <v>6181</v>
      </c>
      <c r="C29" s="8">
        <v>218</v>
      </c>
      <c r="D29" s="8">
        <f t="shared" si="1"/>
        <v>6399</v>
      </c>
      <c r="E29" s="8">
        <v>6521</v>
      </c>
      <c r="F29" s="8">
        <v>216</v>
      </c>
      <c r="G29" s="8">
        <f t="shared" si="2"/>
        <v>6737</v>
      </c>
      <c r="H29" s="9">
        <f t="shared" si="3"/>
        <v>5.50072803753438</v>
      </c>
      <c r="I29" s="9">
        <f t="shared" si="3"/>
        <v>-0.9174311926605505</v>
      </c>
      <c r="J29" s="10">
        <f t="shared" si="3"/>
        <v>5.2820753242694165</v>
      </c>
    </row>
    <row r="30" spans="1:10" ht="15">
      <c r="A30" s="11" t="s">
        <v>37</v>
      </c>
      <c r="B30" s="4">
        <v>2160</v>
      </c>
      <c r="C30" s="4">
        <v>4</v>
      </c>
      <c r="D30" s="4">
        <f t="shared" si="1"/>
        <v>2164</v>
      </c>
      <c r="E30" s="4">
        <v>2397</v>
      </c>
      <c r="F30" s="4">
        <v>12</v>
      </c>
      <c r="G30" s="4">
        <f t="shared" si="2"/>
        <v>2409</v>
      </c>
      <c r="H30" s="5">
        <f t="shared" si="3"/>
        <v>10.972222222222221</v>
      </c>
      <c r="I30" s="5">
        <f t="shared" si="3"/>
        <v>200</v>
      </c>
      <c r="J30" s="13">
        <f t="shared" si="3"/>
        <v>11.321626617375232</v>
      </c>
    </row>
    <row r="31" spans="1:10" ht="15">
      <c r="A31" s="7" t="s">
        <v>38</v>
      </c>
      <c r="B31" s="8">
        <v>28</v>
      </c>
      <c r="C31" s="8">
        <v>418</v>
      </c>
      <c r="D31" s="8">
        <f t="shared" si="1"/>
        <v>446</v>
      </c>
      <c r="E31" s="8">
        <v>15</v>
      </c>
      <c r="F31" s="8">
        <v>375</v>
      </c>
      <c r="G31" s="8">
        <f t="shared" si="2"/>
        <v>390</v>
      </c>
      <c r="H31" s="9">
        <f t="shared" si="3"/>
        <v>-46.42857142857143</v>
      </c>
      <c r="I31" s="9">
        <f t="shared" si="3"/>
        <v>-10.287081339712918</v>
      </c>
      <c r="J31" s="10">
        <f t="shared" si="3"/>
        <v>-12.556053811659194</v>
      </c>
    </row>
    <row r="32" spans="1:10" ht="15">
      <c r="A32" s="11" t="s">
        <v>39</v>
      </c>
      <c r="B32" s="4">
        <v>183</v>
      </c>
      <c r="C32" s="4"/>
      <c r="D32" s="4">
        <f t="shared" si="1"/>
        <v>183</v>
      </c>
      <c r="E32" s="4">
        <v>332</v>
      </c>
      <c r="F32" s="4"/>
      <c r="G32" s="4">
        <f t="shared" si="2"/>
        <v>332</v>
      </c>
      <c r="H32" s="5">
        <f t="shared" si="3"/>
        <v>81.4207650273224</v>
      </c>
      <c r="I32" s="5"/>
      <c r="J32" s="13">
        <f t="shared" si="3"/>
        <v>81.4207650273224</v>
      </c>
    </row>
    <row r="33" spans="1:10" ht="15">
      <c r="A33" s="7" t="s">
        <v>40</v>
      </c>
      <c r="B33" s="8">
        <v>6381</v>
      </c>
      <c r="C33" s="8">
        <v>2399</v>
      </c>
      <c r="D33" s="8">
        <f t="shared" si="1"/>
        <v>8780</v>
      </c>
      <c r="E33" s="8">
        <v>6669</v>
      </c>
      <c r="F33" s="8">
        <v>2219</v>
      </c>
      <c r="G33" s="8">
        <f t="shared" si="2"/>
        <v>8888</v>
      </c>
      <c r="H33" s="9">
        <f t="shared" si="3"/>
        <v>4.513399153737659</v>
      </c>
      <c r="I33" s="9">
        <f t="shared" si="3"/>
        <v>-7.503126302626094</v>
      </c>
      <c r="J33" s="10">
        <f t="shared" si="3"/>
        <v>1.2300683371298404</v>
      </c>
    </row>
    <row r="34" spans="1:10" ht="15">
      <c r="A34" s="11" t="s">
        <v>41</v>
      </c>
      <c r="B34" s="4">
        <v>1385</v>
      </c>
      <c r="C34" s="4"/>
      <c r="D34" s="4">
        <f t="shared" si="1"/>
        <v>1385</v>
      </c>
      <c r="E34" s="4">
        <v>1396</v>
      </c>
      <c r="F34" s="4"/>
      <c r="G34" s="4">
        <f t="shared" si="2"/>
        <v>1396</v>
      </c>
      <c r="H34" s="5">
        <f t="shared" si="3"/>
        <v>0.7942238267148014</v>
      </c>
      <c r="I34" s="5"/>
      <c r="J34" s="13">
        <f t="shared" si="3"/>
        <v>0.7942238267148014</v>
      </c>
    </row>
    <row r="35" spans="1:10" ht="15">
      <c r="A35" s="7" t="s">
        <v>42</v>
      </c>
      <c r="B35" s="8">
        <v>677</v>
      </c>
      <c r="C35" s="8">
        <v>879</v>
      </c>
      <c r="D35" s="8">
        <f t="shared" si="1"/>
        <v>1556</v>
      </c>
      <c r="E35" s="8">
        <v>659</v>
      </c>
      <c r="F35" s="8">
        <v>824</v>
      </c>
      <c r="G35" s="8">
        <f t="shared" si="2"/>
        <v>1483</v>
      </c>
      <c r="H35" s="9">
        <f t="shared" si="3"/>
        <v>-2.658788774002954</v>
      </c>
      <c r="I35" s="9">
        <f t="shared" si="3"/>
        <v>-6.257110352673492</v>
      </c>
      <c r="J35" s="10">
        <f t="shared" si="3"/>
        <v>-4.691516709511568</v>
      </c>
    </row>
    <row r="36" spans="1:10" ht="15">
      <c r="A36" s="11" t="s">
        <v>43</v>
      </c>
      <c r="B36" s="4">
        <v>1911</v>
      </c>
      <c r="C36" s="4"/>
      <c r="D36" s="4">
        <f t="shared" si="1"/>
        <v>1911</v>
      </c>
      <c r="E36" s="4">
        <v>2021</v>
      </c>
      <c r="F36" s="4">
        <v>7</v>
      </c>
      <c r="G36" s="4">
        <f t="shared" si="2"/>
        <v>2028</v>
      </c>
      <c r="H36" s="5">
        <f t="shared" si="3"/>
        <v>5.7561486132914705</v>
      </c>
      <c r="I36" s="5"/>
      <c r="J36" s="13">
        <f t="shared" si="3"/>
        <v>6.122448979591836</v>
      </c>
    </row>
    <row r="37" spans="1:10" ht="15">
      <c r="A37" s="7" t="s">
        <v>44</v>
      </c>
      <c r="B37" s="8">
        <v>2699</v>
      </c>
      <c r="C37" s="8"/>
      <c r="D37" s="8">
        <f t="shared" si="1"/>
        <v>2699</v>
      </c>
      <c r="E37" s="8">
        <v>3336</v>
      </c>
      <c r="F37" s="8"/>
      <c r="G37" s="8">
        <f t="shared" si="2"/>
        <v>3336</v>
      </c>
      <c r="H37" s="9">
        <f t="shared" si="3"/>
        <v>23.60133382734346</v>
      </c>
      <c r="I37" s="9"/>
      <c r="J37" s="10">
        <f t="shared" si="3"/>
        <v>23.60133382734346</v>
      </c>
    </row>
    <row r="38" spans="1:10" ht="15">
      <c r="A38" s="11" t="s">
        <v>45</v>
      </c>
      <c r="B38" s="4">
        <v>744</v>
      </c>
      <c r="C38" s="4"/>
      <c r="D38" s="4">
        <f t="shared" si="1"/>
        <v>744</v>
      </c>
      <c r="E38" s="4">
        <v>887</v>
      </c>
      <c r="F38" s="4">
        <v>5</v>
      </c>
      <c r="G38" s="4">
        <f t="shared" si="2"/>
        <v>892</v>
      </c>
      <c r="H38" s="5">
        <f t="shared" si="3"/>
        <v>19.22043010752688</v>
      </c>
      <c r="I38" s="5"/>
      <c r="J38" s="13">
        <f t="shared" si="3"/>
        <v>19.892473118279568</v>
      </c>
    </row>
    <row r="39" spans="1:10" ht="15">
      <c r="A39" s="7" t="s">
        <v>46</v>
      </c>
      <c r="B39" s="8">
        <v>12327</v>
      </c>
      <c r="C39" s="8">
        <v>1833</v>
      </c>
      <c r="D39" s="8">
        <f t="shared" si="1"/>
        <v>14160</v>
      </c>
      <c r="E39" s="8">
        <v>12851</v>
      </c>
      <c r="F39" s="8">
        <v>1608</v>
      </c>
      <c r="G39" s="8">
        <f t="shared" si="2"/>
        <v>14459</v>
      </c>
      <c r="H39" s="9">
        <f t="shared" si="3"/>
        <v>4.2508315080717125</v>
      </c>
      <c r="I39" s="9">
        <f t="shared" si="3"/>
        <v>-12.274959083469723</v>
      </c>
      <c r="J39" s="10">
        <f t="shared" si="3"/>
        <v>2.1115819209039546</v>
      </c>
    </row>
    <row r="40" spans="1:10" ht="15">
      <c r="A40" s="11" t="s">
        <v>47</v>
      </c>
      <c r="B40" s="4">
        <v>354</v>
      </c>
      <c r="C40" s="4">
        <v>1</v>
      </c>
      <c r="D40" s="4">
        <f t="shared" si="1"/>
        <v>355</v>
      </c>
      <c r="E40" s="4">
        <v>433</v>
      </c>
      <c r="F40" s="4">
        <v>9</v>
      </c>
      <c r="G40" s="4">
        <f t="shared" si="2"/>
        <v>442</v>
      </c>
      <c r="H40" s="5">
        <f t="shared" si="3"/>
        <v>22.316384180790962</v>
      </c>
      <c r="I40" s="5">
        <f t="shared" si="3"/>
        <v>800</v>
      </c>
      <c r="J40" s="13">
        <f t="shared" si="3"/>
        <v>24.507042253521128</v>
      </c>
    </row>
    <row r="41" spans="1:10" ht="15">
      <c r="A41" s="7" t="s">
        <v>48</v>
      </c>
      <c r="B41" s="8">
        <v>7228</v>
      </c>
      <c r="C41" s="8">
        <v>631</v>
      </c>
      <c r="D41" s="8">
        <f t="shared" si="1"/>
        <v>7859</v>
      </c>
      <c r="E41" s="8">
        <v>7555</v>
      </c>
      <c r="F41" s="8">
        <v>689</v>
      </c>
      <c r="G41" s="8">
        <f t="shared" si="2"/>
        <v>8244</v>
      </c>
      <c r="H41" s="9">
        <f t="shared" si="3"/>
        <v>4.524073049252905</v>
      </c>
      <c r="I41" s="9">
        <f t="shared" si="3"/>
        <v>9.19175911251981</v>
      </c>
      <c r="J41" s="10">
        <f t="shared" si="3"/>
        <v>4.898842091869195</v>
      </c>
    </row>
    <row r="42" spans="1:10" ht="15">
      <c r="A42" s="11" t="s">
        <v>49</v>
      </c>
      <c r="B42" s="4">
        <v>4954</v>
      </c>
      <c r="C42" s="4">
        <v>70</v>
      </c>
      <c r="D42" s="4">
        <f t="shared" si="1"/>
        <v>5024</v>
      </c>
      <c r="E42" s="4">
        <v>5082</v>
      </c>
      <c r="F42" s="4">
        <v>44</v>
      </c>
      <c r="G42" s="4">
        <f t="shared" si="2"/>
        <v>5126</v>
      </c>
      <c r="H42" s="5">
        <f t="shared" si="3"/>
        <v>2.583770690351231</v>
      </c>
      <c r="I42" s="5">
        <f t="shared" si="3"/>
        <v>-37.142857142857146</v>
      </c>
      <c r="J42" s="13">
        <f t="shared" si="3"/>
        <v>2.0302547770700636</v>
      </c>
    </row>
    <row r="43" spans="1:10" ht="15">
      <c r="A43" s="7" t="s">
        <v>50</v>
      </c>
      <c r="B43" s="8">
        <v>3884</v>
      </c>
      <c r="C43" s="8">
        <v>2</v>
      </c>
      <c r="D43" s="8">
        <f t="shared" si="1"/>
        <v>3886</v>
      </c>
      <c r="E43" s="8">
        <v>4314</v>
      </c>
      <c r="F43" s="8">
        <v>13</v>
      </c>
      <c r="G43" s="8">
        <f t="shared" si="2"/>
        <v>4327</v>
      </c>
      <c r="H43" s="9">
        <f t="shared" si="3"/>
        <v>11.071060762100927</v>
      </c>
      <c r="I43" s="9">
        <f t="shared" si="3"/>
        <v>550</v>
      </c>
      <c r="J43" s="10">
        <f t="shared" si="3"/>
        <v>11.348430262480699</v>
      </c>
    </row>
    <row r="44" spans="1:10" ht="15">
      <c r="A44" s="11" t="s">
        <v>51</v>
      </c>
      <c r="B44" s="4">
        <v>2194</v>
      </c>
      <c r="C44" s="4">
        <v>8</v>
      </c>
      <c r="D44" s="4">
        <f t="shared" si="1"/>
        <v>2202</v>
      </c>
      <c r="E44" s="4">
        <v>2367</v>
      </c>
      <c r="F44" s="4">
        <v>11</v>
      </c>
      <c r="G44" s="4">
        <f t="shared" si="2"/>
        <v>2378</v>
      </c>
      <c r="H44" s="5">
        <f t="shared" si="3"/>
        <v>7.8851412944393795</v>
      </c>
      <c r="I44" s="5">
        <f t="shared" si="3"/>
        <v>37.5</v>
      </c>
      <c r="J44" s="13">
        <f t="shared" si="3"/>
        <v>7.992733878292461</v>
      </c>
    </row>
    <row r="45" spans="1:10" ht="15">
      <c r="A45" s="7" t="s">
        <v>52</v>
      </c>
      <c r="B45" s="8">
        <v>2792</v>
      </c>
      <c r="C45" s="8">
        <v>26</v>
      </c>
      <c r="D45" s="8">
        <f t="shared" si="1"/>
        <v>2818</v>
      </c>
      <c r="E45" s="8">
        <v>2997</v>
      </c>
      <c r="F45" s="8">
        <v>13</v>
      </c>
      <c r="G45" s="8">
        <f t="shared" si="2"/>
        <v>3010</v>
      </c>
      <c r="H45" s="9">
        <f t="shared" si="3"/>
        <v>7.3424068767908315</v>
      </c>
      <c r="I45" s="9">
        <f t="shared" si="3"/>
        <v>-50</v>
      </c>
      <c r="J45" s="10">
        <f t="shared" si="3"/>
        <v>6.813342796309439</v>
      </c>
    </row>
    <row r="46" spans="1:10" ht="15">
      <c r="A46" s="11" t="s">
        <v>53</v>
      </c>
      <c r="B46" s="4">
        <v>1584</v>
      </c>
      <c r="C46" s="4">
        <v>8</v>
      </c>
      <c r="D46" s="4">
        <f t="shared" si="1"/>
        <v>1592</v>
      </c>
      <c r="E46" s="4">
        <v>5387</v>
      </c>
      <c r="F46" s="4">
        <v>138</v>
      </c>
      <c r="G46" s="4">
        <f t="shared" si="2"/>
        <v>5525</v>
      </c>
      <c r="H46" s="5">
        <f t="shared" si="3"/>
        <v>240.08838383838383</v>
      </c>
      <c r="I46" s="5">
        <f t="shared" si="3"/>
        <v>1625</v>
      </c>
      <c r="J46" s="13">
        <f t="shared" si="3"/>
        <v>247.04773869346735</v>
      </c>
    </row>
    <row r="47" spans="1:10" ht="15">
      <c r="A47" s="7" t="s">
        <v>54</v>
      </c>
      <c r="B47" s="8">
        <v>11332</v>
      </c>
      <c r="C47" s="8">
        <v>503</v>
      </c>
      <c r="D47" s="8">
        <f t="shared" si="1"/>
        <v>11835</v>
      </c>
      <c r="E47" s="8">
        <v>12242</v>
      </c>
      <c r="F47" s="8">
        <v>574</v>
      </c>
      <c r="G47" s="8">
        <f t="shared" si="2"/>
        <v>12816</v>
      </c>
      <c r="H47" s="9">
        <f t="shared" si="3"/>
        <v>8.030356512530885</v>
      </c>
      <c r="I47" s="9">
        <f t="shared" si="3"/>
        <v>14.115308151093439</v>
      </c>
      <c r="J47" s="10">
        <f t="shared" si="3"/>
        <v>8.288973384030419</v>
      </c>
    </row>
    <row r="48" spans="1:10" ht="15">
      <c r="A48" s="11" t="s">
        <v>55</v>
      </c>
      <c r="B48" s="4">
        <v>912</v>
      </c>
      <c r="C48" s="4"/>
      <c r="D48" s="4">
        <f t="shared" si="1"/>
        <v>912</v>
      </c>
      <c r="E48" s="4">
        <v>1338</v>
      </c>
      <c r="F48" s="4"/>
      <c r="G48" s="4">
        <f t="shared" si="2"/>
        <v>1338</v>
      </c>
      <c r="H48" s="5">
        <f t="shared" si="3"/>
        <v>46.71052631578947</v>
      </c>
      <c r="I48" s="5"/>
      <c r="J48" s="13">
        <f t="shared" si="3"/>
        <v>46.71052631578947</v>
      </c>
    </row>
    <row r="49" spans="1:10" ht="15">
      <c r="A49" s="7" t="s">
        <v>56</v>
      </c>
      <c r="B49" s="8">
        <v>716</v>
      </c>
      <c r="C49" s="8">
        <v>3</v>
      </c>
      <c r="D49" s="8">
        <f t="shared" si="1"/>
        <v>719</v>
      </c>
      <c r="E49" s="8">
        <v>716</v>
      </c>
      <c r="F49" s="8">
        <v>11</v>
      </c>
      <c r="G49" s="8">
        <f t="shared" si="2"/>
        <v>727</v>
      </c>
      <c r="H49" s="9">
        <f t="shared" si="3"/>
        <v>0</v>
      </c>
      <c r="I49" s="9">
        <f t="shared" si="3"/>
        <v>266.66666666666663</v>
      </c>
      <c r="J49" s="10">
        <f t="shared" si="3"/>
        <v>1.1126564673157162</v>
      </c>
    </row>
    <row r="50" spans="1:10" ht="15">
      <c r="A50" s="11" t="s">
        <v>57</v>
      </c>
      <c r="B50" s="4">
        <v>3727</v>
      </c>
      <c r="C50" s="4">
        <v>39</v>
      </c>
      <c r="D50" s="4">
        <f t="shared" si="1"/>
        <v>3766</v>
      </c>
      <c r="E50" s="4">
        <v>3930</v>
      </c>
      <c r="F50" s="4">
        <v>59</v>
      </c>
      <c r="G50" s="4">
        <f t="shared" si="2"/>
        <v>3989</v>
      </c>
      <c r="H50" s="5">
        <f t="shared" si="3"/>
        <v>5.446740005366246</v>
      </c>
      <c r="I50" s="5">
        <f t="shared" si="3"/>
        <v>51.28205128205128</v>
      </c>
      <c r="J50" s="13">
        <f t="shared" si="3"/>
        <v>5.921402018056293</v>
      </c>
    </row>
    <row r="51" spans="1:10" ht="15">
      <c r="A51" s="7" t="s">
        <v>58</v>
      </c>
      <c r="B51" s="8">
        <v>4806</v>
      </c>
      <c r="C51" s="8">
        <v>128</v>
      </c>
      <c r="D51" s="8">
        <f t="shared" si="1"/>
        <v>4934</v>
      </c>
      <c r="E51" s="8">
        <v>5128</v>
      </c>
      <c r="F51" s="8">
        <v>161</v>
      </c>
      <c r="G51" s="8">
        <f t="shared" si="2"/>
        <v>5289</v>
      </c>
      <c r="H51" s="9">
        <f t="shared" si="3"/>
        <v>6.699958385351644</v>
      </c>
      <c r="I51" s="9">
        <f t="shared" si="3"/>
        <v>25.78125</v>
      </c>
      <c r="J51" s="10">
        <f t="shared" si="3"/>
        <v>7.1949736522091605</v>
      </c>
    </row>
    <row r="52" spans="1:10" ht="15">
      <c r="A52" s="11" t="s">
        <v>59</v>
      </c>
      <c r="B52" s="4">
        <v>1819</v>
      </c>
      <c r="C52" s="4">
        <v>1</v>
      </c>
      <c r="D52" s="4">
        <f t="shared" si="1"/>
        <v>1820</v>
      </c>
      <c r="E52" s="4">
        <v>1612</v>
      </c>
      <c r="F52" s="4"/>
      <c r="G52" s="4">
        <f t="shared" si="2"/>
        <v>1612</v>
      </c>
      <c r="H52" s="5">
        <f t="shared" si="3"/>
        <v>-11.379879054425508</v>
      </c>
      <c r="I52" s="5">
        <f t="shared" si="3"/>
        <v>-100</v>
      </c>
      <c r="J52" s="13">
        <f t="shared" si="3"/>
        <v>-11.428571428571429</v>
      </c>
    </row>
    <row r="53" spans="1:10" ht="15">
      <c r="A53" s="7" t="s">
        <v>60</v>
      </c>
      <c r="B53" s="8">
        <v>1006</v>
      </c>
      <c r="C53" s="8">
        <v>514</v>
      </c>
      <c r="D53" s="8">
        <f t="shared" si="1"/>
        <v>1520</v>
      </c>
      <c r="E53" s="8">
        <v>743</v>
      </c>
      <c r="F53" s="8">
        <v>150</v>
      </c>
      <c r="G53" s="8">
        <f t="shared" si="2"/>
        <v>893</v>
      </c>
      <c r="H53" s="9">
        <f t="shared" si="3"/>
        <v>-26.143141153081512</v>
      </c>
      <c r="I53" s="9">
        <f t="shared" si="3"/>
        <v>-70.8171206225681</v>
      </c>
      <c r="J53" s="10">
        <f t="shared" si="3"/>
        <v>-41.25</v>
      </c>
    </row>
    <row r="54" spans="1:10" ht="15">
      <c r="A54" s="11" t="s">
        <v>61</v>
      </c>
      <c r="B54" s="4">
        <v>810</v>
      </c>
      <c r="C54" s="4"/>
      <c r="D54" s="4">
        <f t="shared" si="1"/>
        <v>810</v>
      </c>
      <c r="E54" s="4">
        <v>665</v>
      </c>
      <c r="F54" s="4"/>
      <c r="G54" s="4">
        <f t="shared" si="2"/>
        <v>665</v>
      </c>
      <c r="H54" s="5">
        <f t="shared" si="3"/>
        <v>-17.901234567901234</v>
      </c>
      <c r="I54" s="5"/>
      <c r="J54" s="13">
        <f t="shared" si="3"/>
        <v>-17.901234567901234</v>
      </c>
    </row>
    <row r="55" spans="1:10" ht="15">
      <c r="A55" s="7" t="s">
        <v>62</v>
      </c>
      <c r="B55" s="8">
        <v>152</v>
      </c>
      <c r="C55" s="8"/>
      <c r="D55" s="8">
        <f t="shared" si="1"/>
        <v>152</v>
      </c>
      <c r="E55" s="8">
        <v>142</v>
      </c>
      <c r="F55" s="8">
        <v>2</v>
      </c>
      <c r="G55" s="8">
        <f t="shared" si="2"/>
        <v>144</v>
      </c>
      <c r="H55" s="9">
        <f t="shared" si="3"/>
        <v>-6.578947368421052</v>
      </c>
      <c r="I55" s="9"/>
      <c r="J55" s="10">
        <f t="shared" si="3"/>
        <v>-5.263157894736842</v>
      </c>
    </row>
    <row r="56" spans="1:10" ht="15">
      <c r="A56" s="11" t="s">
        <v>63</v>
      </c>
      <c r="B56" s="4">
        <v>8537</v>
      </c>
      <c r="C56" s="4">
        <v>24</v>
      </c>
      <c r="D56" s="4">
        <f t="shared" si="1"/>
        <v>8561</v>
      </c>
      <c r="E56" s="4">
        <v>9093</v>
      </c>
      <c r="F56" s="4">
        <v>92</v>
      </c>
      <c r="G56" s="4">
        <f t="shared" si="2"/>
        <v>9185</v>
      </c>
      <c r="H56" s="5">
        <f t="shared" si="3"/>
        <v>6.51282651985475</v>
      </c>
      <c r="I56" s="5">
        <f t="shared" si="3"/>
        <v>283.33333333333337</v>
      </c>
      <c r="J56" s="13">
        <f t="shared" si="3"/>
        <v>7.288868122882841</v>
      </c>
    </row>
    <row r="57" spans="1:10" ht="15">
      <c r="A57" s="7" t="s">
        <v>64</v>
      </c>
      <c r="B57" s="8">
        <v>689</v>
      </c>
      <c r="C57" s="8">
        <v>179</v>
      </c>
      <c r="D57" s="8">
        <f t="shared" si="1"/>
        <v>868</v>
      </c>
      <c r="E57" s="8">
        <v>732</v>
      </c>
      <c r="F57" s="8">
        <v>141</v>
      </c>
      <c r="G57" s="8">
        <f t="shared" si="2"/>
        <v>873</v>
      </c>
      <c r="H57" s="9">
        <f t="shared" si="3"/>
        <v>6.2409288824383164</v>
      </c>
      <c r="I57" s="9">
        <f t="shared" si="3"/>
        <v>-21.22905027932961</v>
      </c>
      <c r="J57" s="10">
        <f t="shared" si="3"/>
        <v>0.5760368663594471</v>
      </c>
    </row>
    <row r="58" spans="1:10" ht="15">
      <c r="A58" s="11" t="s">
        <v>65</v>
      </c>
      <c r="B58" s="4"/>
      <c r="C58" s="4">
        <v>210</v>
      </c>
      <c r="D58" s="4">
        <f t="shared" si="1"/>
        <v>210</v>
      </c>
      <c r="E58" s="4"/>
      <c r="F58" s="4">
        <v>244</v>
      </c>
      <c r="G58" s="4">
        <f t="shared" si="2"/>
        <v>244</v>
      </c>
      <c r="H58" s="5"/>
      <c r="I58" s="5">
        <f aca="true" t="shared" si="4" ref="I58:J60">+((F58-C58)/C58)*100</f>
        <v>16.19047619047619</v>
      </c>
      <c r="J58" s="13">
        <f t="shared" si="4"/>
        <v>16.19047619047619</v>
      </c>
    </row>
    <row r="59" spans="1:10" ht="15">
      <c r="A59" s="16" t="s">
        <v>8</v>
      </c>
      <c r="B59" s="31">
        <f>+B60-SUM(B58+B57+B31+B19+B9+B5)</f>
        <v>535998</v>
      </c>
      <c r="C59" s="31">
        <f>+C60-SUM(C58+C57+C31+C19+C9+C5)</f>
        <v>505846</v>
      </c>
      <c r="D59" s="31">
        <f>+D60-SUM(D58+D57+D31+D19+D9+D5)</f>
        <v>1041844</v>
      </c>
      <c r="E59" s="31">
        <f>+E60-SUM(E58+E57+E31+E19+E9+E5)</f>
        <v>564516</v>
      </c>
      <c r="F59" s="31">
        <f>+F60-SUM(F58+F57+F31+F19+F9+F5)</f>
        <v>459577</v>
      </c>
      <c r="G59" s="31">
        <f>+G60-SUM(G58+G57+G31+G19+G9+G5)</f>
        <v>1024093</v>
      </c>
      <c r="H59" s="32">
        <f>+((E59-B59)/B59)*100</f>
        <v>5.320542240829257</v>
      </c>
      <c r="I59" s="32">
        <f t="shared" si="4"/>
        <v>-9.14685497167122</v>
      </c>
      <c r="J59" s="32">
        <f t="shared" si="4"/>
        <v>-1.7038059440760804</v>
      </c>
    </row>
    <row r="60" spans="1:10" ht="15">
      <c r="A60" s="19" t="s">
        <v>9</v>
      </c>
      <c r="B60" s="33">
        <f>SUM(B3:B58)</f>
        <v>668817</v>
      </c>
      <c r="C60" s="33">
        <f>SUM(C3:C58)</f>
        <v>585798</v>
      </c>
      <c r="D60" s="33">
        <f>SUM(D3:D58)</f>
        <v>1254615</v>
      </c>
      <c r="E60" s="33">
        <f>SUM(E3:E58)</f>
        <v>708994</v>
      </c>
      <c r="F60" s="33">
        <f>SUM(F3:F58)</f>
        <v>542682</v>
      </c>
      <c r="G60" s="33">
        <f>SUM(G3:G58)</f>
        <v>1251676</v>
      </c>
      <c r="H60" s="34">
        <f>+((E60-B60)/B60)*100</f>
        <v>6.007173860712273</v>
      </c>
      <c r="I60" s="34">
        <f t="shared" si="4"/>
        <v>-7.360216320301538</v>
      </c>
      <c r="J60" s="34">
        <f t="shared" si="4"/>
        <v>-0.23425513005981913</v>
      </c>
    </row>
    <row r="61" spans="1:10" ht="15">
      <c r="A61" s="35"/>
      <c r="B61" s="36"/>
      <c r="C61" s="36"/>
      <c r="D61" s="36"/>
      <c r="E61" s="36"/>
      <c r="F61" s="36"/>
      <c r="G61" s="36"/>
      <c r="H61" s="36"/>
      <c r="I61" s="36"/>
      <c r="J61" s="37"/>
    </row>
    <row r="62" spans="1:10" ht="15">
      <c r="A62" s="35"/>
      <c r="B62" s="36"/>
      <c r="C62" s="36"/>
      <c r="D62" s="36"/>
      <c r="E62" s="36"/>
      <c r="F62" s="36"/>
      <c r="G62" s="36"/>
      <c r="H62" s="36"/>
      <c r="I62" s="36"/>
      <c r="J62" s="37"/>
    </row>
    <row r="63" spans="1:10" ht="15.75" thickBot="1">
      <c r="A63" s="38"/>
      <c r="B63" s="39"/>
      <c r="C63" s="39"/>
      <c r="D63" s="39"/>
      <c r="E63" s="39"/>
      <c r="F63" s="39"/>
      <c r="G63" s="39"/>
      <c r="H63" s="39"/>
      <c r="I63" s="39"/>
      <c r="J63" s="40"/>
    </row>
    <row r="64" spans="1:10" ht="50.25" customHeight="1">
      <c r="A64" s="50" t="s">
        <v>66</v>
      </c>
      <c r="B64" s="50"/>
      <c r="C64" s="50"/>
      <c r="D64" s="50"/>
      <c r="E64" s="50"/>
      <c r="F64" s="50"/>
      <c r="G64" s="50"/>
      <c r="H64" s="50"/>
      <c r="I64" s="50"/>
      <c r="J64" s="50"/>
    </row>
  </sheetData>
  <sheetProtection/>
  <mergeCells count="6">
    <mergeCell ref="A64:J64"/>
    <mergeCell ref="A1:J1"/>
    <mergeCell ref="A2:A3"/>
    <mergeCell ref="B2:D2"/>
    <mergeCell ref="E2:G2"/>
    <mergeCell ref="H2:J2"/>
  </mergeCells>
  <printOptions/>
  <pageMargins left="0.7" right="0.7" top="0.75" bottom="0.75" header="0.3" footer="0.3"/>
  <pageSetup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dimension ref="A1:J67"/>
  <sheetViews>
    <sheetView tabSelected="1" zoomScale="80" zoomScaleNormal="80" zoomScalePageLayoutView="0" workbookViewId="0" topLeftCell="A1">
      <selection activeCell="L65" sqref="L65"/>
    </sheetView>
  </sheetViews>
  <sheetFormatPr defaultColWidth="9.140625" defaultRowHeight="15"/>
  <cols>
    <col min="1" max="1" width="27.8515625" style="0" customWidth="1"/>
    <col min="2" max="10" width="14.28125" style="0" customWidth="1"/>
  </cols>
  <sheetData>
    <row r="1" spans="1:10" ht="23.25" customHeight="1">
      <c r="A1" s="51" t="s">
        <v>74</v>
      </c>
      <c r="B1" s="52"/>
      <c r="C1" s="52"/>
      <c r="D1" s="52"/>
      <c r="E1" s="52"/>
      <c r="F1" s="52"/>
      <c r="G1" s="52"/>
      <c r="H1" s="52"/>
      <c r="I1" s="52"/>
      <c r="J1" s="53"/>
    </row>
    <row r="2" spans="1:10" ht="27" customHeight="1">
      <c r="A2" s="54" t="s">
        <v>1</v>
      </c>
      <c r="B2" s="56" t="s">
        <v>68</v>
      </c>
      <c r="C2" s="56"/>
      <c r="D2" s="56"/>
      <c r="E2" s="56" t="s">
        <v>3</v>
      </c>
      <c r="F2" s="56"/>
      <c r="G2" s="56"/>
      <c r="H2" s="57" t="s">
        <v>4</v>
      </c>
      <c r="I2" s="57"/>
      <c r="J2" s="58"/>
    </row>
    <row r="3" spans="1:10" ht="15">
      <c r="A3" s="55"/>
      <c r="B3" s="1" t="s">
        <v>5</v>
      </c>
      <c r="C3" s="1" t="s">
        <v>6</v>
      </c>
      <c r="D3" s="1" t="s">
        <v>7</v>
      </c>
      <c r="E3" s="1" t="s">
        <v>5</v>
      </c>
      <c r="F3" s="1" t="s">
        <v>6</v>
      </c>
      <c r="G3" s="1" t="s">
        <v>7</v>
      </c>
      <c r="H3" s="1" t="s">
        <v>5</v>
      </c>
      <c r="I3" s="1" t="s">
        <v>6</v>
      </c>
      <c r="J3" s="2" t="s">
        <v>7</v>
      </c>
    </row>
    <row r="4" spans="1:10" ht="15">
      <c r="A4" s="3" t="s">
        <v>12</v>
      </c>
      <c r="B4" s="4">
        <v>222648.95500000002</v>
      </c>
      <c r="C4" s="4">
        <v>1532074.76</v>
      </c>
      <c r="D4" s="4">
        <f>+B4+C4</f>
        <v>1754723.715</v>
      </c>
      <c r="E4" s="4">
        <v>202538.31699999998</v>
      </c>
      <c r="F4" s="4">
        <v>1581807.311</v>
      </c>
      <c r="G4" s="4">
        <f>+E4+F4</f>
        <v>1784345.628</v>
      </c>
      <c r="H4" s="5">
        <f>+((E4-B4)/B4)*100</f>
        <v>-9.03244212397046</v>
      </c>
      <c r="I4" s="5">
        <f aca="true" t="shared" si="0" ref="I4:J18">+((F4-C4)/C4)*100</f>
        <v>3.246091659391346</v>
      </c>
      <c r="J4" s="13">
        <f t="shared" si="0"/>
        <v>1.6881240474942767</v>
      </c>
    </row>
    <row r="5" spans="1:10" ht="15">
      <c r="A5" s="7" t="s">
        <v>13</v>
      </c>
      <c r="B5" s="8">
        <v>135636.134</v>
      </c>
      <c r="C5" s="8">
        <v>193772.70400000003</v>
      </c>
      <c r="D5" s="8">
        <f aca="true" t="shared" si="1" ref="D5:D58">+B5+C5</f>
        <v>329408.838</v>
      </c>
      <c r="E5" s="8">
        <v>138575.576</v>
      </c>
      <c r="F5" s="8">
        <v>195965.946</v>
      </c>
      <c r="G5" s="8">
        <f aca="true" t="shared" si="2" ref="G5:G58">+E5+F5</f>
        <v>334541.522</v>
      </c>
      <c r="H5" s="9">
        <f aca="true" t="shared" si="3" ref="H5:J57">+((E5-B5)/B5)*100</f>
        <v>2.1671525966672056</v>
      </c>
      <c r="I5" s="9">
        <f t="shared" si="0"/>
        <v>1.131863237042906</v>
      </c>
      <c r="J5" s="10">
        <f t="shared" si="0"/>
        <v>1.5581500578924992</v>
      </c>
    </row>
    <row r="6" spans="1:10" ht="15">
      <c r="A6" s="11" t="s">
        <v>14</v>
      </c>
      <c r="B6" s="4">
        <v>82548.114</v>
      </c>
      <c r="C6" s="4">
        <v>30475.349</v>
      </c>
      <c r="D6" s="4">
        <f t="shared" si="1"/>
        <v>113023.463</v>
      </c>
      <c r="E6" s="4">
        <v>84011</v>
      </c>
      <c r="F6" s="4">
        <v>26210</v>
      </c>
      <c r="G6" s="4">
        <f t="shared" si="2"/>
        <v>110221</v>
      </c>
      <c r="H6" s="5">
        <f t="shared" si="3"/>
        <v>1.7721616268543683</v>
      </c>
      <c r="I6" s="5">
        <f t="shared" si="0"/>
        <v>-13.99606285066661</v>
      </c>
      <c r="J6" s="13">
        <f t="shared" si="0"/>
        <v>-2.4795409073600965</v>
      </c>
    </row>
    <row r="7" spans="1:10" ht="15">
      <c r="A7" s="7" t="s">
        <v>15</v>
      </c>
      <c r="B7" s="8">
        <v>86842.02500000002</v>
      </c>
      <c r="C7" s="8">
        <v>47774.142</v>
      </c>
      <c r="D7" s="8">
        <f t="shared" si="1"/>
        <v>134616.16700000002</v>
      </c>
      <c r="E7" s="8">
        <v>74755</v>
      </c>
      <c r="F7" s="8">
        <v>39103</v>
      </c>
      <c r="G7" s="8">
        <f t="shared" si="2"/>
        <v>113858</v>
      </c>
      <c r="H7" s="9">
        <f t="shared" si="3"/>
        <v>-13.918405288223093</v>
      </c>
      <c r="I7" s="9">
        <f t="shared" si="0"/>
        <v>-18.150283054795622</v>
      </c>
      <c r="J7" s="10">
        <f t="shared" si="0"/>
        <v>-15.420263006002848</v>
      </c>
    </row>
    <row r="8" spans="1:10" ht="15">
      <c r="A8" s="11" t="s">
        <v>16</v>
      </c>
      <c r="B8" s="4">
        <v>64210.27899999999</v>
      </c>
      <c r="C8" s="4">
        <v>283683.79899999994</v>
      </c>
      <c r="D8" s="4">
        <f t="shared" si="1"/>
        <v>347894.0779999999</v>
      </c>
      <c r="E8" s="4">
        <v>63536</v>
      </c>
      <c r="F8" s="4">
        <v>164520</v>
      </c>
      <c r="G8" s="4">
        <f t="shared" si="2"/>
        <v>228056</v>
      </c>
      <c r="H8" s="5">
        <f t="shared" si="3"/>
        <v>-1.0501106839918697</v>
      </c>
      <c r="I8" s="5">
        <f t="shared" si="0"/>
        <v>-42.00585279105063</v>
      </c>
      <c r="J8" s="13">
        <f t="shared" si="0"/>
        <v>-34.4467139794199</v>
      </c>
    </row>
    <row r="9" spans="1:10" ht="15">
      <c r="A9" s="7" t="s">
        <v>76</v>
      </c>
      <c r="B9" s="8">
        <v>3620.8489999999997</v>
      </c>
      <c r="C9" s="8">
        <v>7095.6140000000005</v>
      </c>
      <c r="D9" s="8">
        <f t="shared" si="1"/>
        <v>10716.463</v>
      </c>
      <c r="E9" s="8">
        <v>3858</v>
      </c>
      <c r="F9" s="8">
        <v>4232</v>
      </c>
      <c r="G9" s="8">
        <f t="shared" si="2"/>
        <v>8090</v>
      </c>
      <c r="H9" s="9">
        <f t="shared" si="3"/>
        <v>6.549596517280901</v>
      </c>
      <c r="I9" s="9">
        <f t="shared" si="0"/>
        <v>-40.357522266572005</v>
      </c>
      <c r="J9" s="10">
        <f t="shared" si="0"/>
        <v>-24.508674177291518</v>
      </c>
    </row>
    <row r="10" spans="1:10" ht="15">
      <c r="A10" s="11" t="s">
        <v>17</v>
      </c>
      <c r="B10" s="4">
        <v>11413.238</v>
      </c>
      <c r="C10" s="4">
        <v>42612.083</v>
      </c>
      <c r="D10" s="4">
        <f t="shared" si="1"/>
        <v>54025.320999999996</v>
      </c>
      <c r="E10" s="4">
        <v>10840</v>
      </c>
      <c r="F10" s="4">
        <v>25861</v>
      </c>
      <c r="G10" s="4">
        <f t="shared" si="2"/>
        <v>36701</v>
      </c>
      <c r="H10" s="5">
        <f t="shared" si="3"/>
        <v>-5.022571158158618</v>
      </c>
      <c r="I10" s="5">
        <f t="shared" si="0"/>
        <v>-39.310641068637736</v>
      </c>
      <c r="J10" s="13">
        <f t="shared" si="0"/>
        <v>-32.06703945359251</v>
      </c>
    </row>
    <row r="11" spans="1:10" ht="15">
      <c r="A11" s="7" t="s">
        <v>18</v>
      </c>
      <c r="B11" s="8">
        <v>20008.376000000004</v>
      </c>
      <c r="C11" s="8">
        <v>21649.631999999998</v>
      </c>
      <c r="D11" s="8">
        <f t="shared" si="1"/>
        <v>41658.008</v>
      </c>
      <c r="E11" s="8">
        <v>18708</v>
      </c>
      <c r="F11" s="8">
        <v>11907</v>
      </c>
      <c r="G11" s="8">
        <f t="shared" si="2"/>
        <v>30615</v>
      </c>
      <c r="H11" s="9">
        <f t="shared" si="3"/>
        <v>-6.499158152565723</v>
      </c>
      <c r="I11" s="9">
        <f t="shared" si="0"/>
        <v>-45.0013746192083</v>
      </c>
      <c r="J11" s="10">
        <f t="shared" si="0"/>
        <v>-26.508727925732796</v>
      </c>
    </row>
    <row r="12" spans="1:10" ht="15">
      <c r="A12" s="11" t="s">
        <v>19</v>
      </c>
      <c r="B12" s="4">
        <v>38530.725000000006</v>
      </c>
      <c r="C12" s="4">
        <v>11651.848000000002</v>
      </c>
      <c r="D12" s="4">
        <f t="shared" si="1"/>
        <v>50182.573000000004</v>
      </c>
      <c r="E12" s="4">
        <v>38236</v>
      </c>
      <c r="F12" s="4">
        <v>11442</v>
      </c>
      <c r="G12" s="4">
        <f t="shared" si="2"/>
        <v>49678</v>
      </c>
      <c r="H12" s="5">
        <f t="shared" si="3"/>
        <v>-0.7649090433673537</v>
      </c>
      <c r="I12" s="5">
        <f t="shared" si="0"/>
        <v>-1.8009847021691474</v>
      </c>
      <c r="J12" s="13">
        <f t="shared" si="0"/>
        <v>-1.0054745499000297</v>
      </c>
    </row>
    <row r="13" spans="1:10" ht="15">
      <c r="A13" s="7" t="s">
        <v>20</v>
      </c>
      <c r="B13" s="8">
        <v>28356.824999999997</v>
      </c>
      <c r="C13" s="8">
        <v>2432.886</v>
      </c>
      <c r="D13" s="8">
        <f t="shared" si="1"/>
        <v>30789.710999999996</v>
      </c>
      <c r="E13" s="8">
        <v>30010</v>
      </c>
      <c r="F13" s="8">
        <v>2649</v>
      </c>
      <c r="G13" s="8">
        <f t="shared" si="2"/>
        <v>32659</v>
      </c>
      <c r="H13" s="9">
        <f t="shared" si="3"/>
        <v>5.829901619804061</v>
      </c>
      <c r="I13" s="9">
        <f t="shared" si="0"/>
        <v>8.883030277620902</v>
      </c>
      <c r="J13" s="10">
        <f t="shared" si="0"/>
        <v>6.071148248192406</v>
      </c>
    </row>
    <row r="14" spans="1:10" ht="15">
      <c r="A14" s="11" t="s">
        <v>21</v>
      </c>
      <c r="B14" s="4">
        <v>8890.491</v>
      </c>
      <c r="C14" s="4">
        <v>304.60299999999995</v>
      </c>
      <c r="D14" s="4">
        <f t="shared" si="1"/>
        <v>9195.094</v>
      </c>
      <c r="E14" s="4">
        <v>9319</v>
      </c>
      <c r="F14" s="4">
        <v>270</v>
      </c>
      <c r="G14" s="4">
        <f t="shared" si="2"/>
        <v>9589</v>
      </c>
      <c r="H14" s="5">
        <f t="shared" si="3"/>
        <v>4.81985753092827</v>
      </c>
      <c r="I14" s="5">
        <f t="shared" si="0"/>
        <v>-11.360032566980612</v>
      </c>
      <c r="J14" s="13">
        <f t="shared" si="0"/>
        <v>4.2838713774976185</v>
      </c>
    </row>
    <row r="15" spans="1:10" ht="15">
      <c r="A15" s="7" t="s">
        <v>22</v>
      </c>
      <c r="B15" s="8">
        <v>18928.648999999998</v>
      </c>
      <c r="C15" s="8">
        <v>3503.5870000000004</v>
      </c>
      <c r="D15" s="8">
        <f t="shared" si="1"/>
        <v>22432.235999999997</v>
      </c>
      <c r="E15" s="8">
        <v>21295</v>
      </c>
      <c r="F15" s="8">
        <v>3926</v>
      </c>
      <c r="G15" s="8">
        <f t="shared" si="2"/>
        <v>25221</v>
      </c>
      <c r="H15" s="9">
        <f t="shared" si="3"/>
        <v>12.501425748874114</v>
      </c>
      <c r="I15" s="9">
        <f t="shared" si="0"/>
        <v>12.056586578269627</v>
      </c>
      <c r="J15" s="10">
        <f t="shared" si="0"/>
        <v>12.431948380001009</v>
      </c>
    </row>
    <row r="16" spans="1:10" ht="15">
      <c r="A16" s="11" t="s">
        <v>23</v>
      </c>
      <c r="B16" s="4">
        <v>1627.5710000000001</v>
      </c>
      <c r="C16" s="4">
        <v>2.181</v>
      </c>
      <c r="D16" s="4">
        <f t="shared" si="1"/>
        <v>1629.7520000000002</v>
      </c>
      <c r="E16" s="4">
        <v>1920</v>
      </c>
      <c r="F16" s="4">
        <v>62</v>
      </c>
      <c r="G16" s="4">
        <f t="shared" si="2"/>
        <v>1982</v>
      </c>
      <c r="H16" s="5">
        <f t="shared" si="3"/>
        <v>17.96720388849395</v>
      </c>
      <c r="I16" s="5">
        <f t="shared" si="0"/>
        <v>2742.7326914259515</v>
      </c>
      <c r="J16" s="13">
        <f t="shared" si="0"/>
        <v>21.61359519730608</v>
      </c>
    </row>
    <row r="17" spans="1:10" ht="15">
      <c r="A17" s="7" t="s">
        <v>24</v>
      </c>
      <c r="B17" s="8">
        <v>2080.4010000000003</v>
      </c>
      <c r="C17" s="8"/>
      <c r="D17" s="8">
        <f t="shared" si="1"/>
        <v>2080.4010000000003</v>
      </c>
      <c r="E17" s="8">
        <v>2216</v>
      </c>
      <c r="F17" s="8">
        <v>4</v>
      </c>
      <c r="G17" s="8">
        <f t="shared" si="2"/>
        <v>2220</v>
      </c>
      <c r="H17" s="9">
        <f t="shared" si="3"/>
        <v>6.5179261113602465</v>
      </c>
      <c r="I17" s="9"/>
      <c r="J17" s="10">
        <f t="shared" si="0"/>
        <v>6.710196736109994</v>
      </c>
    </row>
    <row r="18" spans="1:10" ht="15">
      <c r="A18" s="11" t="s">
        <v>25</v>
      </c>
      <c r="B18" s="4">
        <v>1146.709</v>
      </c>
      <c r="C18" s="4">
        <v>83.474</v>
      </c>
      <c r="D18" s="4">
        <f t="shared" si="1"/>
        <v>1230.183</v>
      </c>
      <c r="E18" s="4">
        <v>647</v>
      </c>
      <c r="F18" s="4">
        <v>74</v>
      </c>
      <c r="G18" s="4">
        <f t="shared" si="2"/>
        <v>721</v>
      </c>
      <c r="H18" s="5">
        <f t="shared" si="3"/>
        <v>-43.577664429249275</v>
      </c>
      <c r="I18" s="5">
        <f t="shared" si="0"/>
        <v>-11.349641804633782</v>
      </c>
      <c r="J18" s="13">
        <f t="shared" si="0"/>
        <v>-41.39083372148696</v>
      </c>
    </row>
    <row r="19" spans="1:10" ht="15">
      <c r="A19" s="7" t="s">
        <v>26</v>
      </c>
      <c r="B19" s="8"/>
      <c r="C19" s="8"/>
      <c r="D19" s="8"/>
      <c r="E19" s="8"/>
      <c r="F19" s="8"/>
      <c r="G19" s="8"/>
      <c r="H19" s="9"/>
      <c r="I19" s="9"/>
      <c r="J19" s="10"/>
    </row>
    <row r="20" spans="1:10" ht="15">
      <c r="A20" s="11" t="s">
        <v>27</v>
      </c>
      <c r="B20" s="4">
        <v>2122.013</v>
      </c>
      <c r="C20" s="4">
        <v>217.59999999999997</v>
      </c>
      <c r="D20" s="4">
        <f t="shared" si="1"/>
        <v>2339.613</v>
      </c>
      <c r="E20" s="4">
        <v>2331</v>
      </c>
      <c r="F20" s="4">
        <v>237</v>
      </c>
      <c r="G20" s="4">
        <f t="shared" si="2"/>
        <v>2568</v>
      </c>
      <c r="H20" s="5">
        <f t="shared" si="3"/>
        <v>9.848525904412465</v>
      </c>
      <c r="I20" s="5">
        <f t="shared" si="3"/>
        <v>8.915441176470605</v>
      </c>
      <c r="J20" s="13">
        <f t="shared" si="3"/>
        <v>9.761742647181402</v>
      </c>
    </row>
    <row r="21" spans="1:10" ht="15">
      <c r="A21" s="7" t="s">
        <v>28</v>
      </c>
      <c r="B21" s="8">
        <v>1.693</v>
      </c>
      <c r="C21" s="8"/>
      <c r="D21" s="8">
        <f t="shared" si="1"/>
        <v>1.693</v>
      </c>
      <c r="E21" s="8"/>
      <c r="F21" s="8"/>
      <c r="G21" s="8"/>
      <c r="H21" s="9">
        <f t="shared" si="3"/>
        <v>-100</v>
      </c>
      <c r="I21" s="9"/>
      <c r="J21" s="10">
        <f t="shared" si="3"/>
        <v>-100</v>
      </c>
    </row>
    <row r="22" spans="1:10" ht="15">
      <c r="A22" s="11" t="s">
        <v>29</v>
      </c>
      <c r="B22" s="4">
        <v>1831.73</v>
      </c>
      <c r="C22" s="4">
        <v>8.922</v>
      </c>
      <c r="D22" s="4">
        <f t="shared" si="1"/>
        <v>1840.652</v>
      </c>
      <c r="E22" s="4">
        <v>4097</v>
      </c>
      <c r="F22" s="4">
        <v>50</v>
      </c>
      <c r="G22" s="4">
        <f t="shared" si="2"/>
        <v>4147</v>
      </c>
      <c r="H22" s="5">
        <f t="shared" si="3"/>
        <v>123.66833539877602</v>
      </c>
      <c r="I22" s="5">
        <f t="shared" si="3"/>
        <v>460.4124635731899</v>
      </c>
      <c r="J22" s="13">
        <f t="shared" si="3"/>
        <v>125.30060000478092</v>
      </c>
    </row>
    <row r="23" spans="1:10" ht="15">
      <c r="A23" s="7" t="s">
        <v>30</v>
      </c>
      <c r="B23" s="8">
        <v>1360.589</v>
      </c>
      <c r="C23" s="8"/>
      <c r="D23" s="8">
        <f t="shared" si="1"/>
        <v>1360.589</v>
      </c>
      <c r="E23" s="8">
        <v>1485</v>
      </c>
      <c r="F23" s="8">
        <v>2</v>
      </c>
      <c r="G23" s="8">
        <f t="shared" si="2"/>
        <v>1487</v>
      </c>
      <c r="H23" s="9">
        <f t="shared" si="3"/>
        <v>9.14390752828371</v>
      </c>
      <c r="I23" s="9"/>
      <c r="J23" s="10">
        <f t="shared" si="3"/>
        <v>9.290902689937965</v>
      </c>
    </row>
    <row r="24" spans="1:10" ht="15">
      <c r="A24" s="11" t="s">
        <v>31</v>
      </c>
      <c r="B24" s="4">
        <v>1493.297</v>
      </c>
      <c r="C24" s="4">
        <v>695.3309999999999</v>
      </c>
      <c r="D24" s="4">
        <f t="shared" si="1"/>
        <v>2188.6279999999997</v>
      </c>
      <c r="E24" s="4">
        <v>2427</v>
      </c>
      <c r="F24" s="4">
        <v>660</v>
      </c>
      <c r="G24" s="4">
        <f t="shared" si="2"/>
        <v>3087</v>
      </c>
      <c r="H24" s="5">
        <f t="shared" si="3"/>
        <v>62.52627575090555</v>
      </c>
      <c r="I24" s="5">
        <f t="shared" si="3"/>
        <v>-5.081177165982806</v>
      </c>
      <c r="J24" s="13">
        <f t="shared" si="3"/>
        <v>41.04726796879143</v>
      </c>
    </row>
    <row r="25" spans="1:10" ht="15">
      <c r="A25" s="7" t="s">
        <v>32</v>
      </c>
      <c r="B25" s="8">
        <v>911.1360000000001</v>
      </c>
      <c r="C25" s="8">
        <v>8.37</v>
      </c>
      <c r="D25" s="8">
        <f t="shared" si="1"/>
        <v>919.5060000000001</v>
      </c>
      <c r="E25" s="8">
        <v>858</v>
      </c>
      <c r="F25" s="8">
        <v>60</v>
      </c>
      <c r="G25" s="8">
        <f t="shared" si="2"/>
        <v>918</v>
      </c>
      <c r="H25" s="9">
        <f t="shared" si="3"/>
        <v>-5.831840691181127</v>
      </c>
      <c r="I25" s="9">
        <f t="shared" si="3"/>
        <v>616.8458781362008</v>
      </c>
      <c r="J25" s="14">
        <f t="shared" si="3"/>
        <v>-0.1637835968444018</v>
      </c>
    </row>
    <row r="26" spans="1:10" ht="15">
      <c r="A26" s="11" t="s">
        <v>33</v>
      </c>
      <c r="B26" s="4"/>
      <c r="C26" s="4"/>
      <c r="D26" s="4"/>
      <c r="E26" s="4">
        <v>8</v>
      </c>
      <c r="F26" s="4"/>
      <c r="G26" s="4">
        <f t="shared" si="2"/>
        <v>8</v>
      </c>
      <c r="H26" s="5"/>
      <c r="I26" s="5"/>
      <c r="J26" s="13"/>
    </row>
    <row r="27" spans="1:10" ht="15">
      <c r="A27" s="7" t="s">
        <v>34</v>
      </c>
      <c r="B27" s="8">
        <v>3949.7870000000003</v>
      </c>
      <c r="C27" s="8">
        <v>162.14999999999998</v>
      </c>
      <c r="D27" s="8">
        <f t="shared" si="1"/>
        <v>4111.937</v>
      </c>
      <c r="E27" s="8">
        <v>3972</v>
      </c>
      <c r="F27" s="8">
        <v>301</v>
      </c>
      <c r="G27" s="8">
        <f t="shared" si="2"/>
        <v>4273</v>
      </c>
      <c r="H27" s="9">
        <f t="shared" si="3"/>
        <v>0.5623847564438218</v>
      </c>
      <c r="I27" s="9">
        <f t="shared" si="3"/>
        <v>85.63058896083876</v>
      </c>
      <c r="J27" s="10">
        <f t="shared" si="3"/>
        <v>3.9169617627896565</v>
      </c>
    </row>
    <row r="28" spans="1:10" ht="15">
      <c r="A28" s="11" t="s">
        <v>35</v>
      </c>
      <c r="B28" s="4">
        <v>16534.646</v>
      </c>
      <c r="C28" s="4">
        <v>381.28000000000003</v>
      </c>
      <c r="D28" s="4">
        <f t="shared" si="1"/>
        <v>16915.926</v>
      </c>
      <c r="E28" s="4">
        <v>13903</v>
      </c>
      <c r="F28" s="4">
        <v>495</v>
      </c>
      <c r="G28" s="4">
        <f t="shared" si="2"/>
        <v>14398</v>
      </c>
      <c r="H28" s="5">
        <f t="shared" si="3"/>
        <v>-15.915950060255298</v>
      </c>
      <c r="I28" s="5">
        <f t="shared" si="3"/>
        <v>29.82584976919848</v>
      </c>
      <c r="J28" s="13">
        <f t="shared" si="3"/>
        <v>-14.884943336829446</v>
      </c>
    </row>
    <row r="29" spans="1:10" ht="15">
      <c r="A29" s="7" t="s">
        <v>36</v>
      </c>
      <c r="B29" s="8">
        <v>8026.8330000000005</v>
      </c>
      <c r="C29" s="8">
        <v>723.603</v>
      </c>
      <c r="D29" s="8">
        <f t="shared" si="1"/>
        <v>8750.436</v>
      </c>
      <c r="E29" s="8">
        <v>8472</v>
      </c>
      <c r="F29" s="8">
        <v>708</v>
      </c>
      <c r="G29" s="8">
        <f t="shared" si="2"/>
        <v>9180</v>
      </c>
      <c r="H29" s="9">
        <f t="shared" si="3"/>
        <v>5.545985571146172</v>
      </c>
      <c r="I29" s="9">
        <f t="shared" si="3"/>
        <v>-2.156292884357853</v>
      </c>
      <c r="J29" s="10">
        <f t="shared" si="3"/>
        <v>4.909058245783414</v>
      </c>
    </row>
    <row r="30" spans="1:10" ht="15">
      <c r="A30" s="11" t="s">
        <v>37</v>
      </c>
      <c r="B30" s="4">
        <v>2792.131</v>
      </c>
      <c r="C30" s="4">
        <v>12.13</v>
      </c>
      <c r="D30" s="4">
        <f t="shared" si="1"/>
        <v>2804.261</v>
      </c>
      <c r="E30" s="4">
        <v>3008</v>
      </c>
      <c r="F30" s="4">
        <v>60</v>
      </c>
      <c r="G30" s="4">
        <f t="shared" si="2"/>
        <v>3068</v>
      </c>
      <c r="H30" s="5">
        <f t="shared" si="3"/>
        <v>7.73133495527252</v>
      </c>
      <c r="I30" s="5">
        <f t="shared" si="3"/>
        <v>394.64138499587796</v>
      </c>
      <c r="J30" s="13">
        <f t="shared" si="3"/>
        <v>9.404937700164144</v>
      </c>
    </row>
    <row r="31" spans="1:10" ht="15">
      <c r="A31" s="7" t="s">
        <v>38</v>
      </c>
      <c r="B31" s="8">
        <v>24.204</v>
      </c>
      <c r="C31" s="8">
        <v>1159.3680000000002</v>
      </c>
      <c r="D31" s="8">
        <f t="shared" si="1"/>
        <v>1183.5720000000001</v>
      </c>
      <c r="E31" s="8">
        <v>12</v>
      </c>
      <c r="F31" s="8">
        <v>1164</v>
      </c>
      <c r="G31" s="8">
        <f t="shared" si="2"/>
        <v>1176</v>
      </c>
      <c r="H31" s="9">
        <f t="shared" si="3"/>
        <v>-50.4214179474467</v>
      </c>
      <c r="I31" s="15">
        <f t="shared" si="3"/>
        <v>0.39952801871362964</v>
      </c>
      <c r="J31" s="10">
        <f t="shared" si="3"/>
        <v>-0.6397582910038524</v>
      </c>
    </row>
    <row r="32" spans="1:10" ht="15">
      <c r="A32" s="11" t="s">
        <v>39</v>
      </c>
      <c r="B32" s="4">
        <v>218.42799999999997</v>
      </c>
      <c r="C32" s="4"/>
      <c r="D32" s="4">
        <f t="shared" si="1"/>
        <v>218.42799999999997</v>
      </c>
      <c r="E32" s="4">
        <v>395</v>
      </c>
      <c r="F32" s="4"/>
      <c r="G32" s="4">
        <f t="shared" si="2"/>
        <v>395</v>
      </c>
      <c r="H32" s="5">
        <f t="shared" si="3"/>
        <v>80.83762155035072</v>
      </c>
      <c r="I32" s="5"/>
      <c r="J32" s="13">
        <f t="shared" si="3"/>
        <v>80.83762155035072</v>
      </c>
    </row>
    <row r="33" spans="1:10" ht="15">
      <c r="A33" s="7" t="s">
        <v>40</v>
      </c>
      <c r="B33" s="8">
        <v>8404.411000000002</v>
      </c>
      <c r="C33" s="8">
        <v>4749.481</v>
      </c>
      <c r="D33" s="8">
        <f t="shared" si="1"/>
        <v>13153.892000000002</v>
      </c>
      <c r="E33" s="8">
        <v>8390</v>
      </c>
      <c r="F33" s="8">
        <v>4289</v>
      </c>
      <c r="G33" s="8">
        <f t="shared" si="2"/>
        <v>12679</v>
      </c>
      <c r="H33" s="15">
        <f t="shared" si="3"/>
        <v>-0.17146948191850533</v>
      </c>
      <c r="I33" s="9">
        <f t="shared" si="3"/>
        <v>-9.695396191710206</v>
      </c>
      <c r="J33" s="10">
        <f t="shared" si="3"/>
        <v>-3.6102774752902156</v>
      </c>
    </row>
    <row r="34" spans="1:10" ht="15">
      <c r="A34" s="11" t="s">
        <v>41</v>
      </c>
      <c r="B34" s="4">
        <v>2422.045</v>
      </c>
      <c r="C34" s="4"/>
      <c r="D34" s="4">
        <f t="shared" si="1"/>
        <v>2422.045</v>
      </c>
      <c r="E34" s="4">
        <v>2426</v>
      </c>
      <c r="F34" s="4"/>
      <c r="G34" s="4">
        <f t="shared" si="2"/>
        <v>2426</v>
      </c>
      <c r="H34" s="12">
        <f t="shared" si="3"/>
        <v>0.16329176377812665</v>
      </c>
      <c r="I34" s="5"/>
      <c r="J34" s="6">
        <f t="shared" si="3"/>
        <v>0.16329176377812665</v>
      </c>
    </row>
    <row r="35" spans="1:10" ht="15">
      <c r="A35" s="7" t="s">
        <v>42</v>
      </c>
      <c r="B35" s="8">
        <v>634.0149999999999</v>
      </c>
      <c r="C35" s="8">
        <v>2386.402</v>
      </c>
      <c r="D35" s="8">
        <f t="shared" si="1"/>
        <v>3020.417</v>
      </c>
      <c r="E35" s="8">
        <v>596</v>
      </c>
      <c r="F35" s="8">
        <v>2021</v>
      </c>
      <c r="G35" s="8">
        <f t="shared" si="2"/>
        <v>2617</v>
      </c>
      <c r="H35" s="9">
        <f t="shared" si="3"/>
        <v>-5.9959149231484865</v>
      </c>
      <c r="I35" s="9">
        <f t="shared" si="3"/>
        <v>-15.311837653505153</v>
      </c>
      <c r="J35" s="10">
        <f t="shared" si="3"/>
        <v>-13.356334572345471</v>
      </c>
    </row>
    <row r="36" spans="1:10" ht="15">
      <c r="A36" s="11" t="s">
        <v>43</v>
      </c>
      <c r="B36" s="4">
        <v>2016.39</v>
      </c>
      <c r="C36" s="4"/>
      <c r="D36" s="4">
        <f t="shared" si="1"/>
        <v>2016.39</v>
      </c>
      <c r="E36" s="4">
        <v>2427</v>
      </c>
      <c r="F36" s="4">
        <v>27</v>
      </c>
      <c r="G36" s="4">
        <f t="shared" si="2"/>
        <v>2454</v>
      </c>
      <c r="H36" s="5">
        <f t="shared" si="3"/>
        <v>20.363620133009977</v>
      </c>
      <c r="I36" s="5"/>
      <c r="J36" s="13">
        <f t="shared" si="3"/>
        <v>21.702646809396985</v>
      </c>
    </row>
    <row r="37" spans="1:10" ht="15">
      <c r="A37" s="7" t="s">
        <v>44</v>
      </c>
      <c r="B37" s="8">
        <v>4287.963999999999</v>
      </c>
      <c r="C37" s="8"/>
      <c r="D37" s="8">
        <f t="shared" si="1"/>
        <v>4287.963999999999</v>
      </c>
      <c r="E37" s="8">
        <v>5108</v>
      </c>
      <c r="F37" s="8"/>
      <c r="G37" s="8">
        <f t="shared" si="2"/>
        <v>5108</v>
      </c>
      <c r="H37" s="9">
        <f t="shared" si="3"/>
        <v>19.124134437695865</v>
      </c>
      <c r="I37" s="9"/>
      <c r="J37" s="10">
        <f t="shared" si="3"/>
        <v>19.124134437695865</v>
      </c>
    </row>
    <row r="38" spans="1:10" ht="15">
      <c r="A38" s="11" t="s">
        <v>45</v>
      </c>
      <c r="B38" s="4">
        <v>592.4879999999999</v>
      </c>
      <c r="C38" s="4"/>
      <c r="D38" s="4">
        <f t="shared" si="1"/>
        <v>592.4879999999999</v>
      </c>
      <c r="E38" s="4">
        <v>710</v>
      </c>
      <c r="F38" s="4">
        <v>15</v>
      </c>
      <c r="G38" s="4">
        <f t="shared" si="2"/>
        <v>725</v>
      </c>
      <c r="H38" s="5">
        <f t="shared" si="3"/>
        <v>19.833650639337854</v>
      </c>
      <c r="I38" s="5"/>
      <c r="J38" s="13">
        <f t="shared" si="3"/>
        <v>22.36534748383091</v>
      </c>
    </row>
    <row r="39" spans="1:10" ht="15">
      <c r="A39" s="7" t="s">
        <v>46</v>
      </c>
      <c r="B39" s="8">
        <v>16793.629999999997</v>
      </c>
      <c r="C39" s="8">
        <v>5172.997</v>
      </c>
      <c r="D39" s="8">
        <f t="shared" si="1"/>
        <v>21966.626999999997</v>
      </c>
      <c r="E39" s="8">
        <v>15047</v>
      </c>
      <c r="F39" s="8">
        <v>4776</v>
      </c>
      <c r="G39" s="8">
        <f t="shared" si="2"/>
        <v>19823</v>
      </c>
      <c r="H39" s="9">
        <f t="shared" si="3"/>
        <v>-10.400550684991854</v>
      </c>
      <c r="I39" s="9">
        <f t="shared" si="3"/>
        <v>-7.67441001802244</v>
      </c>
      <c r="J39" s="10">
        <f t="shared" si="3"/>
        <v>-9.758562386478348</v>
      </c>
    </row>
    <row r="40" spans="1:10" ht="15">
      <c r="A40" s="11" t="s">
        <v>47</v>
      </c>
      <c r="B40" s="4">
        <v>341.23900000000003</v>
      </c>
      <c r="C40" s="4">
        <v>1.765</v>
      </c>
      <c r="D40" s="4">
        <f t="shared" si="1"/>
        <v>343.004</v>
      </c>
      <c r="E40" s="4">
        <v>511</v>
      </c>
      <c r="F40" s="4">
        <v>26</v>
      </c>
      <c r="G40" s="4">
        <f t="shared" si="2"/>
        <v>537</v>
      </c>
      <c r="H40" s="5">
        <f t="shared" si="3"/>
        <v>49.74841679878324</v>
      </c>
      <c r="I40" s="5">
        <f t="shared" si="3"/>
        <v>1373.087818696884</v>
      </c>
      <c r="J40" s="13">
        <f t="shared" si="3"/>
        <v>56.55794101526512</v>
      </c>
    </row>
    <row r="41" spans="1:10" ht="15">
      <c r="A41" s="7" t="s">
        <v>48</v>
      </c>
      <c r="B41" s="8">
        <v>7917.993</v>
      </c>
      <c r="C41" s="8">
        <v>2121.904</v>
      </c>
      <c r="D41" s="8">
        <f t="shared" si="1"/>
        <v>10039.897</v>
      </c>
      <c r="E41" s="8">
        <v>7874</v>
      </c>
      <c r="F41" s="8">
        <v>2086</v>
      </c>
      <c r="G41" s="8">
        <f t="shared" si="2"/>
        <v>9960</v>
      </c>
      <c r="H41" s="9">
        <f t="shared" si="3"/>
        <v>-0.5556079678272056</v>
      </c>
      <c r="I41" s="9">
        <f t="shared" si="3"/>
        <v>-1.6920652395207323</v>
      </c>
      <c r="J41" s="10">
        <f t="shared" si="3"/>
        <v>-0.7957950166221908</v>
      </c>
    </row>
    <row r="42" spans="1:10" ht="15">
      <c r="A42" s="11" t="s">
        <v>49</v>
      </c>
      <c r="B42" s="4">
        <v>6719.587</v>
      </c>
      <c r="C42" s="4">
        <v>274.16200000000003</v>
      </c>
      <c r="D42" s="4">
        <f t="shared" si="1"/>
        <v>6993.749000000001</v>
      </c>
      <c r="E42" s="4">
        <v>6302</v>
      </c>
      <c r="F42" s="4">
        <v>130</v>
      </c>
      <c r="G42" s="4">
        <f t="shared" si="2"/>
        <v>6432</v>
      </c>
      <c r="H42" s="5">
        <f t="shared" si="3"/>
        <v>-6.214474193131221</v>
      </c>
      <c r="I42" s="5">
        <f t="shared" si="3"/>
        <v>-52.58277952451471</v>
      </c>
      <c r="J42" s="13">
        <f t="shared" si="3"/>
        <v>-8.032158431765291</v>
      </c>
    </row>
    <row r="43" spans="1:10" ht="15">
      <c r="A43" s="7" t="s">
        <v>50</v>
      </c>
      <c r="B43" s="8">
        <v>5258.565999999999</v>
      </c>
      <c r="C43" s="8">
        <v>9.158</v>
      </c>
      <c r="D43" s="8">
        <f t="shared" si="1"/>
        <v>5267.723999999999</v>
      </c>
      <c r="E43" s="8">
        <v>6249</v>
      </c>
      <c r="F43" s="8">
        <v>16</v>
      </c>
      <c r="G43" s="8">
        <f t="shared" si="2"/>
        <v>6265</v>
      </c>
      <c r="H43" s="9">
        <f t="shared" si="3"/>
        <v>18.834678503607282</v>
      </c>
      <c r="I43" s="9">
        <f t="shared" si="3"/>
        <v>74.71063550993668</v>
      </c>
      <c r="J43" s="10">
        <f t="shared" si="3"/>
        <v>18.931819510665342</v>
      </c>
    </row>
    <row r="44" spans="1:10" ht="15">
      <c r="A44" s="11" t="s">
        <v>51</v>
      </c>
      <c r="B44" s="4">
        <v>3249.598</v>
      </c>
      <c r="C44" s="4">
        <v>26.363</v>
      </c>
      <c r="D44" s="4">
        <f t="shared" si="1"/>
        <v>3275.961</v>
      </c>
      <c r="E44" s="4">
        <v>3447</v>
      </c>
      <c r="F44" s="4">
        <v>26</v>
      </c>
      <c r="G44" s="4">
        <f t="shared" si="2"/>
        <v>3473</v>
      </c>
      <c r="H44" s="5">
        <f t="shared" si="3"/>
        <v>6.074659080907855</v>
      </c>
      <c r="I44" s="5">
        <f t="shared" si="3"/>
        <v>-1.3769297879603972</v>
      </c>
      <c r="J44" s="13">
        <f t="shared" si="3"/>
        <v>6.014693093110701</v>
      </c>
    </row>
    <row r="45" spans="1:10" ht="15">
      <c r="A45" s="7" t="s">
        <v>52</v>
      </c>
      <c r="B45" s="8">
        <v>3632.126</v>
      </c>
      <c r="C45" s="8">
        <v>65.471</v>
      </c>
      <c r="D45" s="8">
        <f t="shared" si="1"/>
        <v>3697.597</v>
      </c>
      <c r="E45" s="8">
        <v>2995</v>
      </c>
      <c r="F45" s="8">
        <v>47</v>
      </c>
      <c r="G45" s="8">
        <f t="shared" si="2"/>
        <v>3042</v>
      </c>
      <c r="H45" s="9">
        <f t="shared" si="3"/>
        <v>-17.54140687850587</v>
      </c>
      <c r="I45" s="9">
        <f t="shared" si="3"/>
        <v>-28.21249102656138</v>
      </c>
      <c r="J45" s="10">
        <f t="shared" si="3"/>
        <v>-17.730352983302403</v>
      </c>
    </row>
    <row r="46" spans="1:10" ht="15">
      <c r="A46" s="11" t="s">
        <v>53</v>
      </c>
      <c r="B46" s="4">
        <v>1822.5750000000003</v>
      </c>
      <c r="C46" s="4">
        <v>30.517</v>
      </c>
      <c r="D46" s="4">
        <f t="shared" si="1"/>
        <v>1853.0920000000003</v>
      </c>
      <c r="E46" s="4">
        <v>5499</v>
      </c>
      <c r="F46" s="4">
        <v>198</v>
      </c>
      <c r="G46" s="4">
        <f t="shared" si="2"/>
        <v>5697</v>
      </c>
      <c r="H46" s="5">
        <f t="shared" si="3"/>
        <v>201.71597876630588</v>
      </c>
      <c r="I46" s="5">
        <f t="shared" si="3"/>
        <v>548.8186912212865</v>
      </c>
      <c r="J46" s="13">
        <f t="shared" si="3"/>
        <v>207.43211885864267</v>
      </c>
    </row>
    <row r="47" spans="1:10" ht="15">
      <c r="A47" s="7" t="s">
        <v>54</v>
      </c>
      <c r="B47" s="8">
        <v>13683.520000000002</v>
      </c>
      <c r="C47" s="8">
        <v>1884.879</v>
      </c>
      <c r="D47" s="8">
        <f t="shared" si="1"/>
        <v>15568.399000000001</v>
      </c>
      <c r="E47" s="8">
        <v>13918</v>
      </c>
      <c r="F47" s="8">
        <v>2183</v>
      </c>
      <c r="G47" s="8">
        <f t="shared" si="2"/>
        <v>16101</v>
      </c>
      <c r="H47" s="9">
        <f t="shared" si="3"/>
        <v>1.7135941629054345</v>
      </c>
      <c r="I47" s="9">
        <f t="shared" si="3"/>
        <v>15.81645293941946</v>
      </c>
      <c r="J47" s="10">
        <f t="shared" si="3"/>
        <v>3.421038990585986</v>
      </c>
    </row>
    <row r="48" spans="1:10" ht="15">
      <c r="A48" s="11" t="s">
        <v>55</v>
      </c>
      <c r="B48" s="4">
        <v>612.203</v>
      </c>
      <c r="C48" s="4"/>
      <c r="D48" s="4">
        <f t="shared" si="1"/>
        <v>612.203</v>
      </c>
      <c r="E48" s="4">
        <v>828</v>
      </c>
      <c r="F48" s="4"/>
      <c r="G48" s="4">
        <f t="shared" si="2"/>
        <v>828</v>
      </c>
      <c r="H48" s="5">
        <f t="shared" si="3"/>
        <v>35.24925555738865</v>
      </c>
      <c r="I48" s="5"/>
      <c r="J48" s="13">
        <f t="shared" si="3"/>
        <v>35.24925555738865</v>
      </c>
    </row>
    <row r="49" spans="1:10" ht="15">
      <c r="A49" s="7" t="s">
        <v>56</v>
      </c>
      <c r="B49" s="8">
        <v>894.2720000000002</v>
      </c>
      <c r="C49" s="8">
        <v>9.629</v>
      </c>
      <c r="D49" s="8">
        <f t="shared" si="1"/>
        <v>903.9010000000002</v>
      </c>
      <c r="E49" s="8">
        <v>842</v>
      </c>
      <c r="F49" s="8">
        <v>17</v>
      </c>
      <c r="G49" s="8">
        <f t="shared" si="2"/>
        <v>859</v>
      </c>
      <c r="H49" s="9">
        <f t="shared" si="3"/>
        <v>-5.845201459958509</v>
      </c>
      <c r="I49" s="9">
        <f t="shared" si="3"/>
        <v>76.55000519264722</v>
      </c>
      <c r="J49" s="10">
        <f t="shared" si="3"/>
        <v>-4.967468782532619</v>
      </c>
    </row>
    <row r="50" spans="1:10" ht="15">
      <c r="A50" s="11" t="s">
        <v>57</v>
      </c>
      <c r="B50" s="4">
        <v>4399.585</v>
      </c>
      <c r="C50" s="4">
        <v>145.72400000000002</v>
      </c>
      <c r="D50" s="4">
        <f t="shared" si="1"/>
        <v>4545.309</v>
      </c>
      <c r="E50" s="4">
        <v>4453</v>
      </c>
      <c r="F50" s="4">
        <v>124</v>
      </c>
      <c r="G50" s="4">
        <f t="shared" si="2"/>
        <v>4577</v>
      </c>
      <c r="H50" s="5">
        <f t="shared" si="3"/>
        <v>1.2140917836568668</v>
      </c>
      <c r="I50" s="5">
        <f t="shared" si="3"/>
        <v>-14.90763360873982</v>
      </c>
      <c r="J50" s="13">
        <f t="shared" si="3"/>
        <v>0.6972243251228861</v>
      </c>
    </row>
    <row r="51" spans="1:10" ht="15">
      <c r="A51" s="7" t="s">
        <v>58</v>
      </c>
      <c r="B51" s="8">
        <v>5104.197999999999</v>
      </c>
      <c r="C51" s="8">
        <v>483.381</v>
      </c>
      <c r="D51" s="8">
        <f t="shared" si="1"/>
        <v>5587.579</v>
      </c>
      <c r="E51" s="8">
        <v>5486</v>
      </c>
      <c r="F51" s="8">
        <v>479</v>
      </c>
      <c r="G51" s="8">
        <f t="shared" si="2"/>
        <v>5965</v>
      </c>
      <c r="H51" s="9">
        <f t="shared" si="3"/>
        <v>7.480156529977886</v>
      </c>
      <c r="I51" s="9">
        <f t="shared" si="3"/>
        <v>-0.9063244107650016</v>
      </c>
      <c r="J51" s="10">
        <f t="shared" si="3"/>
        <v>6.754642753149446</v>
      </c>
    </row>
    <row r="52" spans="1:10" ht="15">
      <c r="A52" s="11" t="s">
        <v>59</v>
      </c>
      <c r="B52" s="4">
        <v>2809.464</v>
      </c>
      <c r="C52" s="4">
        <v>0.564</v>
      </c>
      <c r="D52" s="4">
        <f t="shared" si="1"/>
        <v>2810.028</v>
      </c>
      <c r="E52" s="4">
        <v>2579</v>
      </c>
      <c r="F52" s="4"/>
      <c r="G52" s="4">
        <f t="shared" si="2"/>
        <v>2579</v>
      </c>
      <c r="H52" s="5">
        <f t="shared" si="3"/>
        <v>-8.203130561559071</v>
      </c>
      <c r="I52" s="5">
        <f t="shared" si="3"/>
        <v>-100</v>
      </c>
      <c r="J52" s="13">
        <f t="shared" si="3"/>
        <v>-8.221555087707303</v>
      </c>
    </row>
    <row r="53" spans="1:10" ht="15">
      <c r="A53" s="7" t="s">
        <v>60</v>
      </c>
      <c r="B53" s="8">
        <v>616.961</v>
      </c>
      <c r="C53" s="8">
        <v>2397.354</v>
      </c>
      <c r="D53" s="8">
        <f t="shared" si="1"/>
        <v>3014.3149999999996</v>
      </c>
      <c r="E53" s="8">
        <v>546</v>
      </c>
      <c r="F53" s="8">
        <v>1632</v>
      </c>
      <c r="G53" s="8">
        <f t="shared" si="2"/>
        <v>2178</v>
      </c>
      <c r="H53" s="9">
        <f t="shared" si="3"/>
        <v>-11.501699459123026</v>
      </c>
      <c r="I53" s="9">
        <f t="shared" si="3"/>
        <v>-31.924947254347913</v>
      </c>
      <c r="J53" s="10">
        <f t="shared" si="3"/>
        <v>-27.74477783509685</v>
      </c>
    </row>
    <row r="54" spans="1:10" ht="15">
      <c r="A54" s="11" t="s">
        <v>61</v>
      </c>
      <c r="B54" s="4">
        <v>417.822</v>
      </c>
      <c r="C54" s="4"/>
      <c r="D54" s="4">
        <f t="shared" si="1"/>
        <v>417.822</v>
      </c>
      <c r="E54" s="4">
        <v>371</v>
      </c>
      <c r="F54" s="4"/>
      <c r="G54" s="4">
        <f t="shared" si="2"/>
        <v>371</v>
      </c>
      <c r="H54" s="5">
        <f t="shared" si="3"/>
        <v>-11.206207428043522</v>
      </c>
      <c r="I54" s="5"/>
      <c r="J54" s="13">
        <f t="shared" si="3"/>
        <v>-11.206207428043522</v>
      </c>
    </row>
    <row r="55" spans="1:10" ht="15">
      <c r="A55" s="7" t="s">
        <v>62</v>
      </c>
      <c r="B55" s="8">
        <v>76.70899999999999</v>
      </c>
      <c r="C55" s="8"/>
      <c r="D55" s="8">
        <f t="shared" si="1"/>
        <v>76.70899999999999</v>
      </c>
      <c r="E55" s="8">
        <v>95</v>
      </c>
      <c r="F55" s="8">
        <v>8</v>
      </c>
      <c r="G55" s="8">
        <f t="shared" si="2"/>
        <v>103</v>
      </c>
      <c r="H55" s="9">
        <f t="shared" si="3"/>
        <v>23.844659687911477</v>
      </c>
      <c r="I55" s="9"/>
      <c r="J55" s="10">
        <f t="shared" si="3"/>
        <v>34.273683661630336</v>
      </c>
    </row>
    <row r="56" spans="1:10" ht="15">
      <c r="A56" s="11" t="s">
        <v>63</v>
      </c>
      <c r="B56" s="4">
        <v>12309.303999999998</v>
      </c>
      <c r="C56" s="4">
        <v>86.715</v>
      </c>
      <c r="D56" s="4">
        <f t="shared" si="1"/>
        <v>12396.018999999998</v>
      </c>
      <c r="E56" s="4">
        <v>13157</v>
      </c>
      <c r="F56" s="4">
        <v>67</v>
      </c>
      <c r="G56" s="4">
        <f t="shared" si="2"/>
        <v>13224</v>
      </c>
      <c r="H56" s="5">
        <f t="shared" si="3"/>
        <v>6.886628196037744</v>
      </c>
      <c r="I56" s="5">
        <f t="shared" si="3"/>
        <v>-22.73539756674163</v>
      </c>
      <c r="J56" s="13">
        <f t="shared" si="3"/>
        <v>6.679410543013864</v>
      </c>
    </row>
    <row r="57" spans="1:10" ht="15">
      <c r="A57" s="7" t="s">
        <v>64</v>
      </c>
      <c r="B57" s="8">
        <v>554.3639999999999</v>
      </c>
      <c r="C57" s="8">
        <v>568.2760000000001</v>
      </c>
      <c r="D57" s="8">
        <f t="shared" si="1"/>
        <v>1122.6399999999999</v>
      </c>
      <c r="E57" s="8">
        <v>575</v>
      </c>
      <c r="F57" s="8">
        <v>428</v>
      </c>
      <c r="G57" s="8">
        <f t="shared" si="2"/>
        <v>1003</v>
      </c>
      <c r="H57" s="9">
        <f t="shared" si="3"/>
        <v>3.7224639406599422</v>
      </c>
      <c r="I57" s="9">
        <f t="shared" si="3"/>
        <v>-24.684484299882463</v>
      </c>
      <c r="J57" s="10">
        <f t="shared" si="3"/>
        <v>-10.657022732131393</v>
      </c>
    </row>
    <row r="58" spans="1:10" ht="15">
      <c r="A58" s="11" t="s">
        <v>65</v>
      </c>
      <c r="B58" s="4"/>
      <c r="C58" s="4">
        <v>603.2470000000001</v>
      </c>
      <c r="D58" s="4">
        <f t="shared" si="1"/>
        <v>603.2470000000001</v>
      </c>
      <c r="E58" s="4"/>
      <c r="F58" s="4">
        <v>555</v>
      </c>
      <c r="G58" s="4">
        <f t="shared" si="2"/>
        <v>555</v>
      </c>
      <c r="H58" s="5"/>
      <c r="I58" s="5">
        <f aca="true" t="shared" si="4" ref="I58:J60">+((F58-C58)/C58)*100</f>
        <v>-7.9978847801978405</v>
      </c>
      <c r="J58" s="13">
        <f t="shared" si="4"/>
        <v>-7.9978847801978405</v>
      </c>
    </row>
    <row r="59" spans="1:10" ht="15">
      <c r="A59" s="16" t="s">
        <v>8</v>
      </c>
      <c r="B59" s="31">
        <f>+B60-SUM(B58+B57+B31+B19+B9+B5)</f>
        <v>731491.3060000003</v>
      </c>
      <c r="C59" s="31">
        <f>+C60-SUM(C58+C57+C31+C19+C9+C5)</f>
        <v>1998304.1959999988</v>
      </c>
      <c r="D59" s="31">
        <f>+D60-SUM(D58+D57+D31+D19+D9+D5)</f>
        <v>2729795.5020000003</v>
      </c>
      <c r="E59" s="31">
        <f>+E60-SUM(E58+E57+E31+E19+E9+E5)</f>
        <v>708843.3169999999</v>
      </c>
      <c r="F59" s="31">
        <f>+F60-SUM(F58+F57+F31+F19+F9+F5)</f>
        <v>1888575.311</v>
      </c>
      <c r="G59" s="31">
        <f>+G60-SUM(G58+G57+G31+G19+G9+G5)</f>
        <v>2597418.628</v>
      </c>
      <c r="H59" s="32">
        <f>+((E59-B59)/B59)*100</f>
        <v>-3.0961391904773228</v>
      </c>
      <c r="I59" s="32">
        <f t="shared" si="4"/>
        <v>-5.49110016481189</v>
      </c>
      <c r="J59" s="32">
        <f t="shared" si="4"/>
        <v>-4.849332995933711</v>
      </c>
    </row>
    <row r="60" spans="1:10" ht="15">
      <c r="A60" s="19" t="s">
        <v>9</v>
      </c>
      <c r="B60" s="33">
        <f>SUM(B4:B58)</f>
        <v>871326.8570000003</v>
      </c>
      <c r="C60" s="33">
        <f>SUM(C4:C58)</f>
        <v>2201503.404999999</v>
      </c>
      <c r="D60" s="33">
        <f>SUM(D4:D58)</f>
        <v>3072830.262</v>
      </c>
      <c r="E60" s="33">
        <f>SUM(E4:E58)</f>
        <v>851863.8929999999</v>
      </c>
      <c r="F60" s="33">
        <f>SUM(F4:F58)</f>
        <v>2090920.257</v>
      </c>
      <c r="G60" s="33">
        <f>SUM(G4:G58)</f>
        <v>2942784.15</v>
      </c>
      <c r="H60" s="34">
        <f>+((E60-B60)/B60)*100</f>
        <v>-2.2337156078273366</v>
      </c>
      <c r="I60" s="34">
        <f t="shared" si="4"/>
        <v>-5.023074129653637</v>
      </c>
      <c r="J60" s="34">
        <f t="shared" si="4"/>
        <v>-4.2321280679967535</v>
      </c>
    </row>
    <row r="61" spans="1:10" ht="15">
      <c r="A61" s="35"/>
      <c r="B61" s="36"/>
      <c r="C61" s="36"/>
      <c r="D61" s="36"/>
      <c r="E61" s="36"/>
      <c r="F61" s="36"/>
      <c r="G61" s="36"/>
      <c r="H61" s="36"/>
      <c r="I61" s="36"/>
      <c r="J61" s="37"/>
    </row>
    <row r="62" spans="1:10" ht="15">
      <c r="A62" s="35" t="s">
        <v>75</v>
      </c>
      <c r="B62" s="36"/>
      <c r="C62" s="36"/>
      <c r="D62" s="36"/>
      <c r="E62" s="36"/>
      <c r="F62" s="36"/>
      <c r="G62" s="36"/>
      <c r="H62" s="36"/>
      <c r="I62" s="36"/>
      <c r="J62" s="37"/>
    </row>
    <row r="63" spans="1:10" ht="15.75" thickBot="1">
      <c r="A63" s="38"/>
      <c r="B63" s="39"/>
      <c r="C63" s="39"/>
      <c r="D63" s="39"/>
      <c r="E63" s="39"/>
      <c r="F63" s="39"/>
      <c r="G63" s="39"/>
      <c r="H63" s="39"/>
      <c r="I63" s="39"/>
      <c r="J63" s="40"/>
    </row>
    <row r="64" spans="1:10" ht="46.5" customHeight="1">
      <c r="A64" s="50" t="s">
        <v>66</v>
      </c>
      <c r="B64" s="50"/>
      <c r="C64" s="50"/>
      <c r="D64" s="50"/>
      <c r="E64" s="50"/>
      <c r="F64" s="50"/>
      <c r="G64" s="50"/>
      <c r="H64" s="50"/>
      <c r="I64" s="50"/>
      <c r="J64" s="50"/>
    </row>
    <row r="66" spans="2:7" ht="15">
      <c r="B66" s="41"/>
      <c r="C66" s="41"/>
      <c r="D66" s="41"/>
      <c r="E66" s="41"/>
      <c r="F66" s="41"/>
      <c r="G66" s="41"/>
    </row>
    <row r="67" spans="2:7" ht="15">
      <c r="B67" s="41"/>
      <c r="C67" s="41"/>
      <c r="D67" s="41"/>
      <c r="E67" s="41"/>
      <c r="F67" s="41"/>
      <c r="G67" s="41"/>
    </row>
  </sheetData>
  <sheetProtection/>
  <mergeCells count="6">
    <mergeCell ref="A64:J64"/>
    <mergeCell ref="A1:J1"/>
    <mergeCell ref="A2:A3"/>
    <mergeCell ref="B2:D2"/>
    <mergeCell ref="E2:G2"/>
    <mergeCell ref="H2:J2"/>
  </mergeCells>
  <printOptions/>
  <pageMargins left="0.7" right="0.7" top="0.75" bottom="0.75" header="0.3" footer="0.3"/>
  <pageSetup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Sevim Taşdemir</cp:lastModifiedBy>
  <cp:lastPrinted>2017-01-06T06:17:42Z</cp:lastPrinted>
  <dcterms:created xsi:type="dcterms:W3CDTF">2017-01-05T11:12:04Z</dcterms:created>
  <dcterms:modified xsi:type="dcterms:W3CDTF">2017-01-10T17:04:39Z</dcterms:modified>
  <cp:category/>
  <cp:version/>
  <cp:contentType/>
  <cp:contentStatus/>
</cp:coreProperties>
</file>