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530"/>
  <workbookPr/>
  <mc:AlternateContent xmlns:mc="http://schemas.openxmlformats.org/markup-compatibility/2006">
    <mc:Choice Requires="x15">
      <x15ac:absPath xmlns:x15ac="http://schemas.microsoft.com/office/spreadsheetml/2010/11/ac" url="C:\Users\ismail\Documents\"/>
    </mc:Choice>
  </mc:AlternateContent>
  <xr:revisionPtr revIDLastSave="0" documentId="8_{17C890A2-58D4-4133-90A3-D056C86729BC}" xr6:coauthVersionLast="46" xr6:coauthVersionMax="46" xr10:uidLastSave="{00000000-0000-0000-0000-000000000000}"/>
  <bookViews>
    <workbookView xWindow="-120" yWindow="-120" windowWidth="24240" windowHeight="13140" xr2:uid="{00000000-000D-0000-FFFF-FFFF00000000}"/>
  </bookViews>
  <sheets>
    <sheet name="PASSENGER" sheetId="2" r:id="rId1"/>
    <sheet name="TOTAL MOVEMENTS" sheetId="1" r:id="rId2"/>
    <sheet name="COMMERCIAL MOVEMENTS" sheetId="3" r:id="rId3"/>
    <sheet name="FREIGHT" sheetId="4" r:id="rId4"/>
  </sheets>
  <definedNames>
    <definedName name="_xlnm.Print_Area" localSheetId="1">'TOTAL MOVEMENTS'!$A$1:$J$66</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61" i="3" l="1"/>
  <c r="B60" i="3" s="1"/>
  <c r="C61" i="3"/>
  <c r="C60" i="3" s="1"/>
  <c r="D61" i="3"/>
  <c r="D60" i="3" s="1"/>
  <c r="E61" i="3"/>
  <c r="E60" i="3" s="1"/>
  <c r="F61" i="3"/>
  <c r="F60" i="3" s="1"/>
  <c r="G61" i="3"/>
  <c r="G60" i="3" s="1"/>
  <c r="B61" i="4" l="1"/>
  <c r="B60" i="4" s="1"/>
  <c r="C61" i="4"/>
  <c r="C60" i="4" s="1"/>
  <c r="D61" i="4"/>
  <c r="D60" i="4" s="1"/>
  <c r="E61" i="4"/>
  <c r="E60" i="4" s="1"/>
  <c r="F61" i="4"/>
  <c r="F60" i="4" s="1"/>
  <c r="G61" i="4"/>
  <c r="G60" i="4" s="1"/>
  <c r="H6" i="1" l="1"/>
  <c r="B61" i="1"/>
  <c r="B60" i="1" s="1"/>
  <c r="C61" i="1"/>
  <c r="C60" i="1" s="1"/>
  <c r="D61" i="1"/>
  <c r="D60" i="1" s="1"/>
  <c r="E61" i="1"/>
  <c r="E60" i="1" s="1"/>
  <c r="F61" i="1"/>
  <c r="F60" i="1" s="1"/>
  <c r="G61" i="1"/>
  <c r="G60" i="1" s="1"/>
  <c r="J5" i="4"/>
  <c r="I5" i="4"/>
  <c r="H5" i="4"/>
  <c r="J4" i="4"/>
  <c r="I4" i="4"/>
  <c r="H4" i="4"/>
  <c r="J5" i="3"/>
  <c r="I5" i="3"/>
  <c r="H5" i="3"/>
  <c r="J4" i="3"/>
  <c r="I4" i="3"/>
  <c r="H4" i="3"/>
  <c r="J5" i="2"/>
  <c r="I5" i="2"/>
  <c r="H5" i="2"/>
  <c r="J5" i="1"/>
  <c r="I5" i="1"/>
  <c r="H5" i="1"/>
  <c r="J4" i="1"/>
  <c r="I4" i="1"/>
  <c r="H4" i="1"/>
  <c r="I6" i="3"/>
  <c r="H6" i="3"/>
  <c r="I51" i="1"/>
  <c r="G64" i="2"/>
  <c r="D64" i="2"/>
  <c r="J62" i="2"/>
  <c r="J63" i="2"/>
  <c r="H62" i="1"/>
  <c r="H6" i="4"/>
  <c r="I6" i="4"/>
  <c r="H7" i="4"/>
  <c r="I7" i="4"/>
  <c r="H8" i="4"/>
  <c r="I8" i="4"/>
  <c r="H9" i="4"/>
  <c r="I9" i="4"/>
  <c r="H10" i="4"/>
  <c r="I10" i="4"/>
  <c r="H11" i="4"/>
  <c r="I11" i="4"/>
  <c r="H12" i="4"/>
  <c r="I12" i="4"/>
  <c r="H13" i="4"/>
  <c r="I13" i="4"/>
  <c r="H14" i="4"/>
  <c r="I14" i="4"/>
  <c r="H15" i="4"/>
  <c r="I15" i="4"/>
  <c r="H16" i="4"/>
  <c r="I16" i="4"/>
  <c r="H17" i="4"/>
  <c r="I17" i="4"/>
  <c r="H18" i="4"/>
  <c r="I18" i="4"/>
  <c r="H19" i="4"/>
  <c r="I19" i="4"/>
  <c r="H20" i="4"/>
  <c r="I20" i="4"/>
  <c r="J20" i="4"/>
  <c r="H21" i="4"/>
  <c r="I21" i="4"/>
  <c r="H22" i="4"/>
  <c r="I22" i="4"/>
  <c r="J22" i="4"/>
  <c r="H23" i="4"/>
  <c r="I23" i="4"/>
  <c r="H24" i="4"/>
  <c r="I24" i="4"/>
  <c r="H25" i="4"/>
  <c r="I25" i="4"/>
  <c r="H26" i="4"/>
  <c r="I26" i="4"/>
  <c r="H27" i="4"/>
  <c r="I27" i="4"/>
  <c r="H28" i="4"/>
  <c r="I28" i="4"/>
  <c r="H29" i="4"/>
  <c r="I29" i="4"/>
  <c r="H30" i="4"/>
  <c r="I30" i="4"/>
  <c r="H31" i="4"/>
  <c r="I31" i="4"/>
  <c r="H32" i="4"/>
  <c r="I32" i="4"/>
  <c r="H33" i="4"/>
  <c r="I33" i="4"/>
  <c r="H34" i="4"/>
  <c r="I34" i="4"/>
  <c r="H35" i="4"/>
  <c r="I35" i="4"/>
  <c r="H36" i="4"/>
  <c r="I36" i="4"/>
  <c r="H37" i="4"/>
  <c r="I37" i="4"/>
  <c r="H38" i="4"/>
  <c r="I38" i="4"/>
  <c r="H39" i="4"/>
  <c r="I39" i="4"/>
  <c r="H40" i="4"/>
  <c r="I40" i="4"/>
  <c r="H41" i="4"/>
  <c r="I41" i="4"/>
  <c r="H42" i="4"/>
  <c r="I42" i="4"/>
  <c r="H43" i="4"/>
  <c r="I43" i="4"/>
  <c r="H44" i="4"/>
  <c r="I44" i="4"/>
  <c r="H45" i="4"/>
  <c r="I45" i="4"/>
  <c r="H46" i="4"/>
  <c r="I46" i="4"/>
  <c r="H47" i="4"/>
  <c r="I47" i="4"/>
  <c r="H48" i="4"/>
  <c r="I48" i="4"/>
  <c r="H49" i="4"/>
  <c r="I49" i="4"/>
  <c r="H50" i="4"/>
  <c r="I50" i="4"/>
  <c r="H51" i="4"/>
  <c r="I51" i="4"/>
  <c r="H52" i="4"/>
  <c r="I52" i="4"/>
  <c r="H53" i="4"/>
  <c r="I53" i="4"/>
  <c r="H54" i="4"/>
  <c r="I54" i="4"/>
  <c r="H55" i="4"/>
  <c r="I55" i="4"/>
  <c r="H56" i="4"/>
  <c r="I56" i="4"/>
  <c r="H57" i="4"/>
  <c r="I57" i="4"/>
  <c r="H58" i="4"/>
  <c r="I58" i="4"/>
  <c r="H59" i="4"/>
  <c r="I59" i="4"/>
  <c r="H7" i="3"/>
  <c r="I7" i="3"/>
  <c r="H8" i="3"/>
  <c r="I8" i="3"/>
  <c r="H9" i="3"/>
  <c r="I9" i="3"/>
  <c r="H10" i="3"/>
  <c r="I10" i="3"/>
  <c r="H11" i="3"/>
  <c r="I11" i="3"/>
  <c r="H12" i="3"/>
  <c r="I12" i="3"/>
  <c r="H13" i="3"/>
  <c r="I13" i="3"/>
  <c r="H14" i="3"/>
  <c r="I14" i="3"/>
  <c r="H15" i="3"/>
  <c r="I15" i="3"/>
  <c r="H16" i="3"/>
  <c r="I16" i="3"/>
  <c r="H17" i="3"/>
  <c r="I17" i="3"/>
  <c r="H18" i="3"/>
  <c r="I18" i="3"/>
  <c r="H19" i="3"/>
  <c r="I19" i="3"/>
  <c r="H20" i="3"/>
  <c r="I20" i="3"/>
  <c r="J20" i="3"/>
  <c r="H21" i="3"/>
  <c r="I21" i="3"/>
  <c r="H22" i="3"/>
  <c r="I22" i="3"/>
  <c r="J22" i="3"/>
  <c r="H23" i="3"/>
  <c r="I23" i="3"/>
  <c r="H24" i="3"/>
  <c r="I24" i="3"/>
  <c r="H25" i="3"/>
  <c r="I25" i="3"/>
  <c r="H26" i="3"/>
  <c r="I26" i="3"/>
  <c r="H27" i="3"/>
  <c r="I27" i="3"/>
  <c r="H28" i="3"/>
  <c r="I28" i="3"/>
  <c r="H29" i="3"/>
  <c r="I29" i="3"/>
  <c r="H30" i="3"/>
  <c r="I30" i="3"/>
  <c r="H31" i="3"/>
  <c r="I31" i="3"/>
  <c r="H32" i="3"/>
  <c r="I32" i="3"/>
  <c r="H33" i="3"/>
  <c r="I33" i="3"/>
  <c r="H34" i="3"/>
  <c r="I34" i="3"/>
  <c r="H35" i="3"/>
  <c r="I35" i="3"/>
  <c r="H36" i="3"/>
  <c r="I36" i="3"/>
  <c r="H37" i="3"/>
  <c r="I37" i="3"/>
  <c r="H38" i="3"/>
  <c r="I38" i="3"/>
  <c r="H39" i="3"/>
  <c r="I39" i="3"/>
  <c r="H40" i="3"/>
  <c r="I40" i="3"/>
  <c r="H41" i="3"/>
  <c r="I41" i="3"/>
  <c r="H42" i="3"/>
  <c r="I42" i="3"/>
  <c r="H43" i="3"/>
  <c r="I43" i="3"/>
  <c r="H44" i="3"/>
  <c r="I44" i="3"/>
  <c r="H45" i="3"/>
  <c r="I45" i="3"/>
  <c r="H46" i="3"/>
  <c r="I46" i="3"/>
  <c r="H47" i="3"/>
  <c r="I47" i="3"/>
  <c r="H48" i="3"/>
  <c r="I48" i="3"/>
  <c r="H49" i="3"/>
  <c r="I49" i="3"/>
  <c r="H50" i="3"/>
  <c r="I50" i="3"/>
  <c r="H51" i="3"/>
  <c r="I51" i="3"/>
  <c r="H52" i="3"/>
  <c r="I52" i="3"/>
  <c r="H53" i="3"/>
  <c r="I53" i="3"/>
  <c r="H54" i="3"/>
  <c r="I54" i="3"/>
  <c r="H55" i="3"/>
  <c r="I55" i="3"/>
  <c r="H56" i="3"/>
  <c r="I56" i="3"/>
  <c r="H57" i="3"/>
  <c r="I57" i="3"/>
  <c r="H58" i="3"/>
  <c r="I58" i="3"/>
  <c r="H59" i="3"/>
  <c r="I59" i="3"/>
  <c r="I6" i="2"/>
  <c r="I7" i="2"/>
  <c r="I8" i="2"/>
  <c r="I9" i="2"/>
  <c r="I10" i="2"/>
  <c r="I11" i="2"/>
  <c r="I12" i="2"/>
  <c r="I13" i="2"/>
  <c r="I14" i="2"/>
  <c r="I15" i="2"/>
  <c r="I16" i="2"/>
  <c r="I17" i="2"/>
  <c r="I18" i="2"/>
  <c r="I19" i="2"/>
  <c r="I20" i="2"/>
  <c r="J20" i="2"/>
  <c r="I21" i="2"/>
  <c r="I22" i="2"/>
  <c r="J22" i="2"/>
  <c r="I23" i="2"/>
  <c r="I24" i="2"/>
  <c r="I25" i="2"/>
  <c r="I26" i="2"/>
  <c r="I27" i="2"/>
  <c r="J27" i="2"/>
  <c r="I28" i="2"/>
  <c r="I29" i="2"/>
  <c r="I30" i="2"/>
  <c r="I31" i="2"/>
  <c r="I32" i="2"/>
  <c r="I33" i="2"/>
  <c r="I34" i="2"/>
  <c r="I35" i="2"/>
  <c r="I36" i="2"/>
  <c r="I37" i="2"/>
  <c r="I38" i="2"/>
  <c r="I39" i="2"/>
  <c r="I40" i="2"/>
  <c r="I41" i="2"/>
  <c r="I42" i="2"/>
  <c r="I43" i="2"/>
  <c r="I44" i="2"/>
  <c r="I45" i="2"/>
  <c r="I46" i="2"/>
  <c r="I47" i="2"/>
  <c r="I48" i="2"/>
  <c r="I49" i="2"/>
  <c r="I50" i="2"/>
  <c r="I51" i="2"/>
  <c r="I52" i="2"/>
  <c r="I53" i="2"/>
  <c r="I54" i="2"/>
  <c r="I55" i="2"/>
  <c r="I56" i="2"/>
  <c r="I57" i="2"/>
  <c r="I58" i="2"/>
  <c r="I59" i="2"/>
  <c r="H6" i="2"/>
  <c r="H7" i="2"/>
  <c r="H8" i="2"/>
  <c r="H9" i="2"/>
  <c r="H10" i="2"/>
  <c r="H11" i="2"/>
  <c r="H12" i="2"/>
  <c r="H13" i="2"/>
  <c r="H14" i="2"/>
  <c r="H15" i="2"/>
  <c r="H16" i="2"/>
  <c r="H17" i="2"/>
  <c r="H18" i="2"/>
  <c r="H19" i="2"/>
  <c r="H20" i="2"/>
  <c r="H21" i="2"/>
  <c r="H22" i="2"/>
  <c r="H23" i="2"/>
  <c r="H24" i="2"/>
  <c r="H25" i="2"/>
  <c r="H26" i="2"/>
  <c r="H27" i="2"/>
  <c r="H28" i="2"/>
  <c r="H29" i="2"/>
  <c r="H30" i="2"/>
  <c r="H31" i="2"/>
  <c r="H32" i="2"/>
  <c r="H33" i="2"/>
  <c r="H34" i="2"/>
  <c r="H35" i="2"/>
  <c r="H36" i="2"/>
  <c r="H37" i="2"/>
  <c r="H38" i="2"/>
  <c r="H39" i="2"/>
  <c r="H40" i="2"/>
  <c r="H41" i="2"/>
  <c r="H42" i="2"/>
  <c r="H43" i="2"/>
  <c r="H44" i="2"/>
  <c r="H45" i="2"/>
  <c r="H46" i="2"/>
  <c r="H47" i="2"/>
  <c r="H48" i="2"/>
  <c r="H49" i="2"/>
  <c r="H50" i="2"/>
  <c r="H51" i="2"/>
  <c r="H52" i="2"/>
  <c r="H53" i="2"/>
  <c r="H54" i="2"/>
  <c r="H55" i="2"/>
  <c r="H56" i="2"/>
  <c r="H57" i="2"/>
  <c r="H58" i="2"/>
  <c r="H59" i="2"/>
  <c r="I6" i="1"/>
  <c r="I7" i="1"/>
  <c r="I8" i="1"/>
  <c r="I9" i="1"/>
  <c r="I10" i="1"/>
  <c r="I11" i="1"/>
  <c r="I12" i="1"/>
  <c r="I13" i="1"/>
  <c r="I14" i="1"/>
  <c r="I15" i="1"/>
  <c r="I16" i="1"/>
  <c r="I17" i="1"/>
  <c r="I18" i="1"/>
  <c r="I19" i="1"/>
  <c r="I20" i="1"/>
  <c r="I21" i="1"/>
  <c r="I22" i="1"/>
  <c r="I23" i="1"/>
  <c r="I24" i="1"/>
  <c r="I25" i="1"/>
  <c r="I26" i="1"/>
  <c r="I27" i="1"/>
  <c r="I28" i="1"/>
  <c r="I29" i="1"/>
  <c r="I30" i="1"/>
  <c r="I31" i="1"/>
  <c r="I32" i="1"/>
  <c r="I33" i="1"/>
  <c r="I34" i="1"/>
  <c r="I35" i="1"/>
  <c r="I36" i="1"/>
  <c r="I37" i="1"/>
  <c r="I38" i="1"/>
  <c r="I39" i="1"/>
  <c r="I40" i="1"/>
  <c r="I41" i="1"/>
  <c r="I42" i="1"/>
  <c r="I43" i="1"/>
  <c r="I44" i="1"/>
  <c r="I45" i="1"/>
  <c r="I46" i="1"/>
  <c r="I47" i="1"/>
  <c r="I48" i="1"/>
  <c r="I49" i="1"/>
  <c r="I50" i="1"/>
  <c r="I52" i="1"/>
  <c r="I53" i="1"/>
  <c r="I54" i="1"/>
  <c r="I55" i="1"/>
  <c r="I56" i="1"/>
  <c r="I57" i="1"/>
  <c r="I58" i="1"/>
  <c r="I59" i="1"/>
  <c r="H7" i="1"/>
  <c r="H8" i="1"/>
  <c r="H9" i="1"/>
  <c r="H10" i="1"/>
  <c r="H11" i="1"/>
  <c r="H12" i="1"/>
  <c r="H13" i="1"/>
  <c r="H14" i="1"/>
  <c r="H15" i="1"/>
  <c r="H16" i="1"/>
  <c r="H17" i="1"/>
  <c r="H18" i="1"/>
  <c r="H19" i="1"/>
  <c r="H20" i="1"/>
  <c r="H21" i="1"/>
  <c r="H22" i="1"/>
  <c r="H23" i="1"/>
  <c r="H24" i="1"/>
  <c r="H25" i="1"/>
  <c r="H26" i="1"/>
  <c r="H27" i="1"/>
  <c r="H28" i="1"/>
  <c r="H29" i="1"/>
  <c r="H30" i="1"/>
  <c r="H31" i="1"/>
  <c r="H32" i="1"/>
  <c r="H33" i="1"/>
  <c r="H34" i="1"/>
  <c r="H35" i="1"/>
  <c r="H36" i="1"/>
  <c r="H37" i="1"/>
  <c r="H38" i="1"/>
  <c r="H39" i="1"/>
  <c r="H40" i="1"/>
  <c r="H41" i="1"/>
  <c r="H42" i="1"/>
  <c r="H43" i="1"/>
  <c r="H44" i="1"/>
  <c r="H45" i="1"/>
  <c r="H46" i="1"/>
  <c r="H47" i="1"/>
  <c r="H48" i="1"/>
  <c r="H49" i="1"/>
  <c r="H50" i="1"/>
  <c r="H51" i="1"/>
  <c r="H52" i="1"/>
  <c r="H53" i="1"/>
  <c r="H54" i="1"/>
  <c r="H55" i="1"/>
  <c r="H56" i="1"/>
  <c r="H57" i="1"/>
  <c r="H58" i="1"/>
  <c r="H59" i="1"/>
  <c r="J36" i="1"/>
  <c r="J16" i="1"/>
  <c r="J14" i="1"/>
  <c r="J39" i="1"/>
  <c r="J25" i="1"/>
  <c r="J35" i="1"/>
  <c r="J21" i="1"/>
  <c r="J12" i="1"/>
  <c r="J7" i="1"/>
  <c r="J24" i="1"/>
  <c r="J18" i="1"/>
  <c r="J21" i="2"/>
  <c r="J28" i="1"/>
  <c r="J40" i="1"/>
  <c r="J19" i="1"/>
  <c r="J9" i="1"/>
  <c r="J20" i="1"/>
  <c r="J37" i="1"/>
  <c r="J23" i="1"/>
  <c r="J8" i="1"/>
  <c r="J58" i="1"/>
  <c r="J56" i="1"/>
  <c r="J54" i="1"/>
  <c r="J52" i="1"/>
  <c r="J50" i="1"/>
  <c r="J48" i="1"/>
  <c r="J46" i="1"/>
  <c r="J44" i="1"/>
  <c r="J42" i="1"/>
  <c r="J33" i="1"/>
  <c r="J29" i="1"/>
  <c r="J15" i="1"/>
  <c r="J11" i="1"/>
  <c r="J6" i="1"/>
  <c r="J22" i="1"/>
  <c r="J30" i="1"/>
  <c r="J38" i="1"/>
  <c r="J32" i="1"/>
  <c r="J59" i="1"/>
  <c r="J57" i="1"/>
  <c r="J55" i="1"/>
  <c r="J53" i="1"/>
  <c r="J51" i="1"/>
  <c r="J49" i="1"/>
  <c r="J47" i="1"/>
  <c r="J45" i="1"/>
  <c r="J43" i="1"/>
  <c r="J41" i="1"/>
  <c r="J31" i="1"/>
  <c r="J27" i="1"/>
  <c r="J17" i="1"/>
  <c r="J13" i="1"/>
  <c r="J10" i="1"/>
  <c r="J26" i="1"/>
  <c r="J34" i="1"/>
  <c r="J21" i="4"/>
  <c r="J23" i="4"/>
  <c r="J24" i="4"/>
  <c r="J25" i="4"/>
  <c r="J26" i="4"/>
  <c r="J27" i="4"/>
  <c r="J28" i="4"/>
  <c r="J29" i="4"/>
  <c r="J30" i="4"/>
  <c r="J31" i="4"/>
  <c r="J32" i="4"/>
  <c r="J33" i="4"/>
  <c r="J37" i="4"/>
  <c r="J45" i="4"/>
  <c r="J53" i="4"/>
  <c r="J56" i="4"/>
  <c r="J49" i="4"/>
  <c r="J41" i="4"/>
  <c r="J55" i="4"/>
  <c r="J51" i="4"/>
  <c r="J47" i="4"/>
  <c r="J43" i="4"/>
  <c r="J39" i="4"/>
  <c r="J35" i="4"/>
  <c r="J54" i="4"/>
  <c r="J50" i="4"/>
  <c r="J46" i="4"/>
  <c r="J42" i="4"/>
  <c r="J38" i="4"/>
  <c r="J34" i="4"/>
  <c r="J52" i="4"/>
  <c r="J48" i="4"/>
  <c r="J44" i="4"/>
  <c r="J40" i="4"/>
  <c r="J36" i="4"/>
  <c r="J19" i="4"/>
  <c r="J57" i="4"/>
  <c r="J58" i="4"/>
  <c r="J59" i="4"/>
  <c r="J33" i="3"/>
  <c r="J27" i="3"/>
  <c r="J21" i="3"/>
  <c r="J56" i="3"/>
  <c r="J28" i="2"/>
  <c r="J29" i="2"/>
  <c r="J30" i="2"/>
  <c r="J31" i="2"/>
  <c r="J32" i="2"/>
  <c r="J33" i="2"/>
  <c r="J35" i="2"/>
  <c r="J36" i="2"/>
  <c r="J44" i="2"/>
  <c r="J51" i="2"/>
  <c r="J52" i="2"/>
  <c r="J56" i="2"/>
  <c r="J54" i="2"/>
  <c r="J46" i="2"/>
  <c r="J38" i="2"/>
  <c r="J53" i="2"/>
  <c r="J45" i="2"/>
  <c r="J50" i="2"/>
  <c r="J41" i="2"/>
  <c r="J42" i="2"/>
  <c r="J48" i="2"/>
  <c r="J34" i="2"/>
  <c r="J49" i="2"/>
  <c r="J39" i="2"/>
  <c r="J6" i="3"/>
  <c r="J40" i="2"/>
  <c r="J47" i="2"/>
  <c r="J55" i="2"/>
  <c r="J43" i="2"/>
  <c r="J25" i="3"/>
  <c r="J18" i="4"/>
  <c r="J14" i="4"/>
  <c r="J10" i="4"/>
  <c r="J6" i="4"/>
  <c r="J17" i="4"/>
  <c r="J13" i="4"/>
  <c r="J9" i="4"/>
  <c r="J57" i="2"/>
  <c r="J26" i="2"/>
  <c r="J19" i="2"/>
  <c r="J15" i="2"/>
  <c r="J11" i="2"/>
  <c r="J7" i="2"/>
  <c r="G61" i="2"/>
  <c r="G60" i="2" s="1"/>
  <c r="J10" i="3"/>
  <c r="J14" i="3"/>
  <c r="J18" i="3"/>
  <c r="J29" i="3"/>
  <c r="J37" i="3"/>
  <c r="J41" i="3"/>
  <c r="J45" i="3"/>
  <c r="J49" i="3"/>
  <c r="J53" i="3"/>
  <c r="J58" i="3"/>
  <c r="J34" i="3"/>
  <c r="J38" i="3"/>
  <c r="J42" i="3"/>
  <c r="J46" i="3"/>
  <c r="J50" i="3"/>
  <c r="J54" i="3"/>
  <c r="J23" i="3"/>
  <c r="J25" i="2"/>
  <c r="J18" i="2"/>
  <c r="J14" i="2"/>
  <c r="J10" i="2"/>
  <c r="J6" i="2"/>
  <c r="J59" i="2"/>
  <c r="J16" i="4"/>
  <c r="J12" i="4"/>
  <c r="J8" i="4"/>
  <c r="J15" i="4"/>
  <c r="J11" i="4"/>
  <c r="J7" i="4"/>
  <c r="J11" i="3"/>
  <c r="J19" i="3"/>
  <c r="J26" i="3"/>
  <c r="J8" i="3"/>
  <c r="J12" i="3"/>
  <c r="J16" i="3"/>
  <c r="J31" i="3"/>
  <c r="J35" i="3"/>
  <c r="J39" i="3"/>
  <c r="J43" i="3"/>
  <c r="J47" i="3"/>
  <c r="J51" i="3"/>
  <c r="J55" i="3"/>
  <c r="J7" i="3"/>
  <c r="J15" i="3"/>
  <c r="J30" i="3"/>
  <c r="J59" i="3"/>
  <c r="J9" i="3"/>
  <c r="J13" i="3"/>
  <c r="J17" i="3"/>
  <c r="J24" i="3"/>
  <c r="J28" i="3"/>
  <c r="J32" i="3"/>
  <c r="J36" i="3"/>
  <c r="J40" i="3"/>
  <c r="J44" i="3"/>
  <c r="J48" i="3"/>
  <c r="J52" i="3"/>
  <c r="J57" i="3"/>
  <c r="J24" i="2"/>
  <c r="J17" i="2"/>
  <c r="J13" i="2"/>
  <c r="J9" i="2"/>
  <c r="J37" i="2"/>
  <c r="J58" i="2"/>
  <c r="J23" i="2"/>
  <c r="J16" i="2"/>
  <c r="J12" i="2"/>
  <c r="J8" i="2"/>
  <c r="J60" i="4"/>
  <c r="J61" i="4"/>
  <c r="F61" i="2"/>
  <c r="F60" i="2" s="1"/>
  <c r="E61" i="2"/>
  <c r="E60" i="2" s="1"/>
  <c r="C61" i="2"/>
  <c r="B61" i="2"/>
  <c r="B60" i="2" s="1"/>
  <c r="D61" i="2"/>
  <c r="D60" i="2" s="1"/>
  <c r="H60" i="1" l="1"/>
  <c r="H61" i="1"/>
  <c r="I61" i="3"/>
  <c r="J60" i="1"/>
  <c r="J60" i="3"/>
  <c r="I61" i="2"/>
  <c r="D65" i="2"/>
  <c r="J61" i="1"/>
  <c r="G63" i="1"/>
  <c r="D63" i="1"/>
  <c r="I60" i="4"/>
  <c r="H60" i="4"/>
  <c r="I61" i="4"/>
  <c r="H60" i="2"/>
  <c r="C60" i="2"/>
  <c r="I60" i="2" s="1"/>
  <c r="G65" i="2"/>
  <c r="H61" i="2"/>
  <c r="I60" i="1"/>
  <c r="H61" i="4"/>
  <c r="H60" i="3"/>
  <c r="J61" i="3"/>
  <c r="I60" i="3"/>
  <c r="H61" i="3"/>
  <c r="H64" i="2"/>
  <c r="J60" i="2"/>
  <c r="J61" i="2"/>
  <c r="I61" i="1"/>
  <c r="H63" i="1" l="1"/>
  <c r="H65" i="2"/>
</calcChain>
</file>

<file path=xl/sharedStrings.xml><?xml version="1.0" encoding="utf-8"?>
<sst xmlns="http://schemas.openxmlformats.org/spreadsheetml/2006/main" count="299" uniqueCount="78">
  <si>
    <t>İstanbul Atatürk</t>
  </si>
  <si>
    <t>Ankara Esenboğa</t>
  </si>
  <si>
    <t>İzmir Adnan Menderes</t>
  </si>
  <si>
    <t>Antalya</t>
  </si>
  <si>
    <t>Muğla Dalaman</t>
  </si>
  <si>
    <t>Muğla Milas-Bodrum</t>
  </si>
  <si>
    <t>Adana</t>
  </si>
  <si>
    <t>Trabzon</t>
  </si>
  <si>
    <t>Erzurum</t>
  </si>
  <si>
    <t>Gaziantep</t>
  </si>
  <si>
    <t>Adıyaman</t>
  </si>
  <si>
    <t>Ağrı Ahmed-i Hani</t>
  </si>
  <si>
    <t>Amasya Merzifon</t>
  </si>
  <si>
    <t>Balıkesir Koca Seyit</t>
  </si>
  <si>
    <t>Balıkesir Merkez</t>
  </si>
  <si>
    <t>Batman</t>
  </si>
  <si>
    <t>Bingöl</t>
  </si>
  <si>
    <t>Bursa Yenişehir</t>
  </si>
  <si>
    <t>Çanakkale</t>
  </si>
  <si>
    <t>Çanakkale Gökçeada</t>
  </si>
  <si>
    <t>Denizli Çardak</t>
  </si>
  <si>
    <t>Diyarbakır</t>
  </si>
  <si>
    <t>Elazığ</t>
  </si>
  <si>
    <t>Hatay</t>
  </si>
  <si>
    <t>Isparta Süleyman Demirel</t>
  </si>
  <si>
    <t>Kahramanmaraş</t>
  </si>
  <si>
    <t>Kars Harakani</t>
  </si>
  <si>
    <t>Kastamonu</t>
  </si>
  <si>
    <t>Kayseri</t>
  </si>
  <si>
    <t>Kocaeli Cengiz Topel</t>
  </si>
  <si>
    <t>Konya</t>
  </si>
  <si>
    <t>Malatya</t>
  </si>
  <si>
    <t>Mardin</t>
  </si>
  <si>
    <t>Kapadokya</t>
  </si>
  <si>
    <t>Ordu-Giresun</t>
  </si>
  <si>
    <t>Samsun Çarşamba</t>
  </si>
  <si>
    <t>Siirt</t>
  </si>
  <si>
    <t>Sinop</t>
  </si>
  <si>
    <t>Sivas Nuri Demirağ</t>
  </si>
  <si>
    <t>Şırnak Şerafettin Elçi</t>
  </si>
  <si>
    <t>Tokat</t>
  </si>
  <si>
    <t>Uşak</t>
  </si>
  <si>
    <t>Van Ferit Melen</t>
  </si>
  <si>
    <t>OVERFLIGHT</t>
  </si>
  <si>
    <t>İstanbul Sabiha Gökçen(*)</t>
  </si>
  <si>
    <t>Gazipaşa Alanya(*)</t>
  </si>
  <si>
    <t>Aydın Çıldır(*)</t>
  </si>
  <si>
    <t>Eskişehir Hasan Polatkan(*)</t>
  </si>
  <si>
    <t>Zafer(*)</t>
  </si>
  <si>
    <t>Zonguldak Çaycuma(*)</t>
  </si>
  <si>
    <t xml:space="preserve"> </t>
  </si>
  <si>
    <t>Iğdır Şehit Bülent Aydın</t>
  </si>
  <si>
    <t>Hakkari Yüksekova Selahaddin Eyyubi</t>
  </si>
  <si>
    <t>İstanbul(*)</t>
  </si>
  <si>
    <t xml:space="preserve">Muş Sultan Alparslan </t>
  </si>
  <si>
    <t>Tekirdağ Çorlu Atatürk</t>
  </si>
  <si>
    <t>Airports</t>
  </si>
  <si>
    <t>Domestic</t>
  </si>
  <si>
    <t>International</t>
  </si>
  <si>
    <t>Total</t>
  </si>
  <si>
    <t>TOTAL AIRCRAFT MOVEMENTS</t>
  </si>
  <si>
    <t>TOTAL OF DHMI</t>
  </si>
  <si>
    <t>TOTAL OF TURKEY (INCLUDED OVERFLIGHT)</t>
  </si>
  <si>
    <t>PASSENGER TRAFFIC (Arrivals-Departures)</t>
  </si>
  <si>
    <t>TOTAL OF  TURKEY</t>
  </si>
  <si>
    <t>DHMI DIRECT TRANSIT</t>
  </si>
  <si>
    <t>OTHER DIRECT TRANSIT</t>
  </si>
  <si>
    <t>TOTAL OF TURKEY (INCLUDED DIRECT TRANSIT)</t>
  </si>
  <si>
    <t>TOTAL OF DIRECT TRANSIT</t>
  </si>
  <si>
    <t xml:space="preserve"> TOTAL COMMERCIAL MOVEMENTS</t>
  </si>
  <si>
    <t>FREIGHT TRAFFIC ( Baggage+Cargo+Mail) (TONNE)</t>
  </si>
  <si>
    <t>TOTAL OF TURKEY</t>
  </si>
  <si>
    <t>(*) Zonguldak Çaycuma,Gazipaşa Alanya,Zafer and Aydın Çıldır Airports have operated from private company has supervised from DHMI. İstanbul Sabiha Gökçen Airport has operated from  private company has supervised from The Presidency Of The Defence Industry , Eskişehir Hasan Polatkan Airport has operated from  Eskişehir Technical University, İstanbul Airport has operated from  private company has supervised from DHMI. The related airports are excluded from DHMI Total.</t>
  </si>
  <si>
    <t>Şanlıurfa GAP</t>
  </si>
  <si>
    <t xml:space="preserve"> 2021/2020 (%)</t>
  </si>
  <si>
    <t>Erzincan Yıldırım Akbulut</t>
  </si>
  <si>
    <t xml:space="preserve">END OF 2020
</t>
  </si>
  <si>
    <t>END OF 2021
(Preliminary Result)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</si>
</sst>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 _T_L_-;\-* #,##0.00\ _T_L_-;_-* &quot;-&quot;??\ _T_L_-;_-@_-"/>
    <numFmt numFmtId="165" formatCode="_-* #,##0\ _T_L_-;\-* #,##0\ _T_L_-;_-* &quot;-&quot;??\ _T_L_-;_-@_-"/>
    <numFmt numFmtId="166" formatCode="#,##0.0"/>
    <numFmt numFmtId="167" formatCode="#,##0_ ;\-#,##0\ "/>
  </numFmts>
  <fonts count="12" x14ac:knownFonts="1">
    <font>
      <sz val="11"/>
      <color theme="1"/>
      <name val="Calibri"/>
      <family val="2"/>
      <charset val="162"/>
      <scheme val="minor"/>
    </font>
    <font>
      <sz val="11"/>
      <color theme="0"/>
      <name val="Calibri"/>
      <family val="2"/>
      <charset val="162"/>
      <scheme val="minor"/>
    </font>
    <font>
      <b/>
      <sz val="11"/>
      <color theme="1"/>
      <name val="Tahoma"/>
      <family val="2"/>
      <charset val="162"/>
    </font>
    <font>
      <b/>
      <sz val="11"/>
      <color indexed="9"/>
      <name val="Tahoma"/>
      <family val="2"/>
      <charset val="162"/>
    </font>
    <font>
      <b/>
      <sz val="10"/>
      <color indexed="9"/>
      <name val="Tahoma"/>
      <family val="2"/>
      <charset val="162"/>
    </font>
    <font>
      <sz val="10"/>
      <name val="Arial Tur"/>
      <charset val="162"/>
    </font>
    <font>
      <b/>
      <sz val="8"/>
      <color indexed="8"/>
      <name val="Tahoma"/>
      <family val="2"/>
      <charset val="162"/>
    </font>
    <font>
      <b/>
      <sz val="9.5"/>
      <color indexed="8"/>
      <name val="Tahoma"/>
      <family val="2"/>
      <charset val="162"/>
    </font>
    <font>
      <b/>
      <sz val="9.5"/>
      <color indexed="10"/>
      <name val="Tahoma"/>
      <family val="2"/>
      <charset val="162"/>
    </font>
    <font>
      <b/>
      <sz val="10"/>
      <color theme="0"/>
      <name val="Tahoma"/>
      <family val="2"/>
      <charset val="162"/>
    </font>
    <font>
      <b/>
      <sz val="9.5"/>
      <color indexed="9"/>
      <name val="Tahoma"/>
      <family val="2"/>
      <charset val="162"/>
    </font>
    <font>
      <b/>
      <sz val="9.5"/>
      <color theme="0"/>
      <name val="Tahoma"/>
      <family val="2"/>
      <charset val="162"/>
    </font>
  </fonts>
  <fills count="12">
    <fill>
      <patternFill patternType="none"/>
    </fill>
    <fill>
      <patternFill patternType="gray125"/>
    </fill>
    <fill>
      <patternFill patternType="solid">
        <fgColor theme="4"/>
      </patternFill>
    </fill>
    <fill>
      <patternFill patternType="solid">
        <fgColor theme="7"/>
      </patternFill>
    </fill>
    <fill>
      <patternFill patternType="solid">
        <fgColor theme="6" tint="0.39997558519241921"/>
        <bgColor indexed="64"/>
      </patternFill>
    </fill>
    <fill>
      <patternFill patternType="solid">
        <fgColor rgb="FFC00000"/>
        <bgColor indexed="64"/>
      </patternFill>
    </fill>
    <fill>
      <patternFill patternType="solid">
        <fgColor theme="0"/>
        <bgColor indexed="64"/>
      </patternFill>
    </fill>
    <fill>
      <patternFill patternType="solid">
        <fgColor theme="0"/>
        <bgColor indexed="31"/>
      </patternFill>
    </fill>
    <fill>
      <patternFill patternType="solid">
        <fgColor theme="6" tint="-0.499984740745262"/>
        <bgColor indexed="31"/>
      </patternFill>
    </fill>
    <fill>
      <patternFill patternType="solid">
        <fgColor theme="6" tint="-0.499984740745262"/>
        <bgColor indexed="64"/>
      </patternFill>
    </fill>
    <fill>
      <patternFill patternType="solid">
        <fgColor rgb="FFC00000"/>
        <bgColor indexed="9"/>
      </patternFill>
    </fill>
    <fill>
      <patternFill patternType="solid">
        <fgColor theme="3" tint="-0.499984740745262"/>
        <bgColor indexed="64"/>
      </patternFill>
    </fill>
  </fills>
  <borders count="1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6">
    <xf numFmtId="0" fontId="0" fillId="0" borderId="0"/>
    <xf numFmtId="0" fontId="1" fillId="2" borderId="0" applyNumberFormat="0" applyBorder="0" applyAlignment="0" applyProtection="0"/>
    <xf numFmtId="0" fontId="1" fillId="3" borderId="0" applyNumberFormat="0" applyBorder="0" applyAlignment="0" applyProtection="0"/>
    <xf numFmtId="164" fontId="5" fillId="0" borderId="0" applyFont="0" applyFill="0" applyBorder="0" applyAlignment="0" applyProtection="0"/>
    <xf numFmtId="9" fontId="5" fillId="0" borderId="0" applyFont="0" applyFill="0" applyBorder="0" applyAlignment="0" applyProtection="0"/>
    <xf numFmtId="0" fontId="5" fillId="0" borderId="0"/>
  </cellStyleXfs>
  <cellXfs count="63">
    <xf numFmtId="0" fontId="0" fillId="0" borderId="0" xfId="0"/>
    <xf numFmtId="2" fontId="4" fillId="5" borderId="7" xfId="1" applyNumberFormat="1" applyFont="1" applyFill="1" applyBorder="1" applyAlignment="1">
      <alignment horizontal="right" vertical="center"/>
    </xf>
    <xf numFmtId="3" fontId="7" fillId="6" borderId="0" xfId="3" applyNumberFormat="1" applyFont="1" applyFill="1" applyBorder="1" applyAlignment="1">
      <alignment horizontal="right" vertical="center"/>
    </xf>
    <xf numFmtId="3" fontId="8" fillId="6" borderId="0" xfId="3" applyNumberFormat="1" applyFont="1" applyFill="1" applyBorder="1" applyAlignment="1">
      <alignment horizontal="right" vertical="center"/>
    </xf>
    <xf numFmtId="3" fontId="8" fillId="6" borderId="5" xfId="3" applyNumberFormat="1" applyFont="1" applyFill="1" applyBorder="1" applyAlignment="1">
      <alignment horizontal="right" vertical="center"/>
    </xf>
    <xf numFmtId="165" fontId="6" fillId="4" borderId="4" xfId="3" applyNumberFormat="1" applyFont="1" applyFill="1" applyBorder="1" applyAlignment="1">
      <alignment horizontal="left"/>
    </xf>
    <xf numFmtId="3" fontId="7" fillId="4" borderId="0" xfId="3" applyNumberFormat="1" applyFont="1" applyFill="1" applyBorder="1" applyAlignment="1">
      <alignment horizontal="right" vertical="center"/>
    </xf>
    <xf numFmtId="3" fontId="8" fillId="4" borderId="0" xfId="3" applyNumberFormat="1" applyFont="1" applyFill="1" applyBorder="1" applyAlignment="1">
      <alignment horizontal="right" vertical="center"/>
    </xf>
    <xf numFmtId="3" fontId="8" fillId="4" borderId="5" xfId="3" applyNumberFormat="1" applyFont="1" applyFill="1" applyBorder="1" applyAlignment="1">
      <alignment horizontal="right" vertical="center"/>
    </xf>
    <xf numFmtId="165" fontId="6" fillId="7" borderId="4" xfId="3" applyNumberFormat="1" applyFont="1" applyFill="1" applyBorder="1" applyAlignment="1">
      <alignment horizontal="left"/>
    </xf>
    <xf numFmtId="0" fontId="9" fillId="8" borderId="4" xfId="3" applyNumberFormat="1" applyFont="1" applyFill="1" applyBorder="1" applyAlignment="1">
      <alignment horizontal="left" vertical="center"/>
    </xf>
    <xf numFmtId="3" fontId="10" fillId="9" borderId="0" xfId="3" applyNumberFormat="1" applyFont="1" applyFill="1" applyBorder="1" applyAlignment="1">
      <alignment horizontal="right" vertical="center"/>
    </xf>
    <xf numFmtId="166" fontId="10" fillId="9" borderId="0" xfId="4" applyNumberFormat="1" applyFont="1" applyFill="1" applyBorder="1" applyAlignment="1">
      <alignment horizontal="right" vertical="center"/>
    </xf>
    <xf numFmtId="0" fontId="4" fillId="10" borderId="4" xfId="3" applyNumberFormat="1" applyFont="1" applyFill="1" applyBorder="1" applyAlignment="1">
      <alignment horizontal="left" vertical="center"/>
    </xf>
    <xf numFmtId="3" fontId="10" fillId="5" borderId="0" xfId="3" applyNumberFormat="1" applyFont="1" applyFill="1" applyBorder="1" applyAlignment="1">
      <alignment horizontal="right" vertical="center"/>
    </xf>
    <xf numFmtId="166" fontId="10" fillId="5" borderId="0" xfId="4" applyNumberFormat="1" applyFont="1" applyFill="1" applyBorder="1" applyAlignment="1">
      <alignment horizontal="right" vertical="center"/>
    </xf>
    <xf numFmtId="166" fontId="10" fillId="5" borderId="5" xfId="4" applyNumberFormat="1" applyFont="1" applyFill="1" applyBorder="1" applyAlignment="1">
      <alignment horizontal="right" vertical="center"/>
    </xf>
    <xf numFmtId="0" fontId="4" fillId="11" borderId="8" xfId="1" applyNumberFormat="1" applyFont="1" applyFill="1" applyBorder="1" applyAlignment="1">
      <alignment horizontal="left" vertical="center"/>
    </xf>
    <xf numFmtId="167" fontId="10" fillId="11" borderId="0" xfId="2" applyNumberFormat="1" applyFont="1" applyFill="1" applyBorder="1" applyAlignment="1">
      <alignment vertical="center"/>
    </xf>
    <xf numFmtId="0" fontId="4" fillId="10" borderId="8" xfId="5" applyNumberFormat="1" applyFont="1" applyFill="1" applyBorder="1" applyAlignment="1">
      <alignment horizontal="left" vertical="center"/>
    </xf>
    <xf numFmtId="3" fontId="10" fillId="5" borderId="11" xfId="5" applyNumberFormat="1" applyFont="1" applyFill="1" applyBorder="1" applyAlignment="1"/>
    <xf numFmtId="3" fontId="4" fillId="9" borderId="0" xfId="3" applyNumberFormat="1" applyFont="1" applyFill="1" applyBorder="1" applyAlignment="1">
      <alignment horizontal="right" vertical="center"/>
    </xf>
    <xf numFmtId="166" fontId="4" fillId="9" borderId="0" xfId="4" applyNumberFormat="1" applyFont="1" applyFill="1" applyBorder="1" applyAlignment="1">
      <alignment horizontal="right" vertical="center"/>
    </xf>
    <xf numFmtId="3" fontId="4" fillId="5" borderId="0" xfId="3" applyNumberFormat="1" applyFont="1" applyFill="1" applyBorder="1" applyAlignment="1">
      <alignment horizontal="right" vertical="center"/>
    </xf>
    <xf numFmtId="166" fontId="4" fillId="5" borderId="0" xfId="4" applyNumberFormat="1" applyFont="1" applyFill="1" applyBorder="1" applyAlignment="1">
      <alignment horizontal="right" vertical="center"/>
    </xf>
    <xf numFmtId="165" fontId="10" fillId="4" borderId="4" xfId="2" applyNumberFormat="1" applyFont="1" applyFill="1" applyBorder="1" applyAlignment="1">
      <alignment vertical="center"/>
    </xf>
    <xf numFmtId="165" fontId="10" fillId="4" borderId="0" xfId="2" applyNumberFormat="1" applyFont="1" applyFill="1" applyBorder="1" applyAlignment="1">
      <alignment vertical="center"/>
    </xf>
    <xf numFmtId="165" fontId="10" fillId="4" borderId="5" xfId="2" applyNumberFormat="1" applyFont="1" applyFill="1" applyBorder="1" applyAlignment="1">
      <alignment vertical="center"/>
    </xf>
    <xf numFmtId="165" fontId="10" fillId="4" borderId="8" xfId="2" applyNumberFormat="1" applyFont="1" applyFill="1" applyBorder="1" applyAlignment="1">
      <alignment vertical="center"/>
    </xf>
    <xf numFmtId="165" fontId="10" fillId="4" borderId="9" xfId="2" applyNumberFormat="1" applyFont="1" applyFill="1" applyBorder="1" applyAlignment="1">
      <alignment vertical="center"/>
    </xf>
    <xf numFmtId="165" fontId="10" fillId="4" borderId="10" xfId="2" applyNumberFormat="1" applyFont="1" applyFill="1" applyBorder="1" applyAlignment="1">
      <alignment vertical="center"/>
    </xf>
    <xf numFmtId="3" fontId="11" fillId="9" borderId="0" xfId="3" applyNumberFormat="1" applyFont="1" applyFill="1" applyBorder="1" applyAlignment="1">
      <alignment horizontal="right" vertical="center"/>
    </xf>
    <xf numFmtId="3" fontId="10" fillId="5" borderId="11" xfId="5" applyNumberFormat="1" applyFont="1" applyFill="1" applyBorder="1" applyAlignment="1">
      <alignment horizontal="right"/>
    </xf>
    <xf numFmtId="3" fontId="10" fillId="5" borderId="2" xfId="3" applyNumberFormat="1" applyFont="1" applyFill="1" applyBorder="1" applyAlignment="1">
      <alignment horizontal="right" vertical="center"/>
    </xf>
    <xf numFmtId="166" fontId="10" fillId="9" borderId="5" xfId="4" applyNumberFormat="1" applyFont="1" applyFill="1" applyBorder="1" applyAlignment="1">
      <alignment horizontal="right" vertical="center"/>
    </xf>
    <xf numFmtId="0" fontId="0" fillId="0" borderId="0" xfId="0" applyBorder="1"/>
    <xf numFmtId="0" fontId="0" fillId="0" borderId="4" xfId="0" applyBorder="1"/>
    <xf numFmtId="1" fontId="0" fillId="0" borderId="0" xfId="0" applyNumberFormat="1"/>
    <xf numFmtId="166" fontId="8" fillId="6" borderId="0" xfId="3" applyNumberFormat="1" applyFont="1" applyFill="1" applyBorder="1" applyAlignment="1">
      <alignment horizontal="right" vertical="center"/>
    </xf>
    <xf numFmtId="166" fontId="8" fillId="6" borderId="5" xfId="3" applyNumberFormat="1" applyFont="1" applyFill="1" applyBorder="1" applyAlignment="1">
      <alignment horizontal="right" vertical="center"/>
    </xf>
    <xf numFmtId="166" fontId="7" fillId="6" borderId="0" xfId="3" applyNumberFormat="1" applyFont="1" applyFill="1" applyBorder="1" applyAlignment="1">
      <alignment horizontal="right" vertical="center"/>
    </xf>
    <xf numFmtId="166" fontId="8" fillId="4" borderId="5" xfId="3" applyNumberFormat="1" applyFont="1" applyFill="1" applyBorder="1" applyAlignment="1">
      <alignment horizontal="right" vertical="center"/>
    </xf>
    <xf numFmtId="165" fontId="10" fillId="4" borderId="4" xfId="2" applyNumberFormat="1" applyFont="1" applyFill="1" applyBorder="1" applyAlignment="1">
      <alignment horizontal="center" vertical="center"/>
    </xf>
    <xf numFmtId="165" fontId="10" fillId="4" borderId="0" xfId="2" applyNumberFormat="1" applyFont="1" applyFill="1" applyBorder="1" applyAlignment="1">
      <alignment horizontal="center" vertical="center"/>
    </xf>
    <xf numFmtId="165" fontId="10" fillId="4" borderId="5" xfId="2" applyNumberFormat="1" applyFont="1" applyFill="1" applyBorder="1" applyAlignment="1">
      <alignment horizontal="center" vertical="center"/>
    </xf>
    <xf numFmtId="165" fontId="10" fillId="4" borderId="8" xfId="2" applyNumberFormat="1" applyFont="1" applyFill="1" applyBorder="1" applyAlignment="1">
      <alignment horizontal="center" vertical="center"/>
    </xf>
    <xf numFmtId="165" fontId="10" fillId="4" borderId="9" xfId="2" applyNumberFormat="1" applyFont="1" applyFill="1" applyBorder="1" applyAlignment="1">
      <alignment horizontal="center" vertical="center"/>
    </xf>
    <xf numFmtId="165" fontId="10" fillId="4" borderId="10" xfId="2" applyNumberFormat="1" applyFont="1" applyFill="1" applyBorder="1" applyAlignment="1">
      <alignment horizontal="center" vertical="center"/>
    </xf>
    <xf numFmtId="0" fontId="0" fillId="0" borderId="2" xfId="0" applyBorder="1" applyAlignment="1">
      <alignment horizontal="left" wrapText="1"/>
    </xf>
    <xf numFmtId="165" fontId="2" fillId="4" borderId="1" xfId="1" applyNumberFormat="1" applyFont="1" applyFill="1" applyBorder="1" applyAlignment="1">
      <alignment horizontal="center" vertical="center"/>
    </xf>
    <xf numFmtId="165" fontId="2" fillId="4" borderId="2" xfId="1" applyNumberFormat="1" applyFont="1" applyFill="1" applyBorder="1" applyAlignment="1">
      <alignment horizontal="center" vertical="center"/>
    </xf>
    <xf numFmtId="165" fontId="2" fillId="4" borderId="3" xfId="1" applyNumberFormat="1" applyFont="1" applyFill="1" applyBorder="1" applyAlignment="1">
      <alignment horizontal="center" vertical="center"/>
    </xf>
    <xf numFmtId="165" fontId="3" fillId="5" borderId="4" xfId="1" applyNumberFormat="1" applyFont="1" applyFill="1" applyBorder="1" applyAlignment="1">
      <alignment horizontal="left" vertical="center"/>
    </xf>
    <xf numFmtId="165" fontId="3" fillId="5" borderId="6" xfId="1" applyNumberFormat="1" applyFont="1" applyFill="1" applyBorder="1" applyAlignment="1">
      <alignment horizontal="left" vertical="center"/>
    </xf>
    <xf numFmtId="0" fontId="4" fillId="5" borderId="0" xfId="1" applyFont="1" applyFill="1" applyBorder="1" applyAlignment="1" applyProtection="1">
      <alignment horizontal="center" vertical="center" wrapText="1"/>
    </xf>
    <xf numFmtId="0" fontId="4" fillId="5" borderId="0" xfId="1" applyFont="1" applyFill="1" applyBorder="1" applyAlignment="1" applyProtection="1">
      <alignment horizontal="center" vertical="center"/>
    </xf>
    <xf numFmtId="0" fontId="4" fillId="5" borderId="5" xfId="1" applyFont="1" applyFill="1" applyBorder="1" applyAlignment="1" applyProtection="1">
      <alignment horizontal="center" vertical="center"/>
    </xf>
    <xf numFmtId="166" fontId="10" fillId="11" borderId="9" xfId="2" applyNumberFormat="1" applyFont="1" applyFill="1" applyBorder="1" applyAlignment="1">
      <alignment horizontal="right" vertical="center"/>
    </xf>
    <xf numFmtId="166" fontId="10" fillId="11" borderId="10" xfId="2" applyNumberFormat="1" applyFont="1" applyFill="1" applyBorder="1" applyAlignment="1">
      <alignment horizontal="right" vertical="center"/>
    </xf>
    <xf numFmtId="166" fontId="10" fillId="5" borderId="2" xfId="4" applyNumberFormat="1" applyFont="1" applyFill="1" applyBorder="1" applyAlignment="1">
      <alignment horizontal="right" vertical="center"/>
    </xf>
    <xf numFmtId="166" fontId="10" fillId="5" borderId="3" xfId="4" applyNumberFormat="1" applyFont="1" applyFill="1" applyBorder="1" applyAlignment="1">
      <alignment horizontal="right" vertical="center"/>
    </xf>
    <xf numFmtId="166" fontId="10" fillId="5" borderId="11" xfId="5" applyNumberFormat="1" applyFont="1" applyFill="1" applyBorder="1" applyAlignment="1">
      <alignment horizontal="right"/>
    </xf>
    <xf numFmtId="166" fontId="10" fillId="5" borderId="12" xfId="5" applyNumberFormat="1" applyFont="1" applyFill="1" applyBorder="1" applyAlignment="1">
      <alignment horizontal="right"/>
    </xf>
  </cellXfs>
  <cellStyles count="6">
    <cellStyle name="Binlik Ayracı 2" xfId="3" xr:uid="{00000000-0005-0000-0000-000000000000}"/>
    <cellStyle name="Normal" xfId="0" builtinId="0"/>
    <cellStyle name="Normal 2" xfId="5" xr:uid="{00000000-0005-0000-0000-000002000000}"/>
    <cellStyle name="Vurgu1" xfId="1" builtinId="29"/>
    <cellStyle name="Vurgu4" xfId="2" builtinId="41"/>
    <cellStyle name="Yüzde 2" xfId="4" xr:uid="{00000000-0005-0000-0000-000005000000}"/>
  </cellStyles>
  <dxfs count="48">
    <dxf>
      <numFmt numFmtId="168" formatCode="0;;;@"/>
    </dxf>
    <dxf>
      <numFmt numFmtId="168" formatCode="0;;;@"/>
    </dxf>
    <dxf>
      <numFmt numFmtId="168" formatCode="0;;;@"/>
    </dxf>
    <dxf>
      <numFmt numFmtId="168" formatCode="0;;;@"/>
    </dxf>
    <dxf>
      <numFmt numFmtId="168" formatCode="0;;;@"/>
    </dxf>
    <dxf>
      <numFmt numFmtId="168" formatCode="0;;;@"/>
    </dxf>
    <dxf>
      <numFmt numFmtId="168" formatCode="0;;;@"/>
    </dxf>
    <dxf>
      <numFmt numFmtId="168" formatCode="0;;;@"/>
    </dxf>
    <dxf>
      <numFmt numFmtId="168" formatCode="0;;;@"/>
    </dxf>
    <dxf>
      <numFmt numFmtId="168" formatCode="0;;;@"/>
    </dxf>
    <dxf>
      <numFmt numFmtId="168" formatCode="0;;;@"/>
    </dxf>
    <dxf>
      <numFmt numFmtId="168" formatCode="0;;;@"/>
    </dxf>
    <dxf>
      <numFmt numFmtId="168" formatCode="0;;;@"/>
    </dxf>
    <dxf>
      <numFmt numFmtId="168" formatCode="0;;;@"/>
    </dxf>
    <dxf>
      <numFmt numFmtId="168" formatCode="0;;;@"/>
    </dxf>
    <dxf>
      <numFmt numFmtId="168" formatCode="0;;;@"/>
    </dxf>
    <dxf>
      <numFmt numFmtId="168" formatCode="0;;;@"/>
    </dxf>
    <dxf>
      <numFmt numFmtId="168" formatCode="0;;;@"/>
    </dxf>
    <dxf>
      <numFmt numFmtId="168" formatCode="0;;;@"/>
    </dxf>
    <dxf>
      <numFmt numFmtId="168" formatCode="0;;;@"/>
    </dxf>
    <dxf>
      <numFmt numFmtId="168" formatCode="0;;;@"/>
    </dxf>
    <dxf>
      <numFmt numFmtId="168" formatCode="0;;;@"/>
    </dxf>
    <dxf>
      <numFmt numFmtId="168" formatCode="0;;;@"/>
    </dxf>
    <dxf>
      <numFmt numFmtId="168" formatCode="0;;;@"/>
    </dxf>
    <dxf>
      <numFmt numFmtId="168" formatCode="0;;;@"/>
    </dxf>
    <dxf>
      <numFmt numFmtId="168" formatCode="0;;;@"/>
    </dxf>
    <dxf>
      <numFmt numFmtId="168" formatCode="0;;;@"/>
    </dxf>
    <dxf>
      <numFmt numFmtId="168" formatCode="0;;;@"/>
    </dxf>
    <dxf>
      <numFmt numFmtId="168" formatCode="0;;;@"/>
    </dxf>
    <dxf>
      <numFmt numFmtId="168" formatCode="0;;;@"/>
    </dxf>
    <dxf>
      <numFmt numFmtId="168" formatCode="0;;;@"/>
    </dxf>
    <dxf>
      <numFmt numFmtId="168" formatCode="0;;;@"/>
    </dxf>
    <dxf>
      <numFmt numFmtId="168" formatCode="0;;;@"/>
    </dxf>
    <dxf>
      <numFmt numFmtId="168" formatCode="0;;;@"/>
    </dxf>
    <dxf>
      <numFmt numFmtId="168" formatCode="0;;;@"/>
    </dxf>
    <dxf>
      <numFmt numFmtId="168" formatCode="0;;;@"/>
    </dxf>
    <dxf>
      <numFmt numFmtId="168" formatCode="0;;;@"/>
    </dxf>
    <dxf>
      <numFmt numFmtId="168" formatCode="0;;;@"/>
    </dxf>
    <dxf>
      <numFmt numFmtId="168" formatCode="0;;;@"/>
    </dxf>
    <dxf>
      <numFmt numFmtId="168" formatCode="0;;;@"/>
    </dxf>
    <dxf>
      <numFmt numFmtId="168" formatCode="0;;;@"/>
    </dxf>
    <dxf>
      <numFmt numFmtId="168" formatCode="0;;;@"/>
    </dxf>
    <dxf>
      <numFmt numFmtId="168" formatCode="0;;;@"/>
    </dxf>
    <dxf>
      <numFmt numFmtId="168" formatCode="0;;;@"/>
    </dxf>
    <dxf>
      <numFmt numFmtId="168" formatCode="0;;;@"/>
    </dxf>
    <dxf>
      <numFmt numFmtId="168" formatCode="0;;;@"/>
    </dxf>
    <dxf>
      <numFmt numFmtId="168" formatCode="0;;;@"/>
    </dxf>
    <dxf>
      <numFmt numFmtId="168" formatCode="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13" Type="http://schemas.openxmlformats.org/officeDocument/2006/relationships/customXml" Target="../customXml/item5.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 Id="rId14" Type="http://schemas.openxmlformats.org/officeDocument/2006/relationships/customXml" Target="../customXml/item6.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66"/>
  <sheetViews>
    <sheetView tabSelected="1" topLeftCell="A25" zoomScale="80" zoomScaleNormal="80" workbookViewId="0">
      <selection activeCell="N29" sqref="N29"/>
    </sheetView>
  </sheetViews>
  <sheetFormatPr defaultRowHeight="15" x14ac:dyDescent="0.25"/>
  <cols>
    <col min="1" max="1" width="41.140625" bestFit="1" customWidth="1"/>
    <col min="2" max="10" width="14.28515625" customWidth="1"/>
  </cols>
  <sheetData>
    <row r="1" spans="1:10" ht="25.5" customHeight="1" x14ac:dyDescent="0.25">
      <c r="A1" s="49" t="s">
        <v>63</v>
      </c>
      <c r="B1" s="50"/>
      <c r="C1" s="50"/>
      <c r="D1" s="50"/>
      <c r="E1" s="50"/>
      <c r="F1" s="50"/>
      <c r="G1" s="50"/>
      <c r="H1" s="50"/>
      <c r="I1" s="50"/>
      <c r="J1" s="51"/>
    </row>
    <row r="2" spans="1:10" ht="35.25" customHeight="1" x14ac:dyDescent="0.25">
      <c r="A2" s="52" t="s">
        <v>56</v>
      </c>
      <c r="B2" s="54" t="s">
        <v>76</v>
      </c>
      <c r="C2" s="54"/>
      <c r="D2" s="54"/>
      <c r="E2" s="54" t="s">
        <v>77</v>
      </c>
      <c r="F2" s="54"/>
      <c r="G2" s="54"/>
      <c r="H2" s="55" t="s">
        <v>74</v>
      </c>
      <c r="I2" s="55"/>
      <c r="J2" s="56"/>
    </row>
    <row r="3" spans="1:10" x14ac:dyDescent="0.25">
      <c r="A3" s="53"/>
      <c r="B3" s="1" t="s">
        <v>57</v>
      </c>
      <c r="C3" s="1" t="s">
        <v>58</v>
      </c>
      <c r="D3" s="1" t="s">
        <v>59</v>
      </c>
      <c r="E3" s="1" t="s">
        <v>57</v>
      </c>
      <c r="F3" s="1" t="s">
        <v>58</v>
      </c>
      <c r="G3" s="1" t="s">
        <v>59</v>
      </c>
      <c r="H3" s="1" t="s">
        <v>57</v>
      </c>
      <c r="I3" s="1" t="s">
        <v>58</v>
      </c>
      <c r="J3" s="1" t="s">
        <v>59</v>
      </c>
    </row>
    <row r="4" spans="1:10" x14ac:dyDescent="0.25">
      <c r="A4" s="9" t="s">
        <v>0</v>
      </c>
      <c r="B4" s="2">
        <v>0</v>
      </c>
      <c r="C4" s="2">
        <v>0</v>
      </c>
      <c r="D4" s="2">
        <v>0</v>
      </c>
      <c r="E4" s="2">
        <v>0</v>
      </c>
      <c r="F4" s="2">
        <v>0</v>
      </c>
      <c r="G4" s="2">
        <v>0</v>
      </c>
      <c r="H4" s="3"/>
      <c r="I4" s="3"/>
      <c r="J4" s="4"/>
    </row>
    <row r="5" spans="1:10" x14ac:dyDescent="0.25">
      <c r="A5" s="5" t="s">
        <v>53</v>
      </c>
      <c r="B5" s="6">
        <v>7473875</v>
      </c>
      <c r="C5" s="6">
        <v>15936505</v>
      </c>
      <c r="D5" s="6">
        <v>23410380</v>
      </c>
      <c r="E5" s="6">
        <v>10590203</v>
      </c>
      <c r="F5" s="6">
        <v>26586306</v>
      </c>
      <c r="G5" s="6">
        <v>37176509</v>
      </c>
      <c r="H5" s="7">
        <f t="shared" ref="H5" si="0">+IFERROR(((E5-B5)/B5)*100,0)</f>
        <v>41.696282049137828</v>
      </c>
      <c r="I5" s="7">
        <f t="shared" ref="I5" si="1">+IFERROR(((F5-C5)/C5)*100,0)</f>
        <v>66.826452851487829</v>
      </c>
      <c r="J5" s="8">
        <f t="shared" ref="J5" si="2">+IFERROR(((G5-D5)/D5)*100,0)</f>
        <v>58.803526469882158</v>
      </c>
    </row>
    <row r="6" spans="1:10" x14ac:dyDescent="0.25">
      <c r="A6" s="9" t="s">
        <v>44</v>
      </c>
      <c r="B6" s="2">
        <v>11687578</v>
      </c>
      <c r="C6" s="2">
        <v>5263612</v>
      </c>
      <c r="D6" s="2">
        <v>16951190</v>
      </c>
      <c r="E6" s="2">
        <v>16122988</v>
      </c>
      <c r="F6" s="2">
        <v>8845773</v>
      </c>
      <c r="G6" s="2">
        <v>24968761</v>
      </c>
      <c r="H6" s="3">
        <f t="shared" ref="H6:H59" si="3">+IFERROR(((E6-B6)/B6)*100,0)</f>
        <v>37.949778816449395</v>
      </c>
      <c r="I6" s="3">
        <f t="shared" ref="I6:I59" si="4">+IFERROR(((F6-C6)/C6)*100,0)</f>
        <v>68.055187198448522</v>
      </c>
      <c r="J6" s="4">
        <f t="shared" ref="J6:J59" si="5">+IFERROR(((G6-D6)/D6)*100,0)</f>
        <v>47.297983209438392</v>
      </c>
    </row>
    <row r="7" spans="1:10" x14ac:dyDescent="0.25">
      <c r="A7" s="5" t="s">
        <v>1</v>
      </c>
      <c r="B7" s="6">
        <v>4415805</v>
      </c>
      <c r="C7" s="6">
        <v>746764</v>
      </c>
      <c r="D7" s="6">
        <v>5162569</v>
      </c>
      <c r="E7" s="6">
        <v>5727199</v>
      </c>
      <c r="F7" s="6">
        <v>1298976</v>
      </c>
      <c r="G7" s="6">
        <v>7026175</v>
      </c>
      <c r="H7" s="7">
        <f t="shared" si="3"/>
        <v>29.697733482343537</v>
      </c>
      <c r="I7" s="7">
        <f t="shared" si="4"/>
        <v>73.947324723741374</v>
      </c>
      <c r="J7" s="8">
        <f t="shared" si="5"/>
        <v>36.098423091294272</v>
      </c>
    </row>
    <row r="8" spans="1:10" x14ac:dyDescent="0.25">
      <c r="A8" s="9" t="s">
        <v>2</v>
      </c>
      <c r="B8" s="2">
        <v>4469524</v>
      </c>
      <c r="C8" s="2">
        <v>995334</v>
      </c>
      <c r="D8" s="2">
        <v>5464858</v>
      </c>
      <c r="E8" s="2">
        <v>5865427</v>
      </c>
      <c r="F8" s="2">
        <v>1804125</v>
      </c>
      <c r="G8" s="2">
        <v>7669552</v>
      </c>
      <c r="H8" s="3">
        <f t="shared" si="3"/>
        <v>31.231580812632398</v>
      </c>
      <c r="I8" s="3">
        <f t="shared" si="4"/>
        <v>81.258250999162087</v>
      </c>
      <c r="J8" s="4">
        <f t="shared" si="5"/>
        <v>40.343115960195128</v>
      </c>
    </row>
    <row r="9" spans="1:10" x14ac:dyDescent="0.25">
      <c r="A9" s="5" t="s">
        <v>3</v>
      </c>
      <c r="B9" s="6">
        <v>3126211</v>
      </c>
      <c r="C9" s="6">
        <v>6584984</v>
      </c>
      <c r="D9" s="6">
        <v>9711195</v>
      </c>
      <c r="E9" s="6">
        <v>4864678</v>
      </c>
      <c r="F9" s="6">
        <v>17142430</v>
      </c>
      <c r="G9" s="6">
        <v>22007108</v>
      </c>
      <c r="H9" s="7">
        <f t="shared" si="3"/>
        <v>55.609394247541189</v>
      </c>
      <c r="I9" s="7">
        <f t="shared" si="4"/>
        <v>160.32606912940108</v>
      </c>
      <c r="J9" s="8">
        <f t="shared" si="5"/>
        <v>126.61585932524267</v>
      </c>
    </row>
    <row r="10" spans="1:10" x14ac:dyDescent="0.25">
      <c r="A10" s="9" t="s">
        <v>45</v>
      </c>
      <c r="B10" s="2">
        <v>212311</v>
      </c>
      <c r="C10" s="2">
        <v>58557</v>
      </c>
      <c r="D10" s="2">
        <v>270868</v>
      </c>
      <c r="E10" s="2">
        <v>392176</v>
      </c>
      <c r="F10" s="2">
        <v>228211</v>
      </c>
      <c r="G10" s="2">
        <v>620387</v>
      </c>
      <c r="H10" s="3">
        <f t="shared" si="3"/>
        <v>84.717701861891285</v>
      </c>
      <c r="I10" s="3">
        <f t="shared" si="4"/>
        <v>289.72454189934592</v>
      </c>
      <c r="J10" s="4">
        <f t="shared" si="5"/>
        <v>129.03665253924422</v>
      </c>
    </row>
    <row r="11" spans="1:10" x14ac:dyDescent="0.25">
      <c r="A11" s="5" t="s">
        <v>4</v>
      </c>
      <c r="B11" s="6">
        <v>756473</v>
      </c>
      <c r="C11" s="6">
        <v>830652</v>
      </c>
      <c r="D11" s="6">
        <v>1587125</v>
      </c>
      <c r="E11" s="6">
        <v>1522319</v>
      </c>
      <c r="F11" s="6">
        <v>927539</v>
      </c>
      <c r="G11" s="6">
        <v>2449858</v>
      </c>
      <c r="H11" s="7">
        <f t="shared" si="3"/>
        <v>101.23903959559692</v>
      </c>
      <c r="I11" s="7">
        <f t="shared" si="4"/>
        <v>11.663969989839307</v>
      </c>
      <c r="J11" s="8">
        <f t="shared" si="5"/>
        <v>54.35822635268174</v>
      </c>
    </row>
    <row r="12" spans="1:10" x14ac:dyDescent="0.25">
      <c r="A12" s="9" t="s">
        <v>5</v>
      </c>
      <c r="B12" s="2">
        <v>1010734</v>
      </c>
      <c r="C12" s="2">
        <v>469605</v>
      </c>
      <c r="D12" s="2">
        <v>1480339</v>
      </c>
      <c r="E12" s="2">
        <v>1923992</v>
      </c>
      <c r="F12" s="2">
        <v>1011244</v>
      </c>
      <c r="G12" s="2">
        <v>2935236</v>
      </c>
      <c r="H12" s="3">
        <f t="shared" si="3"/>
        <v>90.355919559448878</v>
      </c>
      <c r="I12" s="3">
        <f t="shared" si="4"/>
        <v>115.33927449665144</v>
      </c>
      <c r="J12" s="4">
        <f t="shared" si="5"/>
        <v>98.281339612075342</v>
      </c>
    </row>
    <row r="13" spans="1:10" x14ac:dyDescent="0.25">
      <c r="A13" s="5" t="s">
        <v>6</v>
      </c>
      <c r="B13" s="6">
        <v>2283292</v>
      </c>
      <c r="C13" s="6">
        <v>224052</v>
      </c>
      <c r="D13" s="6">
        <v>2507344</v>
      </c>
      <c r="E13" s="6">
        <v>2981530</v>
      </c>
      <c r="F13" s="6">
        <v>390468</v>
      </c>
      <c r="G13" s="6">
        <v>3371998</v>
      </c>
      <c r="H13" s="7">
        <f t="shared" si="3"/>
        <v>30.580319994113765</v>
      </c>
      <c r="I13" s="7">
        <f t="shared" si="4"/>
        <v>74.275614589470308</v>
      </c>
      <c r="J13" s="8">
        <f t="shared" si="5"/>
        <v>34.484857283244743</v>
      </c>
    </row>
    <row r="14" spans="1:10" x14ac:dyDescent="0.25">
      <c r="A14" s="9" t="s">
        <v>7</v>
      </c>
      <c r="B14" s="2">
        <v>1740729</v>
      </c>
      <c r="C14" s="2">
        <v>60871</v>
      </c>
      <c r="D14" s="2">
        <v>1801600</v>
      </c>
      <c r="E14" s="2">
        <v>2371431</v>
      </c>
      <c r="F14" s="2">
        <v>242954</v>
      </c>
      <c r="G14" s="2">
        <v>2614385</v>
      </c>
      <c r="H14" s="3">
        <f t="shared" si="3"/>
        <v>36.232061394967282</v>
      </c>
      <c r="I14" s="3">
        <f t="shared" si="4"/>
        <v>299.12930623778158</v>
      </c>
      <c r="J14" s="4">
        <f t="shared" si="5"/>
        <v>45.114620337477795</v>
      </c>
    </row>
    <row r="15" spans="1:10" x14ac:dyDescent="0.25">
      <c r="A15" s="5" t="s">
        <v>8</v>
      </c>
      <c r="B15" s="6">
        <v>560532</v>
      </c>
      <c r="C15" s="6">
        <v>2516</v>
      </c>
      <c r="D15" s="6">
        <v>563048</v>
      </c>
      <c r="E15" s="6">
        <v>777998</v>
      </c>
      <c r="F15" s="6">
        <v>3032</v>
      </c>
      <c r="G15" s="6">
        <v>781030</v>
      </c>
      <c r="H15" s="7">
        <f t="shared" si="3"/>
        <v>38.796357745855722</v>
      </c>
      <c r="I15" s="7">
        <f t="shared" si="4"/>
        <v>20.5087440381558</v>
      </c>
      <c r="J15" s="8">
        <f t="shared" si="5"/>
        <v>38.714638894019693</v>
      </c>
    </row>
    <row r="16" spans="1:10" x14ac:dyDescent="0.25">
      <c r="A16" s="9" t="s">
        <v>9</v>
      </c>
      <c r="B16" s="2">
        <v>1271409</v>
      </c>
      <c r="C16" s="2">
        <v>119375</v>
      </c>
      <c r="D16" s="2">
        <v>1390784</v>
      </c>
      <c r="E16" s="2">
        <v>1709837</v>
      </c>
      <c r="F16" s="2">
        <v>162399</v>
      </c>
      <c r="G16" s="2">
        <v>1872236</v>
      </c>
      <c r="H16" s="3">
        <f t="shared" si="3"/>
        <v>34.483631939053446</v>
      </c>
      <c r="I16" s="3">
        <f t="shared" si="4"/>
        <v>36.041047120418845</v>
      </c>
      <c r="J16" s="4">
        <f t="shared" si="5"/>
        <v>34.617309373705766</v>
      </c>
    </row>
    <row r="17" spans="1:10" x14ac:dyDescent="0.25">
      <c r="A17" s="5" t="s">
        <v>10</v>
      </c>
      <c r="B17" s="6">
        <v>122505</v>
      </c>
      <c r="C17" s="6">
        <v>1295</v>
      </c>
      <c r="D17" s="6">
        <v>123800</v>
      </c>
      <c r="E17" s="6">
        <v>131893</v>
      </c>
      <c r="F17" s="6">
        <v>0</v>
      </c>
      <c r="G17" s="6">
        <v>131893</v>
      </c>
      <c r="H17" s="7">
        <f t="shared" si="3"/>
        <v>7.6633606791559536</v>
      </c>
      <c r="I17" s="7">
        <f t="shared" si="4"/>
        <v>-100</v>
      </c>
      <c r="J17" s="8">
        <f t="shared" si="5"/>
        <v>6.5371567043618741</v>
      </c>
    </row>
    <row r="18" spans="1:10" x14ac:dyDescent="0.25">
      <c r="A18" s="9" t="s">
        <v>11</v>
      </c>
      <c r="B18" s="2">
        <v>208620</v>
      </c>
      <c r="C18" s="2">
        <v>367</v>
      </c>
      <c r="D18" s="2">
        <v>208987</v>
      </c>
      <c r="E18" s="2">
        <v>225599</v>
      </c>
      <c r="F18" s="2">
        <v>0</v>
      </c>
      <c r="G18" s="2">
        <v>225599</v>
      </c>
      <c r="H18" s="3">
        <f t="shared" si="3"/>
        <v>8.1387211197392375</v>
      </c>
      <c r="I18" s="3">
        <f t="shared" si="4"/>
        <v>-100</v>
      </c>
      <c r="J18" s="4">
        <f t="shared" si="5"/>
        <v>7.9488197830487062</v>
      </c>
    </row>
    <row r="19" spans="1:10" x14ac:dyDescent="0.25">
      <c r="A19" s="5" t="s">
        <v>12</v>
      </c>
      <c r="B19" s="6">
        <v>85951</v>
      </c>
      <c r="C19" s="6">
        <v>4062</v>
      </c>
      <c r="D19" s="6">
        <v>90013</v>
      </c>
      <c r="E19" s="6">
        <v>96425</v>
      </c>
      <c r="F19" s="6">
        <v>17581</v>
      </c>
      <c r="G19" s="6">
        <v>114006</v>
      </c>
      <c r="H19" s="7">
        <f t="shared" si="3"/>
        <v>12.186012960873056</v>
      </c>
      <c r="I19" s="7">
        <f t="shared" si="4"/>
        <v>332.8163466272772</v>
      </c>
      <c r="J19" s="8">
        <f t="shared" si="5"/>
        <v>26.655038716629818</v>
      </c>
    </row>
    <row r="20" spans="1:10" x14ac:dyDescent="0.25">
      <c r="A20" s="9" t="s">
        <v>46</v>
      </c>
      <c r="B20" s="2">
        <v>0</v>
      </c>
      <c r="C20" s="2">
        <v>0</v>
      </c>
      <c r="D20" s="2">
        <v>0</v>
      </c>
      <c r="E20" s="2">
        <v>0</v>
      </c>
      <c r="F20" s="2">
        <v>0</v>
      </c>
      <c r="G20" s="2">
        <v>0</v>
      </c>
      <c r="H20" s="3">
        <f t="shared" si="3"/>
        <v>0</v>
      </c>
      <c r="I20" s="3">
        <f t="shared" si="4"/>
        <v>0</v>
      </c>
      <c r="J20" s="4">
        <f t="shared" si="5"/>
        <v>0</v>
      </c>
    </row>
    <row r="21" spans="1:10" x14ac:dyDescent="0.25">
      <c r="A21" s="5" t="s">
        <v>13</v>
      </c>
      <c r="B21" s="6">
        <v>153777</v>
      </c>
      <c r="C21" s="6">
        <v>5249</v>
      </c>
      <c r="D21" s="6">
        <v>159026</v>
      </c>
      <c r="E21" s="6">
        <v>262861</v>
      </c>
      <c r="F21" s="6">
        <v>3528</v>
      </c>
      <c r="G21" s="6">
        <v>266389</v>
      </c>
      <c r="H21" s="7">
        <f t="shared" si="3"/>
        <v>70.936485950434729</v>
      </c>
      <c r="I21" s="7">
        <f t="shared" si="4"/>
        <v>-32.787197561440273</v>
      </c>
      <c r="J21" s="8">
        <f t="shared" si="5"/>
        <v>67.512859532403496</v>
      </c>
    </row>
    <row r="22" spans="1:10" x14ac:dyDescent="0.25">
      <c r="A22" s="9" t="s">
        <v>14</v>
      </c>
      <c r="B22" s="2">
        <v>0</v>
      </c>
      <c r="C22" s="2">
        <v>0</v>
      </c>
      <c r="D22" s="2">
        <v>0</v>
      </c>
      <c r="E22" s="2">
        <v>0</v>
      </c>
      <c r="F22" s="2">
        <v>0</v>
      </c>
      <c r="G22" s="2">
        <v>0</v>
      </c>
      <c r="H22" s="3">
        <f t="shared" si="3"/>
        <v>0</v>
      </c>
      <c r="I22" s="3">
        <f t="shared" si="4"/>
        <v>0</v>
      </c>
      <c r="J22" s="4">
        <f t="shared" si="5"/>
        <v>0</v>
      </c>
    </row>
    <row r="23" spans="1:10" x14ac:dyDescent="0.25">
      <c r="A23" s="5" t="s">
        <v>15</v>
      </c>
      <c r="B23" s="6">
        <v>370430</v>
      </c>
      <c r="C23" s="6">
        <v>1153</v>
      </c>
      <c r="D23" s="6">
        <v>371583</v>
      </c>
      <c r="E23" s="6">
        <v>527082</v>
      </c>
      <c r="F23" s="6">
        <v>0</v>
      </c>
      <c r="G23" s="6">
        <v>527082</v>
      </c>
      <c r="H23" s="7">
        <f t="shared" si="3"/>
        <v>42.289231433739168</v>
      </c>
      <c r="I23" s="7">
        <f t="shared" si="4"/>
        <v>-100</v>
      </c>
      <c r="J23" s="8">
        <f t="shared" si="5"/>
        <v>41.847716391761736</v>
      </c>
    </row>
    <row r="24" spans="1:10" x14ac:dyDescent="0.25">
      <c r="A24" s="9" t="s">
        <v>16</v>
      </c>
      <c r="B24" s="2">
        <v>121111</v>
      </c>
      <c r="C24" s="2">
        <v>271</v>
      </c>
      <c r="D24" s="2">
        <v>121382</v>
      </c>
      <c r="E24" s="2">
        <v>152662</v>
      </c>
      <c r="F24" s="2">
        <v>0</v>
      </c>
      <c r="G24" s="2">
        <v>152662</v>
      </c>
      <c r="H24" s="3">
        <f t="shared" si="3"/>
        <v>26.051308303952574</v>
      </c>
      <c r="I24" s="3">
        <f t="shared" si="4"/>
        <v>-100</v>
      </c>
      <c r="J24" s="4">
        <f t="shared" si="5"/>
        <v>25.76988350826317</v>
      </c>
    </row>
    <row r="25" spans="1:10" x14ac:dyDescent="0.25">
      <c r="A25" s="5" t="s">
        <v>17</v>
      </c>
      <c r="B25" s="6">
        <v>51092</v>
      </c>
      <c r="C25" s="6">
        <v>9479</v>
      </c>
      <c r="D25" s="6">
        <v>60571</v>
      </c>
      <c r="E25" s="6">
        <v>76978</v>
      </c>
      <c r="F25" s="6">
        <v>537</v>
      </c>
      <c r="G25" s="6">
        <v>77515</v>
      </c>
      <c r="H25" s="7">
        <f t="shared" si="3"/>
        <v>50.665466217803178</v>
      </c>
      <c r="I25" s="7">
        <f t="shared" si="4"/>
        <v>-94.334845447832052</v>
      </c>
      <c r="J25" s="8">
        <f t="shared" si="5"/>
        <v>27.973782833369103</v>
      </c>
    </row>
    <row r="26" spans="1:10" x14ac:dyDescent="0.25">
      <c r="A26" s="9" t="s">
        <v>18</v>
      </c>
      <c r="B26" s="2">
        <v>95278</v>
      </c>
      <c r="C26" s="2">
        <v>1286</v>
      </c>
      <c r="D26" s="2">
        <v>96564</v>
      </c>
      <c r="E26" s="2">
        <v>79370</v>
      </c>
      <c r="F26" s="2">
        <v>0</v>
      </c>
      <c r="G26" s="2">
        <v>79370</v>
      </c>
      <c r="H26" s="3">
        <f t="shared" si="3"/>
        <v>-16.696404206637418</v>
      </c>
      <c r="I26" s="3">
        <f t="shared" si="4"/>
        <v>-100</v>
      </c>
      <c r="J26" s="4">
        <f t="shared" si="5"/>
        <v>-17.805807547326125</v>
      </c>
    </row>
    <row r="27" spans="1:10" x14ac:dyDescent="0.25">
      <c r="A27" s="5" t="s">
        <v>19</v>
      </c>
      <c r="B27" s="6">
        <v>0</v>
      </c>
      <c r="C27" s="6">
        <v>0</v>
      </c>
      <c r="D27" s="6">
        <v>0</v>
      </c>
      <c r="E27" s="6">
        <v>0</v>
      </c>
      <c r="F27" s="6">
        <v>0</v>
      </c>
      <c r="G27" s="6">
        <v>0</v>
      </c>
      <c r="H27" s="7">
        <f t="shared" si="3"/>
        <v>0</v>
      </c>
      <c r="I27" s="7">
        <f t="shared" si="4"/>
        <v>0</v>
      </c>
      <c r="J27" s="8">
        <f t="shared" si="5"/>
        <v>0</v>
      </c>
    </row>
    <row r="28" spans="1:10" x14ac:dyDescent="0.25">
      <c r="A28" s="9" t="s">
        <v>20</v>
      </c>
      <c r="B28" s="2">
        <v>224970</v>
      </c>
      <c r="C28" s="2">
        <v>8227</v>
      </c>
      <c r="D28" s="2">
        <v>233197</v>
      </c>
      <c r="E28" s="2">
        <v>278538</v>
      </c>
      <c r="F28" s="2">
        <v>29671</v>
      </c>
      <c r="G28" s="2">
        <v>308209</v>
      </c>
      <c r="H28" s="3">
        <f t="shared" si="3"/>
        <v>23.811174823309774</v>
      </c>
      <c r="I28" s="3">
        <f t="shared" si="4"/>
        <v>260.65394432964627</v>
      </c>
      <c r="J28" s="4">
        <f t="shared" si="5"/>
        <v>32.166794598558305</v>
      </c>
    </row>
    <row r="29" spans="1:10" x14ac:dyDescent="0.25">
      <c r="A29" s="5" t="s">
        <v>21</v>
      </c>
      <c r="B29" s="6">
        <v>1092261</v>
      </c>
      <c r="C29" s="6">
        <v>23381</v>
      </c>
      <c r="D29" s="6">
        <v>1115642</v>
      </c>
      <c r="E29" s="6">
        <v>1303889</v>
      </c>
      <c r="F29" s="6">
        <v>56285</v>
      </c>
      <c r="G29" s="6">
        <v>1360174</v>
      </c>
      <c r="H29" s="7">
        <f t="shared" si="3"/>
        <v>19.375222588740236</v>
      </c>
      <c r="I29" s="7">
        <f t="shared" si="4"/>
        <v>140.72965228176724</v>
      </c>
      <c r="J29" s="8">
        <f t="shared" si="5"/>
        <v>21.91850073769184</v>
      </c>
    </row>
    <row r="30" spans="1:10" x14ac:dyDescent="0.25">
      <c r="A30" s="9" t="s">
        <v>22</v>
      </c>
      <c r="B30" s="2">
        <v>518548</v>
      </c>
      <c r="C30" s="2">
        <v>23279</v>
      </c>
      <c r="D30" s="2">
        <v>541827</v>
      </c>
      <c r="E30" s="2">
        <v>482274</v>
      </c>
      <c r="F30" s="2">
        <v>33054</v>
      </c>
      <c r="G30" s="2">
        <v>515328</v>
      </c>
      <c r="H30" s="3">
        <f t="shared" si="3"/>
        <v>-6.995302267099671</v>
      </c>
      <c r="I30" s="3">
        <f t="shared" si="4"/>
        <v>41.99063533656944</v>
      </c>
      <c r="J30" s="4">
        <f t="shared" si="5"/>
        <v>-4.8906754369937264</v>
      </c>
    </row>
    <row r="31" spans="1:10" x14ac:dyDescent="0.25">
      <c r="A31" s="5" t="s">
        <v>75</v>
      </c>
      <c r="B31" s="6">
        <v>220785</v>
      </c>
      <c r="C31" s="6">
        <v>2882</v>
      </c>
      <c r="D31" s="6">
        <v>223667</v>
      </c>
      <c r="E31" s="6">
        <v>272013</v>
      </c>
      <c r="F31" s="6">
        <v>6925</v>
      </c>
      <c r="G31" s="6">
        <v>278938</v>
      </c>
      <c r="H31" s="7">
        <f t="shared" si="3"/>
        <v>23.202663224403832</v>
      </c>
      <c r="I31" s="7">
        <f t="shared" si="4"/>
        <v>140.28452463566967</v>
      </c>
      <c r="J31" s="8">
        <f t="shared" si="5"/>
        <v>24.711289550984276</v>
      </c>
    </row>
    <row r="32" spans="1:10" x14ac:dyDescent="0.25">
      <c r="A32" s="9" t="s">
        <v>47</v>
      </c>
      <c r="B32" s="2">
        <v>78</v>
      </c>
      <c r="C32" s="2">
        <v>51080</v>
      </c>
      <c r="D32" s="2">
        <v>51158</v>
      </c>
      <c r="E32" s="2">
        <v>1351</v>
      </c>
      <c r="F32" s="2">
        <v>97636</v>
      </c>
      <c r="G32" s="2">
        <v>98987</v>
      </c>
      <c r="H32" s="3">
        <f t="shared" si="3"/>
        <v>1632.0512820512822</v>
      </c>
      <c r="I32" s="3">
        <f t="shared" si="4"/>
        <v>91.143304620203608</v>
      </c>
      <c r="J32" s="4">
        <f t="shared" si="5"/>
        <v>93.492708862738965</v>
      </c>
    </row>
    <row r="33" spans="1:10" x14ac:dyDescent="0.25">
      <c r="A33" s="5" t="s">
        <v>52</v>
      </c>
      <c r="B33" s="6">
        <v>96025</v>
      </c>
      <c r="C33" s="6">
        <v>0</v>
      </c>
      <c r="D33" s="6">
        <v>96025</v>
      </c>
      <c r="E33" s="6">
        <v>128650</v>
      </c>
      <c r="F33" s="6">
        <v>0</v>
      </c>
      <c r="G33" s="6">
        <v>128650</v>
      </c>
      <c r="H33" s="7">
        <f t="shared" si="3"/>
        <v>33.975527206456654</v>
      </c>
      <c r="I33" s="7">
        <f t="shared" si="4"/>
        <v>0</v>
      </c>
      <c r="J33" s="8">
        <f t="shared" si="5"/>
        <v>33.975527206456654</v>
      </c>
    </row>
    <row r="34" spans="1:10" x14ac:dyDescent="0.25">
      <c r="A34" s="9" t="s">
        <v>23</v>
      </c>
      <c r="B34" s="2">
        <v>576273</v>
      </c>
      <c r="C34" s="2">
        <v>59185</v>
      </c>
      <c r="D34" s="2">
        <v>635458</v>
      </c>
      <c r="E34" s="2">
        <v>862213</v>
      </c>
      <c r="F34" s="2">
        <v>34359</v>
      </c>
      <c r="G34" s="2">
        <v>896572</v>
      </c>
      <c r="H34" s="3">
        <f t="shared" si="3"/>
        <v>49.618843846579658</v>
      </c>
      <c r="I34" s="3">
        <f t="shared" si="4"/>
        <v>-41.946439131536707</v>
      </c>
      <c r="J34" s="4">
        <f t="shared" si="5"/>
        <v>41.09067790475531</v>
      </c>
    </row>
    <row r="35" spans="1:10" x14ac:dyDescent="0.25">
      <c r="A35" s="5" t="s">
        <v>51</v>
      </c>
      <c r="B35" s="6">
        <v>134176</v>
      </c>
      <c r="C35" s="6">
        <v>296</v>
      </c>
      <c r="D35" s="6">
        <v>134472</v>
      </c>
      <c r="E35" s="6">
        <v>188919</v>
      </c>
      <c r="F35" s="6">
        <v>0</v>
      </c>
      <c r="G35" s="6">
        <v>188919</v>
      </c>
      <c r="H35" s="7">
        <f t="shared" si="3"/>
        <v>40.799397805866924</v>
      </c>
      <c r="I35" s="7">
        <f t="shared" si="4"/>
        <v>-100</v>
      </c>
      <c r="J35" s="8">
        <f t="shared" si="5"/>
        <v>40.489469926824917</v>
      </c>
    </row>
    <row r="36" spans="1:10" x14ac:dyDescent="0.25">
      <c r="A36" s="9" t="s">
        <v>24</v>
      </c>
      <c r="B36" s="2">
        <v>36917</v>
      </c>
      <c r="C36" s="2">
        <v>5330</v>
      </c>
      <c r="D36" s="2">
        <v>42247</v>
      </c>
      <c r="E36" s="2">
        <v>37098</v>
      </c>
      <c r="F36" s="2">
        <v>7767</v>
      </c>
      <c r="G36" s="2">
        <v>44865</v>
      </c>
      <c r="H36" s="38">
        <f t="shared" si="3"/>
        <v>0.49028902673565022</v>
      </c>
      <c r="I36" s="3">
        <f t="shared" si="4"/>
        <v>45.722326454033777</v>
      </c>
      <c r="J36" s="4">
        <f t="shared" si="5"/>
        <v>6.196889719980117</v>
      </c>
    </row>
    <row r="37" spans="1:10" x14ac:dyDescent="0.25">
      <c r="A37" s="5" t="s">
        <v>25</v>
      </c>
      <c r="B37" s="6">
        <v>140897</v>
      </c>
      <c r="C37" s="6">
        <v>574</v>
      </c>
      <c r="D37" s="6">
        <v>141471</v>
      </c>
      <c r="E37" s="6">
        <v>171812</v>
      </c>
      <c r="F37" s="6">
        <v>0</v>
      </c>
      <c r="G37" s="6">
        <v>171812</v>
      </c>
      <c r="H37" s="7">
        <f t="shared" si="3"/>
        <v>21.941560146773885</v>
      </c>
      <c r="I37" s="7">
        <f t="shared" si="4"/>
        <v>-100</v>
      </c>
      <c r="J37" s="8">
        <f t="shared" si="5"/>
        <v>21.446798283747199</v>
      </c>
    </row>
    <row r="38" spans="1:10" x14ac:dyDescent="0.25">
      <c r="A38" s="9" t="s">
        <v>26</v>
      </c>
      <c r="B38" s="2">
        <v>380904</v>
      </c>
      <c r="C38" s="2">
        <v>219</v>
      </c>
      <c r="D38" s="2">
        <v>381123</v>
      </c>
      <c r="E38" s="2">
        <v>453369</v>
      </c>
      <c r="F38" s="2">
        <v>0</v>
      </c>
      <c r="G38" s="2">
        <v>453369</v>
      </c>
      <c r="H38" s="3">
        <f t="shared" si="3"/>
        <v>19.024478608783316</v>
      </c>
      <c r="I38" s="3">
        <f t="shared" si="4"/>
        <v>-100</v>
      </c>
      <c r="J38" s="4">
        <f t="shared" si="5"/>
        <v>18.956085043411182</v>
      </c>
    </row>
    <row r="39" spans="1:10" x14ac:dyDescent="0.25">
      <c r="A39" s="5" t="s">
        <v>27</v>
      </c>
      <c r="B39" s="6">
        <v>23758</v>
      </c>
      <c r="C39" s="6">
        <v>1377</v>
      </c>
      <c r="D39" s="6">
        <v>25135</v>
      </c>
      <c r="E39" s="6">
        <v>30976</v>
      </c>
      <c r="F39" s="6">
        <v>0</v>
      </c>
      <c r="G39" s="6">
        <v>30976</v>
      </c>
      <c r="H39" s="7">
        <f t="shared" si="3"/>
        <v>30.381345231080058</v>
      </c>
      <c r="I39" s="7">
        <f t="shared" si="4"/>
        <v>-100</v>
      </c>
      <c r="J39" s="8">
        <f t="shared" si="5"/>
        <v>23.238512035010942</v>
      </c>
    </row>
    <row r="40" spans="1:10" x14ac:dyDescent="0.25">
      <c r="A40" s="9" t="s">
        <v>28</v>
      </c>
      <c r="B40" s="2">
        <v>957290</v>
      </c>
      <c r="C40" s="2">
        <v>203869</v>
      </c>
      <c r="D40" s="2">
        <v>1161159</v>
      </c>
      <c r="E40" s="2">
        <v>1283767</v>
      </c>
      <c r="F40" s="2">
        <v>397451</v>
      </c>
      <c r="G40" s="2">
        <v>1681218</v>
      </c>
      <c r="H40" s="3">
        <f t="shared" si="3"/>
        <v>34.104294414440766</v>
      </c>
      <c r="I40" s="3">
        <f t="shared" si="4"/>
        <v>94.954112690011726</v>
      </c>
      <c r="J40" s="4">
        <f t="shared" si="5"/>
        <v>44.787923100970666</v>
      </c>
    </row>
    <row r="41" spans="1:10" x14ac:dyDescent="0.25">
      <c r="A41" s="5" t="s">
        <v>29</v>
      </c>
      <c r="B41" s="6">
        <v>10784</v>
      </c>
      <c r="C41" s="6">
        <v>1067</v>
      </c>
      <c r="D41" s="6">
        <v>11851</v>
      </c>
      <c r="E41" s="6">
        <v>9252</v>
      </c>
      <c r="F41" s="6">
        <v>0</v>
      </c>
      <c r="G41" s="6">
        <v>9252</v>
      </c>
      <c r="H41" s="7">
        <f t="shared" si="3"/>
        <v>-14.206231454005936</v>
      </c>
      <c r="I41" s="7">
        <f t="shared" si="4"/>
        <v>-100</v>
      </c>
      <c r="J41" s="8">
        <f t="shared" si="5"/>
        <v>-21.930638764661207</v>
      </c>
    </row>
    <row r="42" spans="1:10" x14ac:dyDescent="0.25">
      <c r="A42" s="9" t="s">
        <v>30</v>
      </c>
      <c r="B42" s="2">
        <v>438126</v>
      </c>
      <c r="C42" s="2">
        <v>57735</v>
      </c>
      <c r="D42" s="2">
        <v>495861</v>
      </c>
      <c r="E42" s="2">
        <v>557410</v>
      </c>
      <c r="F42" s="2">
        <v>99960</v>
      </c>
      <c r="G42" s="2">
        <v>657370</v>
      </c>
      <c r="H42" s="3">
        <f t="shared" si="3"/>
        <v>27.225957829482844</v>
      </c>
      <c r="I42" s="3">
        <f t="shared" si="4"/>
        <v>73.135879449207579</v>
      </c>
      <c r="J42" s="4">
        <f t="shared" si="5"/>
        <v>32.571426266635207</v>
      </c>
    </row>
    <row r="43" spans="1:10" x14ac:dyDescent="0.25">
      <c r="A43" s="5" t="s">
        <v>31</v>
      </c>
      <c r="B43" s="6">
        <v>473665</v>
      </c>
      <c r="C43" s="6">
        <v>4417</v>
      </c>
      <c r="D43" s="6">
        <v>478082</v>
      </c>
      <c r="E43" s="6">
        <v>637280</v>
      </c>
      <c r="F43" s="6">
        <v>14108</v>
      </c>
      <c r="G43" s="6">
        <v>651388</v>
      </c>
      <c r="H43" s="7">
        <f t="shared" si="3"/>
        <v>34.542345328449429</v>
      </c>
      <c r="I43" s="7">
        <f t="shared" si="4"/>
        <v>219.4023092596785</v>
      </c>
      <c r="J43" s="8">
        <f t="shared" si="5"/>
        <v>36.250266690651394</v>
      </c>
    </row>
    <row r="44" spans="1:10" x14ac:dyDescent="0.25">
      <c r="A44" s="9" t="s">
        <v>32</v>
      </c>
      <c r="B44" s="2">
        <v>397050</v>
      </c>
      <c r="C44" s="2">
        <v>514</v>
      </c>
      <c r="D44" s="2">
        <v>397564</v>
      </c>
      <c r="E44" s="2">
        <v>562316</v>
      </c>
      <c r="F44" s="2">
        <v>0</v>
      </c>
      <c r="G44" s="2">
        <v>562316</v>
      </c>
      <c r="H44" s="3">
        <f t="shared" si="3"/>
        <v>41.623473114217354</v>
      </c>
      <c r="I44" s="3">
        <f t="shared" si="4"/>
        <v>-100</v>
      </c>
      <c r="J44" s="4">
        <f t="shared" si="5"/>
        <v>41.440371864655759</v>
      </c>
    </row>
    <row r="45" spans="1:10" x14ac:dyDescent="0.25">
      <c r="A45" s="5" t="s">
        <v>54</v>
      </c>
      <c r="B45" s="6">
        <v>276697</v>
      </c>
      <c r="C45" s="6">
        <v>1263</v>
      </c>
      <c r="D45" s="6">
        <v>277960</v>
      </c>
      <c r="E45" s="6">
        <v>367045</v>
      </c>
      <c r="F45" s="6">
        <v>0</v>
      </c>
      <c r="G45" s="6">
        <v>367045</v>
      </c>
      <c r="H45" s="7">
        <f t="shared" si="3"/>
        <v>32.652323660899832</v>
      </c>
      <c r="I45" s="7">
        <f t="shared" si="4"/>
        <v>-100</v>
      </c>
      <c r="J45" s="8">
        <f t="shared" si="5"/>
        <v>32.049575478486112</v>
      </c>
    </row>
    <row r="46" spans="1:10" x14ac:dyDescent="0.25">
      <c r="A46" s="9" t="s">
        <v>33</v>
      </c>
      <c r="B46" s="2">
        <v>132619</v>
      </c>
      <c r="C46" s="2">
        <v>1516</v>
      </c>
      <c r="D46" s="2">
        <v>134135</v>
      </c>
      <c r="E46" s="2">
        <v>249265</v>
      </c>
      <c r="F46" s="2">
        <v>15041</v>
      </c>
      <c r="G46" s="2">
        <v>264306</v>
      </c>
      <c r="H46" s="3">
        <f t="shared" si="3"/>
        <v>87.95572278481967</v>
      </c>
      <c r="I46" s="3">
        <f t="shared" si="4"/>
        <v>892.15039577836399</v>
      </c>
      <c r="J46" s="4">
        <f t="shared" si="5"/>
        <v>97.04476833041339</v>
      </c>
    </row>
    <row r="47" spans="1:10" x14ac:dyDescent="0.25">
      <c r="A47" s="5" t="s">
        <v>34</v>
      </c>
      <c r="B47" s="6">
        <v>547536</v>
      </c>
      <c r="C47" s="6">
        <v>8896</v>
      </c>
      <c r="D47" s="6">
        <v>556432</v>
      </c>
      <c r="E47" s="6">
        <v>737417</v>
      </c>
      <c r="F47" s="6">
        <v>1932</v>
      </c>
      <c r="G47" s="6">
        <v>739349</v>
      </c>
      <c r="H47" s="7">
        <f t="shared" si="3"/>
        <v>34.679180912305306</v>
      </c>
      <c r="I47" s="7">
        <f t="shared" si="4"/>
        <v>-78.282374100719423</v>
      </c>
      <c r="J47" s="8">
        <f t="shared" si="5"/>
        <v>32.873199240877597</v>
      </c>
    </row>
    <row r="48" spans="1:10" x14ac:dyDescent="0.25">
      <c r="A48" s="9" t="s">
        <v>35</v>
      </c>
      <c r="B48" s="2">
        <v>791736</v>
      </c>
      <c r="C48" s="2">
        <v>76405</v>
      </c>
      <c r="D48" s="2">
        <v>868141</v>
      </c>
      <c r="E48" s="2">
        <v>988395</v>
      </c>
      <c r="F48" s="2">
        <v>153656</v>
      </c>
      <c r="G48" s="2">
        <v>1142051</v>
      </c>
      <c r="H48" s="3">
        <f t="shared" si="3"/>
        <v>24.83896147200582</v>
      </c>
      <c r="I48" s="3">
        <f t="shared" si="4"/>
        <v>101.10725737844382</v>
      </c>
      <c r="J48" s="4">
        <f t="shared" si="5"/>
        <v>31.551326339845716</v>
      </c>
    </row>
    <row r="49" spans="1:10" x14ac:dyDescent="0.25">
      <c r="A49" s="5" t="s">
        <v>36</v>
      </c>
      <c r="B49" s="6">
        <v>33568</v>
      </c>
      <c r="C49" s="6">
        <v>0</v>
      </c>
      <c r="D49" s="6">
        <v>33568</v>
      </c>
      <c r="E49" s="6">
        <v>45929</v>
      </c>
      <c r="F49" s="6">
        <v>0</v>
      </c>
      <c r="G49" s="6">
        <v>45929</v>
      </c>
      <c r="H49" s="7">
        <f t="shared" si="3"/>
        <v>36.823760724499522</v>
      </c>
      <c r="I49" s="7">
        <f t="shared" si="4"/>
        <v>0</v>
      </c>
      <c r="J49" s="8">
        <f t="shared" si="5"/>
        <v>36.823760724499522</v>
      </c>
    </row>
    <row r="50" spans="1:10" x14ac:dyDescent="0.25">
      <c r="A50" s="9" t="s">
        <v>37</v>
      </c>
      <c r="B50" s="2">
        <v>78028</v>
      </c>
      <c r="C50" s="2">
        <v>0</v>
      </c>
      <c r="D50" s="2">
        <v>78028</v>
      </c>
      <c r="E50" s="2">
        <v>72544</v>
      </c>
      <c r="F50" s="2">
        <v>0</v>
      </c>
      <c r="G50" s="2">
        <v>72544</v>
      </c>
      <c r="H50" s="3">
        <f t="shared" si="3"/>
        <v>-7.0282462705695394</v>
      </c>
      <c r="I50" s="3">
        <f t="shared" si="4"/>
        <v>0</v>
      </c>
      <c r="J50" s="4">
        <f t="shared" si="5"/>
        <v>-7.0282462705695394</v>
      </c>
    </row>
    <row r="51" spans="1:10" x14ac:dyDescent="0.25">
      <c r="A51" s="5" t="s">
        <v>38</v>
      </c>
      <c r="B51" s="6">
        <v>296451</v>
      </c>
      <c r="C51" s="6">
        <v>4430</v>
      </c>
      <c r="D51" s="6">
        <v>300881</v>
      </c>
      <c r="E51" s="6">
        <v>403225</v>
      </c>
      <c r="F51" s="6">
        <v>3945</v>
      </c>
      <c r="G51" s="6">
        <v>407170</v>
      </c>
      <c r="H51" s="7">
        <f t="shared" si="3"/>
        <v>36.017419404893218</v>
      </c>
      <c r="I51" s="7">
        <f t="shared" si="4"/>
        <v>-10.948081264108351</v>
      </c>
      <c r="J51" s="8">
        <f t="shared" si="5"/>
        <v>35.325926196735587</v>
      </c>
    </row>
    <row r="52" spans="1:10" x14ac:dyDescent="0.25">
      <c r="A52" s="9" t="s">
        <v>73</v>
      </c>
      <c r="B52" s="2">
        <v>400665</v>
      </c>
      <c r="C52" s="2">
        <v>6866</v>
      </c>
      <c r="D52" s="2">
        <v>407531</v>
      </c>
      <c r="E52" s="2">
        <v>556555</v>
      </c>
      <c r="F52" s="2">
        <v>146</v>
      </c>
      <c r="G52" s="2">
        <v>556701</v>
      </c>
      <c r="H52" s="3">
        <f t="shared" si="3"/>
        <v>38.907815756305141</v>
      </c>
      <c r="I52" s="3">
        <f t="shared" si="4"/>
        <v>-97.873579959219342</v>
      </c>
      <c r="J52" s="4">
        <f t="shared" si="5"/>
        <v>36.603350419968052</v>
      </c>
    </row>
    <row r="53" spans="1:10" x14ac:dyDescent="0.25">
      <c r="A53" s="5" t="s">
        <v>39</v>
      </c>
      <c r="B53" s="6">
        <v>227169</v>
      </c>
      <c r="C53" s="6">
        <v>117</v>
      </c>
      <c r="D53" s="6">
        <v>227286</v>
      </c>
      <c r="E53" s="6">
        <v>314677</v>
      </c>
      <c r="F53" s="6">
        <v>0</v>
      </c>
      <c r="G53" s="6">
        <v>314677</v>
      </c>
      <c r="H53" s="7">
        <f t="shared" si="3"/>
        <v>38.521101030510323</v>
      </c>
      <c r="I53" s="7">
        <f t="shared" si="4"/>
        <v>-100</v>
      </c>
      <c r="J53" s="8">
        <f t="shared" si="5"/>
        <v>38.449794531999331</v>
      </c>
    </row>
    <row r="54" spans="1:10" x14ac:dyDescent="0.25">
      <c r="A54" s="9" t="s">
        <v>55</v>
      </c>
      <c r="B54" s="2">
        <v>22460</v>
      </c>
      <c r="C54" s="2">
        <v>321</v>
      </c>
      <c r="D54" s="2">
        <v>22781</v>
      </c>
      <c r="E54" s="2">
        <v>6476</v>
      </c>
      <c r="F54" s="2">
        <v>1923</v>
      </c>
      <c r="G54" s="2">
        <v>8399</v>
      </c>
      <c r="H54" s="3">
        <f t="shared" si="3"/>
        <v>-71.166518254674983</v>
      </c>
      <c r="I54" s="3">
        <f t="shared" si="4"/>
        <v>499.06542056074773</v>
      </c>
      <c r="J54" s="4">
        <f t="shared" si="5"/>
        <v>-63.131556999253768</v>
      </c>
    </row>
    <row r="55" spans="1:10" x14ac:dyDescent="0.25">
      <c r="A55" s="5" t="s">
        <v>40</v>
      </c>
      <c r="B55" s="6">
        <v>0</v>
      </c>
      <c r="C55" s="6">
        <v>0</v>
      </c>
      <c r="D55" s="6">
        <v>0</v>
      </c>
      <c r="E55" s="6">
        <v>0</v>
      </c>
      <c r="F55" s="6">
        <v>0</v>
      </c>
      <c r="G55" s="6">
        <v>0</v>
      </c>
      <c r="H55" s="7">
        <f t="shared" si="3"/>
        <v>0</v>
      </c>
      <c r="I55" s="7">
        <f t="shared" si="4"/>
        <v>0</v>
      </c>
      <c r="J55" s="8">
        <f t="shared" si="5"/>
        <v>0</v>
      </c>
    </row>
    <row r="56" spans="1:10" x14ac:dyDescent="0.25">
      <c r="A56" s="9" t="s">
        <v>41</v>
      </c>
      <c r="B56" s="2">
        <v>6792</v>
      </c>
      <c r="C56" s="2">
        <v>708</v>
      </c>
      <c r="D56" s="2">
        <v>7500</v>
      </c>
      <c r="E56" s="2">
        <v>52</v>
      </c>
      <c r="F56" s="2">
        <v>0</v>
      </c>
      <c r="G56" s="2">
        <v>52</v>
      </c>
      <c r="H56" s="3">
        <f t="shared" si="3"/>
        <v>-99.234393404004706</v>
      </c>
      <c r="I56" s="3">
        <f t="shared" si="4"/>
        <v>-100</v>
      </c>
      <c r="J56" s="4">
        <f t="shared" si="5"/>
        <v>-99.306666666666672</v>
      </c>
    </row>
    <row r="57" spans="1:10" x14ac:dyDescent="0.25">
      <c r="A57" s="5" t="s">
        <v>42</v>
      </c>
      <c r="B57" s="6">
        <v>974550</v>
      </c>
      <c r="C57" s="6">
        <v>1761</v>
      </c>
      <c r="D57" s="6">
        <v>976311</v>
      </c>
      <c r="E57" s="6">
        <v>1282384</v>
      </c>
      <c r="F57" s="6">
        <v>0</v>
      </c>
      <c r="G57" s="6">
        <v>1282384</v>
      </c>
      <c r="H57" s="7">
        <f t="shared" si="3"/>
        <v>31.587296701041506</v>
      </c>
      <c r="I57" s="7">
        <f t="shared" si="4"/>
        <v>-100</v>
      </c>
      <c r="J57" s="8">
        <f t="shared" si="5"/>
        <v>31.349948940450329</v>
      </c>
    </row>
    <row r="58" spans="1:10" x14ac:dyDescent="0.25">
      <c r="A58" s="9" t="s">
        <v>48</v>
      </c>
      <c r="B58" s="2">
        <v>9605</v>
      </c>
      <c r="C58" s="2">
        <v>7040</v>
      </c>
      <c r="D58" s="2">
        <v>16645</v>
      </c>
      <c r="E58" s="2">
        <v>18620</v>
      </c>
      <c r="F58" s="2">
        <v>4316</v>
      </c>
      <c r="G58" s="2">
        <v>22936</v>
      </c>
      <c r="H58" s="3">
        <f t="shared" si="3"/>
        <v>93.857365955231657</v>
      </c>
      <c r="I58" s="3">
        <f t="shared" si="4"/>
        <v>-38.693181818181813</v>
      </c>
      <c r="J58" s="4">
        <f t="shared" si="5"/>
        <v>37.795133673775908</v>
      </c>
    </row>
    <row r="59" spans="1:10" x14ac:dyDescent="0.25">
      <c r="A59" s="5" t="s">
        <v>49</v>
      </c>
      <c r="B59" s="6">
        <v>2683</v>
      </c>
      <c r="C59" s="6">
        <v>7093</v>
      </c>
      <c r="D59" s="6">
        <v>9776</v>
      </c>
      <c r="E59" s="6">
        <v>4814</v>
      </c>
      <c r="F59" s="6">
        <v>53118</v>
      </c>
      <c r="G59" s="6">
        <v>57932</v>
      </c>
      <c r="H59" s="7">
        <f t="shared" si="3"/>
        <v>79.426015654118515</v>
      </c>
      <c r="I59" s="7">
        <f t="shared" si="4"/>
        <v>648.87917665303826</v>
      </c>
      <c r="J59" s="8">
        <f t="shared" si="5"/>
        <v>492.59410801963998</v>
      </c>
    </row>
    <row r="60" spans="1:10" x14ac:dyDescent="0.25">
      <c r="A60" s="10" t="s">
        <v>61</v>
      </c>
      <c r="B60" s="11">
        <f>B61-SUM(B6+B10+B20+B32+B58+B59+B5)</f>
        <v>30354173</v>
      </c>
      <c r="C60" s="11">
        <f t="shared" ref="C60:G60" si="6">C61-SUM(C6+C10+C20+C32+C58+C59+C5)</f>
        <v>10551950</v>
      </c>
      <c r="D60" s="11">
        <f t="shared" si="6"/>
        <v>40906123</v>
      </c>
      <c r="E60" s="11">
        <f t="shared" si="6"/>
        <v>41581021</v>
      </c>
      <c r="F60" s="11">
        <f t="shared" si="6"/>
        <v>23861036</v>
      </c>
      <c r="G60" s="11">
        <f t="shared" si="6"/>
        <v>65442057</v>
      </c>
      <c r="H60" s="12">
        <f t="shared" ref="H60:J61" si="7">+IFERROR(((E60-B60)/B60)*100,0)</f>
        <v>36.986176497050337</v>
      </c>
      <c r="I60" s="12">
        <f t="shared" si="7"/>
        <v>126.12916096077029</v>
      </c>
      <c r="J60" s="12">
        <f t="shared" si="7"/>
        <v>59.981079116199787</v>
      </c>
    </row>
    <row r="61" spans="1:10" x14ac:dyDescent="0.25">
      <c r="A61" s="13" t="s">
        <v>64</v>
      </c>
      <c r="B61" s="14">
        <f>SUM(B4:B59)</f>
        <v>49740303</v>
      </c>
      <c r="C61" s="14">
        <f t="shared" ref="C61:F61" si="8">SUM(C4:C59)</f>
        <v>31875837</v>
      </c>
      <c r="D61" s="14">
        <f t="shared" si="8"/>
        <v>81616140</v>
      </c>
      <c r="E61" s="14">
        <f t="shared" si="8"/>
        <v>68711173</v>
      </c>
      <c r="F61" s="14">
        <f t="shared" si="8"/>
        <v>59676396</v>
      </c>
      <c r="G61" s="14">
        <f>SUM(G4:G59)</f>
        <v>128387569</v>
      </c>
      <c r="H61" s="15">
        <f t="shared" si="7"/>
        <v>38.139836019897182</v>
      </c>
      <c r="I61" s="15">
        <f t="shared" si="7"/>
        <v>87.215149832771459</v>
      </c>
      <c r="J61" s="15">
        <f t="shared" si="7"/>
        <v>57.306592789122348</v>
      </c>
    </row>
    <row r="62" spans="1:10" x14ac:dyDescent="0.25">
      <c r="A62" s="10" t="s">
        <v>65</v>
      </c>
      <c r="B62" s="11"/>
      <c r="C62" s="11"/>
      <c r="D62" s="11">
        <v>79977</v>
      </c>
      <c r="E62" s="11"/>
      <c r="F62" s="11"/>
      <c r="G62" s="11">
        <v>178129</v>
      </c>
      <c r="H62" s="12"/>
      <c r="I62" s="12"/>
      <c r="J62" s="12">
        <f t="shared" ref="J62:J63" si="9">+IFERROR(((G62-D62)/D62)*100,0)</f>
        <v>122.72528351901171</v>
      </c>
    </row>
    <row r="63" spans="1:10" x14ac:dyDescent="0.25">
      <c r="A63" s="10" t="s">
        <v>66</v>
      </c>
      <c r="B63" s="11"/>
      <c r="C63" s="11"/>
      <c r="D63" s="31">
        <v>7568</v>
      </c>
      <c r="E63" s="11"/>
      <c r="F63" s="11"/>
      <c r="G63" s="11">
        <v>8</v>
      </c>
      <c r="H63" s="12"/>
      <c r="I63" s="12"/>
      <c r="J63" s="12">
        <f t="shared" si="9"/>
        <v>-99.894291754756864</v>
      </c>
    </row>
    <row r="64" spans="1:10" ht="15.75" thickBot="1" x14ac:dyDescent="0.3">
      <c r="A64" s="17" t="s">
        <v>68</v>
      </c>
      <c r="B64" s="18"/>
      <c r="C64" s="18"/>
      <c r="D64" s="18">
        <f>+D62+D63</f>
        <v>87545</v>
      </c>
      <c r="E64" s="18"/>
      <c r="F64" s="18"/>
      <c r="G64" s="18">
        <f>+G62+G63</f>
        <v>178137</v>
      </c>
      <c r="H64" s="57">
        <f>+IFERROR(((G64-D64)/D64)*100,0)</f>
        <v>103.4804957450454</v>
      </c>
      <c r="I64" s="57"/>
      <c r="J64" s="58"/>
    </row>
    <row r="65" spans="1:10" ht="15.75" thickBot="1" x14ac:dyDescent="0.3">
      <c r="A65" s="19" t="s">
        <v>67</v>
      </c>
      <c r="B65" s="32"/>
      <c r="C65" s="32"/>
      <c r="D65" s="32">
        <f>+D61+D64</f>
        <v>81703685</v>
      </c>
      <c r="E65" s="20"/>
      <c r="F65" s="20"/>
      <c r="G65" s="20">
        <f>+G61+G64</f>
        <v>128565706</v>
      </c>
      <c r="H65" s="61">
        <f>+IFERROR(((G65-D65)/D65)*100,0)</f>
        <v>57.356067844430761</v>
      </c>
      <c r="I65" s="61"/>
      <c r="J65" s="62"/>
    </row>
    <row r="66" spans="1:10" ht="49.5" customHeight="1" x14ac:dyDescent="0.25">
      <c r="A66" s="48" t="s">
        <v>72</v>
      </c>
      <c r="B66" s="48"/>
      <c r="C66" s="48"/>
      <c r="D66" s="48"/>
      <c r="E66" s="48"/>
      <c r="F66" s="48"/>
      <c r="G66" s="48"/>
      <c r="H66" s="48"/>
      <c r="I66" s="48"/>
      <c r="J66" s="48"/>
    </row>
  </sheetData>
  <mergeCells count="8">
    <mergeCell ref="H65:J65"/>
    <mergeCell ref="A66:J66"/>
    <mergeCell ref="A1:J1"/>
    <mergeCell ref="A2:A3"/>
    <mergeCell ref="B2:D2"/>
    <mergeCell ref="E2:G2"/>
    <mergeCell ref="H2:J2"/>
    <mergeCell ref="H64:J64"/>
  </mergeCells>
  <conditionalFormatting sqref="H8:J59">
    <cfRule type="cellIs" dxfId="35" priority="7" operator="equal">
      <formula>0</formula>
    </cfRule>
  </conditionalFormatting>
  <conditionalFormatting sqref="H4:J5">
    <cfRule type="cellIs" dxfId="34" priority="11" operator="equal">
      <formula>0</formula>
    </cfRule>
  </conditionalFormatting>
  <conditionalFormatting sqref="B4:C5 E4:F5">
    <cfRule type="cellIs" dxfId="33" priority="12" operator="equal">
      <formula>0</formula>
    </cfRule>
  </conditionalFormatting>
  <conditionalFormatting sqref="B6:C7 E6:F7">
    <cfRule type="cellIs" dxfId="32" priority="10" operator="equal">
      <formula>0</formula>
    </cfRule>
  </conditionalFormatting>
  <conditionalFormatting sqref="H6:J7">
    <cfRule type="cellIs" dxfId="31" priority="9" operator="equal">
      <formula>0</formula>
    </cfRule>
  </conditionalFormatting>
  <conditionalFormatting sqref="B8:C59 E8:F59">
    <cfRule type="cellIs" dxfId="30" priority="8" operator="equal">
      <formula>0</formula>
    </cfRule>
  </conditionalFormatting>
  <conditionalFormatting sqref="D4:D5">
    <cfRule type="cellIs" dxfId="29" priority="6" operator="equal">
      <formula>0</formula>
    </cfRule>
  </conditionalFormatting>
  <conditionalFormatting sqref="D6:D7">
    <cfRule type="cellIs" dxfId="28" priority="5" operator="equal">
      <formula>0</formula>
    </cfRule>
  </conditionalFormatting>
  <conditionalFormatting sqref="D8:D59">
    <cfRule type="cellIs" dxfId="27" priority="4" operator="equal">
      <formula>0</formula>
    </cfRule>
  </conditionalFormatting>
  <conditionalFormatting sqref="G4:G5">
    <cfRule type="cellIs" dxfId="26" priority="3" operator="equal">
      <formula>0</formula>
    </cfRule>
  </conditionalFormatting>
  <conditionalFormatting sqref="G6:G7">
    <cfRule type="cellIs" dxfId="25" priority="2" operator="equal">
      <formula>0</formula>
    </cfRule>
  </conditionalFormatting>
  <conditionalFormatting sqref="G8:G59">
    <cfRule type="cellIs" dxfId="24" priority="1" operator="equal">
      <formula>0</formula>
    </cfRule>
  </conditionalFormatting>
  <printOptions horizontalCentered="1" verticalCentered="1"/>
  <pageMargins left="0.70866141732283472" right="0.70866141732283472" top="0.74803149606299213" bottom="0.74803149606299213" header="0.31496062992125984" footer="0.31496062992125984"/>
  <pageSetup paperSize="9" scale="51" orientation="portrait" verticalDpi="597"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66"/>
  <sheetViews>
    <sheetView topLeftCell="A34" zoomScale="80" zoomScaleNormal="80" workbookViewId="0">
      <selection activeCell="J35" sqref="J35"/>
    </sheetView>
  </sheetViews>
  <sheetFormatPr defaultRowHeight="15" x14ac:dyDescent="0.25"/>
  <cols>
    <col min="1" max="1" width="36.7109375" bestFit="1" customWidth="1"/>
    <col min="2" max="10" width="14.28515625" customWidth="1"/>
  </cols>
  <sheetData>
    <row r="1" spans="1:11" ht="22.5" customHeight="1" x14ac:dyDescent="0.25">
      <c r="A1" s="49" t="s">
        <v>60</v>
      </c>
      <c r="B1" s="50"/>
      <c r="C1" s="50"/>
      <c r="D1" s="50"/>
      <c r="E1" s="50"/>
      <c r="F1" s="50"/>
      <c r="G1" s="50"/>
      <c r="H1" s="50"/>
      <c r="I1" s="50"/>
      <c r="J1" s="51"/>
    </row>
    <row r="2" spans="1:11" ht="27" customHeight="1" x14ac:dyDescent="0.25">
      <c r="A2" s="52" t="s">
        <v>56</v>
      </c>
      <c r="B2" s="54" t="s">
        <v>76</v>
      </c>
      <c r="C2" s="54"/>
      <c r="D2" s="54"/>
      <c r="E2" s="54" t="s">
        <v>77</v>
      </c>
      <c r="F2" s="54"/>
      <c r="G2" s="54"/>
      <c r="H2" s="55" t="s">
        <v>74</v>
      </c>
      <c r="I2" s="55"/>
      <c r="J2" s="56"/>
    </row>
    <row r="3" spans="1:11" x14ac:dyDescent="0.25">
      <c r="A3" s="53"/>
      <c r="B3" s="1" t="s">
        <v>57</v>
      </c>
      <c r="C3" s="1" t="s">
        <v>58</v>
      </c>
      <c r="D3" s="1" t="s">
        <v>59</v>
      </c>
      <c r="E3" s="1" t="s">
        <v>57</v>
      </c>
      <c r="F3" s="1" t="s">
        <v>58</v>
      </c>
      <c r="G3" s="1" t="s">
        <v>59</v>
      </c>
      <c r="H3" s="1" t="s">
        <v>57</v>
      </c>
      <c r="I3" s="1" t="s">
        <v>58</v>
      </c>
      <c r="J3" s="1" t="s">
        <v>59</v>
      </c>
    </row>
    <row r="4" spans="1:11" x14ac:dyDescent="0.25">
      <c r="A4" s="9" t="s">
        <v>0</v>
      </c>
      <c r="B4" s="2">
        <v>10248</v>
      </c>
      <c r="C4" s="2">
        <v>27220</v>
      </c>
      <c r="D4" s="2">
        <v>37468</v>
      </c>
      <c r="E4" s="2">
        <v>13452</v>
      </c>
      <c r="F4" s="2">
        <v>27571</v>
      </c>
      <c r="G4" s="2">
        <v>41023</v>
      </c>
      <c r="H4" s="3">
        <f t="shared" ref="H4:H5" si="0">+IFERROR(((E4-B4)/B4)*100,0)</f>
        <v>31.264637002341921</v>
      </c>
      <c r="I4" s="3">
        <f t="shared" ref="I4:I5" si="1">+IFERROR(((F4-C4)/C4)*100,0)</f>
        <v>1.2894930198383541</v>
      </c>
      <c r="J4" s="4">
        <f t="shared" ref="J4:J5" si="2">+IFERROR(((G4-D4)/D4)*100,0)</f>
        <v>9.4880965090210303</v>
      </c>
      <c r="K4" s="35"/>
    </row>
    <row r="5" spans="1:11" x14ac:dyDescent="0.25">
      <c r="A5" s="5" t="s">
        <v>53</v>
      </c>
      <c r="B5" s="6">
        <v>59752</v>
      </c>
      <c r="C5" s="6">
        <v>125672</v>
      </c>
      <c r="D5" s="6">
        <v>185424</v>
      </c>
      <c r="E5" s="6">
        <v>80115</v>
      </c>
      <c r="F5" s="6">
        <v>199994</v>
      </c>
      <c r="G5" s="6">
        <v>280109</v>
      </c>
      <c r="H5" s="7">
        <f t="shared" si="0"/>
        <v>34.079194001874413</v>
      </c>
      <c r="I5" s="7">
        <f t="shared" si="1"/>
        <v>59.139665160099305</v>
      </c>
      <c r="J5" s="8">
        <f t="shared" si="2"/>
        <v>51.064047803952029</v>
      </c>
      <c r="K5" s="35"/>
    </row>
    <row r="6" spans="1:11" x14ac:dyDescent="0.25">
      <c r="A6" s="9" t="s">
        <v>44</v>
      </c>
      <c r="B6" s="2">
        <v>83521</v>
      </c>
      <c r="C6" s="2">
        <v>42789</v>
      </c>
      <c r="D6" s="2">
        <v>126310</v>
      </c>
      <c r="E6" s="2">
        <v>111708</v>
      </c>
      <c r="F6" s="2">
        <v>69759</v>
      </c>
      <c r="G6" s="2">
        <v>181467</v>
      </c>
      <c r="H6" s="3">
        <f>+IFERROR(((E6-B6)/B6)*100,0)</f>
        <v>33.748398606338526</v>
      </c>
      <c r="I6" s="3">
        <f t="shared" ref="I6:I61" si="3">+IFERROR(((F6-C6)/C6)*100,0)</f>
        <v>63.030218046694245</v>
      </c>
      <c r="J6" s="4">
        <f t="shared" ref="J6:J61" si="4">+IFERROR(((G6-D6)/D6)*100,0)</f>
        <v>43.667959781489984</v>
      </c>
    </row>
    <row r="7" spans="1:11" x14ac:dyDescent="0.25">
      <c r="A7" s="5" t="s">
        <v>1</v>
      </c>
      <c r="B7" s="6">
        <v>41321</v>
      </c>
      <c r="C7" s="6">
        <v>9073</v>
      </c>
      <c r="D7" s="6">
        <v>50394</v>
      </c>
      <c r="E7" s="6">
        <v>53100</v>
      </c>
      <c r="F7" s="6">
        <v>13767</v>
      </c>
      <c r="G7" s="6">
        <v>66867</v>
      </c>
      <c r="H7" s="7">
        <f t="shared" ref="H7:H59" si="5">+IFERROR(((E7-B7)/B7)*100,0)</f>
        <v>28.506086493550498</v>
      </c>
      <c r="I7" s="7">
        <f t="shared" si="3"/>
        <v>51.735919761931001</v>
      </c>
      <c r="J7" s="8">
        <f t="shared" si="4"/>
        <v>32.688415287534227</v>
      </c>
    </row>
    <row r="8" spans="1:11" x14ac:dyDescent="0.25">
      <c r="A8" s="9" t="s">
        <v>2</v>
      </c>
      <c r="B8" s="2">
        <v>36236</v>
      </c>
      <c r="C8" s="2">
        <v>9765</v>
      </c>
      <c r="D8" s="2">
        <v>46001</v>
      </c>
      <c r="E8" s="2">
        <v>43164</v>
      </c>
      <c r="F8" s="2">
        <v>15127</v>
      </c>
      <c r="G8" s="2">
        <v>58291</v>
      </c>
      <c r="H8" s="3">
        <f t="shared" si="5"/>
        <v>19.119108069323325</v>
      </c>
      <c r="I8" s="3">
        <f t="shared" si="3"/>
        <v>54.910394265232974</v>
      </c>
      <c r="J8" s="4">
        <f t="shared" si="4"/>
        <v>26.716810504119476</v>
      </c>
    </row>
    <row r="9" spans="1:11" x14ac:dyDescent="0.25">
      <c r="A9" s="5" t="s">
        <v>3</v>
      </c>
      <c r="B9" s="6">
        <v>29919</v>
      </c>
      <c r="C9" s="6">
        <v>41261</v>
      </c>
      <c r="D9" s="6">
        <v>71180</v>
      </c>
      <c r="E9" s="6">
        <v>41277</v>
      </c>
      <c r="F9" s="6">
        <v>99304</v>
      </c>
      <c r="G9" s="6">
        <v>140581</v>
      </c>
      <c r="H9" s="7">
        <f t="shared" si="5"/>
        <v>37.962498746615864</v>
      </c>
      <c r="I9" s="7">
        <f t="shared" si="3"/>
        <v>140.6727902862267</v>
      </c>
      <c r="J9" s="8">
        <f t="shared" si="4"/>
        <v>97.500702444506885</v>
      </c>
    </row>
    <row r="10" spans="1:11" x14ac:dyDescent="0.25">
      <c r="A10" s="9" t="s">
        <v>45</v>
      </c>
      <c r="B10" s="2">
        <v>2118</v>
      </c>
      <c r="C10" s="2">
        <v>512</v>
      </c>
      <c r="D10" s="2">
        <v>2630</v>
      </c>
      <c r="E10" s="2">
        <v>3770</v>
      </c>
      <c r="F10" s="2">
        <v>1736</v>
      </c>
      <c r="G10" s="2">
        <v>5506</v>
      </c>
      <c r="H10" s="3">
        <f t="shared" si="5"/>
        <v>77.998111425873461</v>
      </c>
      <c r="I10" s="3">
        <f t="shared" si="3"/>
        <v>239.0625</v>
      </c>
      <c r="J10" s="4">
        <f t="shared" si="4"/>
        <v>109.35361216730037</v>
      </c>
    </row>
    <row r="11" spans="1:11" x14ac:dyDescent="0.25">
      <c r="A11" s="5" t="s">
        <v>4</v>
      </c>
      <c r="B11" s="6">
        <v>16593</v>
      </c>
      <c r="C11" s="6">
        <v>7307</v>
      </c>
      <c r="D11" s="6">
        <v>23900</v>
      </c>
      <c r="E11" s="6">
        <v>24225</v>
      </c>
      <c r="F11" s="6">
        <v>7480</v>
      </c>
      <c r="G11" s="6">
        <v>31705</v>
      </c>
      <c r="H11" s="7">
        <f t="shared" si="5"/>
        <v>45.99529922256373</v>
      </c>
      <c r="I11" s="7">
        <f t="shared" si="3"/>
        <v>2.3675927193102506</v>
      </c>
      <c r="J11" s="8">
        <f t="shared" si="4"/>
        <v>32.656903765690373</v>
      </c>
    </row>
    <row r="12" spans="1:11" x14ac:dyDescent="0.25">
      <c r="A12" s="9" t="s">
        <v>5</v>
      </c>
      <c r="B12" s="2">
        <v>12349</v>
      </c>
      <c r="C12" s="2">
        <v>5788</v>
      </c>
      <c r="D12" s="2">
        <v>18137</v>
      </c>
      <c r="E12" s="2">
        <v>18930</v>
      </c>
      <c r="F12" s="2">
        <v>10814</v>
      </c>
      <c r="G12" s="2">
        <v>29744</v>
      </c>
      <c r="H12" s="3">
        <f t="shared" si="5"/>
        <v>53.291764515345378</v>
      </c>
      <c r="I12" s="3">
        <f t="shared" si="3"/>
        <v>86.834830684174165</v>
      </c>
      <c r="J12" s="4">
        <f t="shared" si="4"/>
        <v>63.996250758118769</v>
      </c>
    </row>
    <row r="13" spans="1:11" x14ac:dyDescent="0.25">
      <c r="A13" s="5" t="s">
        <v>6</v>
      </c>
      <c r="B13" s="6">
        <v>25268</v>
      </c>
      <c r="C13" s="6">
        <v>2271</v>
      </c>
      <c r="D13" s="6">
        <v>27539</v>
      </c>
      <c r="E13" s="6">
        <v>33084</v>
      </c>
      <c r="F13" s="6">
        <v>3874</v>
      </c>
      <c r="G13" s="6">
        <v>36958</v>
      </c>
      <c r="H13" s="7">
        <f t="shared" si="5"/>
        <v>30.932404622447361</v>
      </c>
      <c r="I13" s="7">
        <f t="shared" si="3"/>
        <v>70.585645090268599</v>
      </c>
      <c r="J13" s="8">
        <f t="shared" si="4"/>
        <v>34.202403863611607</v>
      </c>
    </row>
    <row r="14" spans="1:11" x14ac:dyDescent="0.25">
      <c r="A14" s="9" t="s">
        <v>7</v>
      </c>
      <c r="B14" s="2">
        <v>12856</v>
      </c>
      <c r="C14" s="2">
        <v>1307</v>
      </c>
      <c r="D14" s="2">
        <v>14163</v>
      </c>
      <c r="E14" s="2">
        <v>17642</v>
      </c>
      <c r="F14" s="2">
        <v>3300</v>
      </c>
      <c r="G14" s="2">
        <v>20942</v>
      </c>
      <c r="H14" s="3">
        <f t="shared" si="5"/>
        <v>37.227753578095829</v>
      </c>
      <c r="I14" s="3">
        <f t="shared" si="3"/>
        <v>152.486610558531</v>
      </c>
      <c r="J14" s="4">
        <f t="shared" si="4"/>
        <v>47.86415307491351</v>
      </c>
    </row>
    <row r="15" spans="1:11" x14ac:dyDescent="0.25">
      <c r="A15" s="5" t="s">
        <v>8</v>
      </c>
      <c r="B15" s="6">
        <v>4782</v>
      </c>
      <c r="C15" s="6">
        <v>117</v>
      </c>
      <c r="D15" s="6">
        <v>4899</v>
      </c>
      <c r="E15" s="6">
        <v>6477</v>
      </c>
      <c r="F15" s="6">
        <v>111</v>
      </c>
      <c r="G15" s="6">
        <v>6588</v>
      </c>
      <c r="H15" s="7">
        <f t="shared" si="5"/>
        <v>35.445420326223335</v>
      </c>
      <c r="I15" s="7">
        <f t="shared" si="3"/>
        <v>-5.1282051282051277</v>
      </c>
      <c r="J15" s="8">
        <f t="shared" si="4"/>
        <v>34.476423759951011</v>
      </c>
    </row>
    <row r="16" spans="1:11" x14ac:dyDescent="0.25">
      <c r="A16" s="9" t="s">
        <v>9</v>
      </c>
      <c r="B16" s="2">
        <v>13505</v>
      </c>
      <c r="C16" s="2">
        <v>1078</v>
      </c>
      <c r="D16" s="2">
        <v>14583</v>
      </c>
      <c r="E16" s="2">
        <v>15048</v>
      </c>
      <c r="F16" s="2">
        <v>1404</v>
      </c>
      <c r="G16" s="2">
        <v>16452</v>
      </c>
      <c r="H16" s="3">
        <f t="shared" si="5"/>
        <v>11.425398000740467</v>
      </c>
      <c r="I16" s="3">
        <f t="shared" si="3"/>
        <v>30.241187384044526</v>
      </c>
      <c r="J16" s="4">
        <f t="shared" si="4"/>
        <v>12.816292943838716</v>
      </c>
    </row>
    <row r="17" spans="1:10" x14ac:dyDescent="0.25">
      <c r="A17" s="5" t="s">
        <v>10</v>
      </c>
      <c r="B17" s="6">
        <v>1235</v>
      </c>
      <c r="C17" s="6">
        <v>11</v>
      </c>
      <c r="D17" s="6">
        <v>1246</v>
      </c>
      <c r="E17" s="6">
        <v>1340</v>
      </c>
      <c r="F17" s="6">
        <v>1</v>
      </c>
      <c r="G17" s="6">
        <v>1341</v>
      </c>
      <c r="H17" s="7">
        <f t="shared" si="5"/>
        <v>8.5020242914979747</v>
      </c>
      <c r="I17" s="7">
        <f t="shared" si="3"/>
        <v>-90.909090909090907</v>
      </c>
      <c r="J17" s="8">
        <f t="shared" si="4"/>
        <v>7.624398073836276</v>
      </c>
    </row>
    <row r="18" spans="1:10" x14ac:dyDescent="0.25">
      <c r="A18" s="9" t="s">
        <v>11</v>
      </c>
      <c r="B18" s="2">
        <v>1723</v>
      </c>
      <c r="C18" s="2">
        <v>4</v>
      </c>
      <c r="D18" s="2">
        <v>1727</v>
      </c>
      <c r="E18" s="2">
        <v>1902</v>
      </c>
      <c r="F18" s="2">
        <v>0</v>
      </c>
      <c r="G18" s="2">
        <v>1902</v>
      </c>
      <c r="H18" s="3">
        <f t="shared" si="5"/>
        <v>10.388856645385955</v>
      </c>
      <c r="I18" s="3">
        <f t="shared" si="3"/>
        <v>-100</v>
      </c>
      <c r="J18" s="4">
        <f t="shared" si="4"/>
        <v>10.13317892298784</v>
      </c>
    </row>
    <row r="19" spans="1:10" x14ac:dyDescent="0.25">
      <c r="A19" s="5" t="s">
        <v>12</v>
      </c>
      <c r="B19" s="6">
        <v>791</v>
      </c>
      <c r="C19" s="6">
        <v>56</v>
      </c>
      <c r="D19" s="6">
        <v>847</v>
      </c>
      <c r="E19" s="6">
        <v>873</v>
      </c>
      <c r="F19" s="6">
        <v>159</v>
      </c>
      <c r="G19" s="6">
        <v>1032</v>
      </c>
      <c r="H19" s="7">
        <f t="shared" si="5"/>
        <v>10.366624525916562</v>
      </c>
      <c r="I19" s="7">
        <f t="shared" si="3"/>
        <v>183.92857142857142</v>
      </c>
      <c r="J19" s="8">
        <f t="shared" si="4"/>
        <v>21.841794569067297</v>
      </c>
    </row>
    <row r="20" spans="1:10" x14ac:dyDescent="0.25">
      <c r="A20" s="9" t="s">
        <v>46</v>
      </c>
      <c r="B20" s="2">
        <v>20452</v>
      </c>
      <c r="C20" s="2">
        <v>0</v>
      </c>
      <c r="D20" s="2">
        <v>20452</v>
      </c>
      <c r="E20" s="2">
        <v>28235</v>
      </c>
      <c r="F20" s="2">
        <v>0</v>
      </c>
      <c r="G20" s="2">
        <v>28235</v>
      </c>
      <c r="H20" s="3">
        <f t="shared" si="5"/>
        <v>38.054957950322702</v>
      </c>
      <c r="I20" s="3">
        <f t="shared" si="3"/>
        <v>0</v>
      </c>
      <c r="J20" s="4">
        <f t="shared" si="4"/>
        <v>38.054957950322702</v>
      </c>
    </row>
    <row r="21" spans="1:10" x14ac:dyDescent="0.25">
      <c r="A21" s="5" t="s">
        <v>13</v>
      </c>
      <c r="B21" s="6">
        <v>15443</v>
      </c>
      <c r="C21" s="6">
        <v>62</v>
      </c>
      <c r="D21" s="6">
        <v>15505</v>
      </c>
      <c r="E21" s="6">
        <v>20633</v>
      </c>
      <c r="F21" s="6">
        <v>47</v>
      </c>
      <c r="G21" s="6">
        <v>20680</v>
      </c>
      <c r="H21" s="7">
        <f t="shared" si="5"/>
        <v>33.607459690474649</v>
      </c>
      <c r="I21" s="7">
        <f t="shared" si="3"/>
        <v>-24.193548387096776</v>
      </c>
      <c r="J21" s="8">
        <f t="shared" si="4"/>
        <v>33.376330216059337</v>
      </c>
    </row>
    <row r="22" spans="1:10" x14ac:dyDescent="0.25">
      <c r="A22" s="9" t="s">
        <v>14</v>
      </c>
      <c r="B22" s="2">
        <v>85</v>
      </c>
      <c r="C22" s="2">
        <v>0</v>
      </c>
      <c r="D22" s="2">
        <v>85</v>
      </c>
      <c r="E22" s="2">
        <v>66</v>
      </c>
      <c r="F22" s="2">
        <v>0</v>
      </c>
      <c r="G22" s="2">
        <v>66</v>
      </c>
      <c r="H22" s="3">
        <f t="shared" si="5"/>
        <v>-22.352941176470591</v>
      </c>
      <c r="I22" s="3">
        <f t="shared" si="3"/>
        <v>0</v>
      </c>
      <c r="J22" s="4">
        <f t="shared" si="4"/>
        <v>-22.352941176470591</v>
      </c>
    </row>
    <row r="23" spans="1:10" x14ac:dyDescent="0.25">
      <c r="A23" s="5" t="s">
        <v>15</v>
      </c>
      <c r="B23" s="6">
        <v>2696</v>
      </c>
      <c r="C23" s="6">
        <v>9</v>
      </c>
      <c r="D23" s="6">
        <v>2705</v>
      </c>
      <c r="E23" s="6">
        <v>3643</v>
      </c>
      <c r="F23" s="6">
        <v>0</v>
      </c>
      <c r="G23" s="6">
        <v>3643</v>
      </c>
      <c r="H23" s="7">
        <f t="shared" si="5"/>
        <v>35.126112759643917</v>
      </c>
      <c r="I23" s="7">
        <f t="shared" si="3"/>
        <v>-100</v>
      </c>
      <c r="J23" s="8">
        <f t="shared" si="4"/>
        <v>34.676524953789276</v>
      </c>
    </row>
    <row r="24" spans="1:10" x14ac:dyDescent="0.25">
      <c r="A24" s="9" t="s">
        <v>16</v>
      </c>
      <c r="B24" s="2">
        <v>1104</v>
      </c>
      <c r="C24" s="2">
        <v>4</v>
      </c>
      <c r="D24" s="2">
        <v>1108</v>
      </c>
      <c r="E24" s="2">
        <v>1378</v>
      </c>
      <c r="F24" s="2">
        <v>0</v>
      </c>
      <c r="G24" s="2">
        <v>1378</v>
      </c>
      <c r="H24" s="3">
        <f t="shared" si="5"/>
        <v>24.818840579710145</v>
      </c>
      <c r="I24" s="3">
        <f t="shared" si="3"/>
        <v>-100</v>
      </c>
      <c r="J24" s="4">
        <f t="shared" si="4"/>
        <v>24.368231046931406</v>
      </c>
    </row>
    <row r="25" spans="1:10" x14ac:dyDescent="0.25">
      <c r="A25" s="5" t="s">
        <v>17</v>
      </c>
      <c r="B25" s="6">
        <v>11025</v>
      </c>
      <c r="C25" s="6">
        <v>111</v>
      </c>
      <c r="D25" s="6">
        <v>11136</v>
      </c>
      <c r="E25" s="6">
        <v>15362</v>
      </c>
      <c r="F25" s="6">
        <v>142</v>
      </c>
      <c r="G25" s="6">
        <v>15504</v>
      </c>
      <c r="H25" s="7">
        <f t="shared" si="5"/>
        <v>39.337868480725625</v>
      </c>
      <c r="I25" s="7">
        <f t="shared" si="3"/>
        <v>27.927927927927925</v>
      </c>
      <c r="J25" s="8">
        <f t="shared" si="4"/>
        <v>39.224137931034484</v>
      </c>
    </row>
    <row r="26" spans="1:10" x14ac:dyDescent="0.25">
      <c r="A26" s="9" t="s">
        <v>18</v>
      </c>
      <c r="B26" s="2">
        <v>4663</v>
      </c>
      <c r="C26" s="2">
        <v>19</v>
      </c>
      <c r="D26" s="2">
        <v>4682</v>
      </c>
      <c r="E26" s="2">
        <v>5696</v>
      </c>
      <c r="F26" s="2">
        <v>21</v>
      </c>
      <c r="G26" s="2">
        <v>5717</v>
      </c>
      <c r="H26" s="3">
        <f t="shared" si="5"/>
        <v>22.153120308814067</v>
      </c>
      <c r="I26" s="3">
        <f t="shared" si="3"/>
        <v>10.526315789473683</v>
      </c>
      <c r="J26" s="4">
        <f t="shared" si="4"/>
        <v>22.105937633489962</v>
      </c>
    </row>
    <row r="27" spans="1:10" x14ac:dyDescent="0.25">
      <c r="A27" s="5" t="s">
        <v>19</v>
      </c>
      <c r="B27" s="6">
        <v>120</v>
      </c>
      <c r="C27" s="6">
        <v>0</v>
      </c>
      <c r="D27" s="6">
        <v>120</v>
      </c>
      <c r="E27" s="6">
        <v>300</v>
      </c>
      <c r="F27" s="6">
        <v>0</v>
      </c>
      <c r="G27" s="6">
        <v>300</v>
      </c>
      <c r="H27" s="7">
        <f t="shared" si="5"/>
        <v>150</v>
      </c>
      <c r="I27" s="7">
        <f t="shared" si="3"/>
        <v>0</v>
      </c>
      <c r="J27" s="8">
        <f t="shared" si="4"/>
        <v>150</v>
      </c>
    </row>
    <row r="28" spans="1:10" x14ac:dyDescent="0.25">
      <c r="A28" s="9" t="s">
        <v>20</v>
      </c>
      <c r="B28" s="2">
        <v>5615</v>
      </c>
      <c r="C28" s="2">
        <v>93</v>
      </c>
      <c r="D28" s="2">
        <v>5708</v>
      </c>
      <c r="E28" s="2">
        <v>4386</v>
      </c>
      <c r="F28" s="2">
        <v>236</v>
      </c>
      <c r="G28" s="2">
        <v>4622</v>
      </c>
      <c r="H28" s="3">
        <f t="shared" si="5"/>
        <v>-21.887800534283169</v>
      </c>
      <c r="I28" s="3">
        <f t="shared" si="3"/>
        <v>153.76344086021504</v>
      </c>
      <c r="J28" s="4">
        <f t="shared" si="4"/>
        <v>-19.025928521373512</v>
      </c>
    </row>
    <row r="29" spans="1:10" x14ac:dyDescent="0.25">
      <c r="A29" s="5" t="s">
        <v>21</v>
      </c>
      <c r="B29" s="6">
        <v>7700</v>
      </c>
      <c r="C29" s="6">
        <v>245</v>
      </c>
      <c r="D29" s="6">
        <v>7945</v>
      </c>
      <c r="E29" s="6">
        <v>8598</v>
      </c>
      <c r="F29" s="6">
        <v>471</v>
      </c>
      <c r="G29" s="6">
        <v>9069</v>
      </c>
      <c r="H29" s="7">
        <f t="shared" si="5"/>
        <v>11.662337662337663</v>
      </c>
      <c r="I29" s="7">
        <f t="shared" si="3"/>
        <v>92.244897959183675</v>
      </c>
      <c r="J29" s="8">
        <f t="shared" si="4"/>
        <v>14.147262429200754</v>
      </c>
    </row>
    <row r="30" spans="1:10" x14ac:dyDescent="0.25">
      <c r="A30" s="9" t="s">
        <v>22</v>
      </c>
      <c r="B30" s="2">
        <v>6249</v>
      </c>
      <c r="C30" s="2">
        <v>244</v>
      </c>
      <c r="D30" s="2">
        <v>6493</v>
      </c>
      <c r="E30" s="2">
        <v>4945</v>
      </c>
      <c r="F30" s="2">
        <v>331</v>
      </c>
      <c r="G30" s="2">
        <v>5276</v>
      </c>
      <c r="H30" s="3">
        <f t="shared" si="5"/>
        <v>-20.867338774203873</v>
      </c>
      <c r="I30" s="3">
        <f t="shared" si="3"/>
        <v>35.655737704918032</v>
      </c>
      <c r="J30" s="4">
        <f t="shared" si="4"/>
        <v>-18.743261974434006</v>
      </c>
    </row>
    <row r="31" spans="1:10" x14ac:dyDescent="0.25">
      <c r="A31" s="5" t="s">
        <v>75</v>
      </c>
      <c r="B31" s="6">
        <v>1887</v>
      </c>
      <c r="C31" s="6">
        <v>31</v>
      </c>
      <c r="D31" s="6">
        <v>1918</v>
      </c>
      <c r="E31" s="6">
        <v>2322</v>
      </c>
      <c r="F31" s="6">
        <v>122</v>
      </c>
      <c r="G31" s="6">
        <v>2444</v>
      </c>
      <c r="H31" s="7">
        <f t="shared" si="5"/>
        <v>23.052464228934817</v>
      </c>
      <c r="I31" s="7">
        <f t="shared" si="3"/>
        <v>293.54838709677421</v>
      </c>
      <c r="J31" s="8">
        <f t="shared" si="4"/>
        <v>27.424400417101147</v>
      </c>
    </row>
    <row r="32" spans="1:10" x14ac:dyDescent="0.25">
      <c r="A32" s="9" t="s">
        <v>47</v>
      </c>
      <c r="B32" s="2">
        <v>3859</v>
      </c>
      <c r="C32" s="2">
        <v>421</v>
      </c>
      <c r="D32" s="2">
        <v>4280</v>
      </c>
      <c r="E32" s="2">
        <v>4257</v>
      </c>
      <c r="F32" s="2">
        <v>837</v>
      </c>
      <c r="G32" s="2">
        <v>5094</v>
      </c>
      <c r="H32" s="3">
        <f t="shared" si="5"/>
        <v>10.313552733868878</v>
      </c>
      <c r="I32" s="3">
        <f t="shared" si="3"/>
        <v>98.812351543942995</v>
      </c>
      <c r="J32" s="4">
        <f t="shared" si="4"/>
        <v>19.018691588785046</v>
      </c>
    </row>
    <row r="33" spans="1:10" x14ac:dyDescent="0.25">
      <c r="A33" s="5" t="s">
        <v>52</v>
      </c>
      <c r="B33" s="6">
        <v>1234</v>
      </c>
      <c r="C33" s="6">
        <v>8</v>
      </c>
      <c r="D33" s="6">
        <v>1242</v>
      </c>
      <c r="E33" s="6">
        <v>1401</v>
      </c>
      <c r="F33" s="6">
        <v>0</v>
      </c>
      <c r="G33" s="6">
        <v>1401</v>
      </c>
      <c r="H33" s="7">
        <f t="shared" si="5"/>
        <v>13.53322528363047</v>
      </c>
      <c r="I33" s="7">
        <f t="shared" si="3"/>
        <v>-100</v>
      </c>
      <c r="J33" s="8">
        <f t="shared" si="4"/>
        <v>12.80193236714976</v>
      </c>
    </row>
    <row r="34" spans="1:10" x14ac:dyDescent="0.25">
      <c r="A34" s="9" t="s">
        <v>23</v>
      </c>
      <c r="B34" s="2">
        <v>5573</v>
      </c>
      <c r="C34" s="2">
        <v>660</v>
      </c>
      <c r="D34" s="2">
        <v>6233</v>
      </c>
      <c r="E34" s="2">
        <v>7300</v>
      </c>
      <c r="F34" s="2">
        <v>349</v>
      </c>
      <c r="G34" s="2">
        <v>7649</v>
      </c>
      <c r="H34" s="3">
        <f t="shared" si="5"/>
        <v>30.988695496142114</v>
      </c>
      <c r="I34" s="3">
        <f t="shared" si="3"/>
        <v>-47.121212121212118</v>
      </c>
      <c r="J34" s="4">
        <f t="shared" si="4"/>
        <v>22.717792395315257</v>
      </c>
    </row>
    <row r="35" spans="1:10" x14ac:dyDescent="0.25">
      <c r="A35" s="5" t="s">
        <v>51</v>
      </c>
      <c r="B35" s="6">
        <v>1757</v>
      </c>
      <c r="C35" s="6">
        <v>52</v>
      </c>
      <c r="D35" s="6">
        <v>1809</v>
      </c>
      <c r="E35" s="6">
        <v>1814</v>
      </c>
      <c r="F35" s="6">
        <v>0</v>
      </c>
      <c r="G35" s="6">
        <v>1814</v>
      </c>
      <c r="H35" s="7">
        <f t="shared" si="5"/>
        <v>3.2441661923733633</v>
      </c>
      <c r="I35" s="7">
        <f t="shared" si="3"/>
        <v>-100</v>
      </c>
      <c r="J35" s="41">
        <f t="shared" si="4"/>
        <v>0.2763957987838585</v>
      </c>
    </row>
    <row r="36" spans="1:10" x14ac:dyDescent="0.25">
      <c r="A36" s="9" t="s">
        <v>24</v>
      </c>
      <c r="B36" s="2">
        <v>23071</v>
      </c>
      <c r="C36" s="2">
        <v>90</v>
      </c>
      <c r="D36" s="2">
        <v>23161</v>
      </c>
      <c r="E36" s="2">
        <v>27509</v>
      </c>
      <c r="F36" s="2">
        <v>173</v>
      </c>
      <c r="G36" s="2">
        <v>27682</v>
      </c>
      <c r="H36" s="3">
        <f t="shared" si="5"/>
        <v>19.236270642798317</v>
      </c>
      <c r="I36" s="3">
        <f t="shared" si="3"/>
        <v>92.222222222222229</v>
      </c>
      <c r="J36" s="4">
        <f t="shared" si="4"/>
        <v>19.519882561202021</v>
      </c>
    </row>
    <row r="37" spans="1:10" x14ac:dyDescent="0.25">
      <c r="A37" s="5" t="s">
        <v>25</v>
      </c>
      <c r="B37" s="6">
        <v>1867</v>
      </c>
      <c r="C37" s="6">
        <v>10</v>
      </c>
      <c r="D37" s="6">
        <v>1877</v>
      </c>
      <c r="E37" s="6">
        <v>2204</v>
      </c>
      <c r="F37" s="6">
        <v>30</v>
      </c>
      <c r="G37" s="6">
        <v>2234</v>
      </c>
      <c r="H37" s="7">
        <f t="shared" si="5"/>
        <v>18.050348152115696</v>
      </c>
      <c r="I37" s="7">
        <f t="shared" si="3"/>
        <v>200</v>
      </c>
      <c r="J37" s="8">
        <f t="shared" si="4"/>
        <v>19.01971230687267</v>
      </c>
    </row>
    <row r="38" spans="1:10" x14ac:dyDescent="0.25">
      <c r="A38" s="9" t="s">
        <v>26</v>
      </c>
      <c r="B38" s="2">
        <v>2854</v>
      </c>
      <c r="C38" s="2">
        <v>4</v>
      </c>
      <c r="D38" s="2">
        <v>2858</v>
      </c>
      <c r="E38" s="2">
        <v>3353</v>
      </c>
      <c r="F38" s="2">
        <v>12</v>
      </c>
      <c r="G38" s="2">
        <v>3365</v>
      </c>
      <c r="H38" s="3">
        <f t="shared" si="5"/>
        <v>17.484232655921513</v>
      </c>
      <c r="I38" s="3">
        <f t="shared" si="3"/>
        <v>200</v>
      </c>
      <c r="J38" s="4">
        <f t="shared" si="4"/>
        <v>17.73967809657103</v>
      </c>
    </row>
    <row r="39" spans="1:10" x14ac:dyDescent="0.25">
      <c r="A39" s="5" t="s">
        <v>27</v>
      </c>
      <c r="B39" s="6">
        <v>717</v>
      </c>
      <c r="C39" s="6">
        <v>19</v>
      </c>
      <c r="D39" s="6">
        <v>736</v>
      </c>
      <c r="E39" s="6">
        <v>833</v>
      </c>
      <c r="F39" s="6">
        <v>9</v>
      </c>
      <c r="G39" s="6">
        <v>842</v>
      </c>
      <c r="H39" s="7">
        <f t="shared" si="5"/>
        <v>16.178521617852162</v>
      </c>
      <c r="I39" s="7">
        <f t="shared" si="3"/>
        <v>-52.631578947368418</v>
      </c>
      <c r="J39" s="8">
        <f t="shared" si="4"/>
        <v>14.402173913043478</v>
      </c>
    </row>
    <row r="40" spans="1:10" x14ac:dyDescent="0.25">
      <c r="A40" s="9" t="s">
        <v>28</v>
      </c>
      <c r="B40" s="2">
        <v>7531</v>
      </c>
      <c r="C40" s="2">
        <v>1770</v>
      </c>
      <c r="D40" s="2">
        <v>9301</v>
      </c>
      <c r="E40" s="2">
        <v>10296</v>
      </c>
      <c r="F40" s="2">
        <v>3433</v>
      </c>
      <c r="G40" s="2">
        <v>13729</v>
      </c>
      <c r="H40" s="3">
        <f t="shared" si="5"/>
        <v>36.714911698313635</v>
      </c>
      <c r="I40" s="3">
        <f t="shared" si="3"/>
        <v>93.954802259887003</v>
      </c>
      <c r="J40" s="4">
        <f t="shared" si="4"/>
        <v>47.607784109235567</v>
      </c>
    </row>
    <row r="41" spans="1:10" x14ac:dyDescent="0.25">
      <c r="A41" s="5" t="s">
        <v>29</v>
      </c>
      <c r="B41" s="6">
        <v>1465</v>
      </c>
      <c r="C41" s="6">
        <v>38</v>
      </c>
      <c r="D41" s="6">
        <v>1503</v>
      </c>
      <c r="E41" s="6">
        <v>3035</v>
      </c>
      <c r="F41" s="6">
        <v>38</v>
      </c>
      <c r="G41" s="6">
        <v>3073</v>
      </c>
      <c r="H41" s="7">
        <f t="shared" si="5"/>
        <v>107.16723549488054</v>
      </c>
      <c r="I41" s="7">
        <f t="shared" si="3"/>
        <v>0</v>
      </c>
      <c r="J41" s="8">
        <f t="shared" si="4"/>
        <v>104.45775116433799</v>
      </c>
    </row>
    <row r="42" spans="1:10" x14ac:dyDescent="0.25">
      <c r="A42" s="9" t="s">
        <v>30</v>
      </c>
      <c r="B42" s="2">
        <v>3836</v>
      </c>
      <c r="C42" s="2">
        <v>520</v>
      </c>
      <c r="D42" s="2">
        <v>4356</v>
      </c>
      <c r="E42" s="2">
        <v>5541</v>
      </c>
      <c r="F42" s="2">
        <v>903</v>
      </c>
      <c r="G42" s="2">
        <v>6444</v>
      </c>
      <c r="H42" s="3">
        <f t="shared" si="5"/>
        <v>44.447340980187697</v>
      </c>
      <c r="I42" s="3">
        <f t="shared" si="3"/>
        <v>73.65384615384616</v>
      </c>
      <c r="J42" s="4">
        <f t="shared" si="4"/>
        <v>47.933884297520663</v>
      </c>
    </row>
    <row r="43" spans="1:10" x14ac:dyDescent="0.25">
      <c r="A43" s="5" t="s">
        <v>31</v>
      </c>
      <c r="B43" s="6">
        <v>4105</v>
      </c>
      <c r="C43" s="6">
        <v>76</v>
      </c>
      <c r="D43" s="6">
        <v>4181</v>
      </c>
      <c r="E43" s="6">
        <v>5343</v>
      </c>
      <c r="F43" s="6">
        <v>134</v>
      </c>
      <c r="G43" s="6">
        <v>5477</v>
      </c>
      <c r="H43" s="7">
        <f t="shared" si="5"/>
        <v>30.158343483556639</v>
      </c>
      <c r="I43" s="7">
        <f t="shared" si="3"/>
        <v>76.31578947368422</v>
      </c>
      <c r="J43" s="8">
        <f t="shared" si="4"/>
        <v>30.997369050466396</v>
      </c>
    </row>
    <row r="44" spans="1:10" x14ac:dyDescent="0.25">
      <c r="A44" s="9" t="s">
        <v>32</v>
      </c>
      <c r="B44" s="2">
        <v>2929</v>
      </c>
      <c r="C44" s="2">
        <v>7</v>
      </c>
      <c r="D44" s="2">
        <v>2936</v>
      </c>
      <c r="E44" s="2">
        <v>4070</v>
      </c>
      <c r="F44" s="2">
        <v>8</v>
      </c>
      <c r="G44" s="2">
        <v>4078</v>
      </c>
      <c r="H44" s="3">
        <f t="shared" si="5"/>
        <v>38.955274837828611</v>
      </c>
      <c r="I44" s="3">
        <f t="shared" si="3"/>
        <v>14.285714285714285</v>
      </c>
      <c r="J44" s="4">
        <f t="shared" si="4"/>
        <v>38.896457765667577</v>
      </c>
    </row>
    <row r="45" spans="1:10" x14ac:dyDescent="0.25">
      <c r="A45" s="5" t="s">
        <v>54</v>
      </c>
      <c r="B45" s="6">
        <v>2163</v>
      </c>
      <c r="C45" s="6">
        <v>13</v>
      </c>
      <c r="D45" s="6">
        <v>2176</v>
      </c>
      <c r="E45" s="6">
        <v>2700</v>
      </c>
      <c r="F45" s="6">
        <v>0</v>
      </c>
      <c r="G45" s="6">
        <v>2700</v>
      </c>
      <c r="H45" s="7">
        <f t="shared" si="5"/>
        <v>24.826629680998614</v>
      </c>
      <c r="I45" s="7">
        <f t="shared" si="3"/>
        <v>-100</v>
      </c>
      <c r="J45" s="8">
        <f t="shared" si="4"/>
        <v>24.080882352941178</v>
      </c>
    </row>
    <row r="46" spans="1:10" x14ac:dyDescent="0.25">
      <c r="A46" s="9" t="s">
        <v>33</v>
      </c>
      <c r="B46" s="2">
        <v>11025</v>
      </c>
      <c r="C46" s="2">
        <v>59</v>
      </c>
      <c r="D46" s="2">
        <v>11084</v>
      </c>
      <c r="E46" s="2">
        <v>17809</v>
      </c>
      <c r="F46" s="2">
        <v>203</v>
      </c>
      <c r="G46" s="2">
        <v>18012</v>
      </c>
      <c r="H46" s="3">
        <f t="shared" si="5"/>
        <v>61.532879818594097</v>
      </c>
      <c r="I46" s="3">
        <f t="shared" si="3"/>
        <v>244.06779661016949</v>
      </c>
      <c r="J46" s="4">
        <f t="shared" si="4"/>
        <v>62.504511006856731</v>
      </c>
    </row>
    <row r="47" spans="1:10" x14ac:dyDescent="0.25">
      <c r="A47" s="5" t="s">
        <v>34</v>
      </c>
      <c r="B47" s="6">
        <v>4857</v>
      </c>
      <c r="C47" s="6">
        <v>148</v>
      </c>
      <c r="D47" s="6">
        <v>5005</v>
      </c>
      <c r="E47" s="6">
        <v>5778</v>
      </c>
      <c r="F47" s="6">
        <v>29</v>
      </c>
      <c r="G47" s="6">
        <v>5807</v>
      </c>
      <c r="H47" s="7">
        <f t="shared" si="5"/>
        <v>18.962322421247684</v>
      </c>
      <c r="I47" s="7">
        <f t="shared" si="3"/>
        <v>-80.405405405405403</v>
      </c>
      <c r="J47" s="8">
        <f t="shared" si="4"/>
        <v>16.023976023976026</v>
      </c>
    </row>
    <row r="48" spans="1:10" x14ac:dyDescent="0.25">
      <c r="A48" s="9" t="s">
        <v>35</v>
      </c>
      <c r="B48" s="2">
        <v>11077</v>
      </c>
      <c r="C48" s="2">
        <v>837</v>
      </c>
      <c r="D48" s="2">
        <v>11914</v>
      </c>
      <c r="E48" s="2">
        <v>11596</v>
      </c>
      <c r="F48" s="2">
        <v>1417</v>
      </c>
      <c r="G48" s="2">
        <v>13013</v>
      </c>
      <c r="H48" s="3">
        <f t="shared" si="5"/>
        <v>4.6853841292768799</v>
      </c>
      <c r="I48" s="3">
        <f t="shared" si="3"/>
        <v>69.295101553166077</v>
      </c>
      <c r="J48" s="4">
        <f t="shared" si="4"/>
        <v>9.2244418331374849</v>
      </c>
    </row>
    <row r="49" spans="1:11" x14ac:dyDescent="0.25">
      <c r="A49" s="5" t="s">
        <v>36</v>
      </c>
      <c r="B49" s="6">
        <v>440</v>
      </c>
      <c r="C49" s="6">
        <v>0</v>
      </c>
      <c r="D49" s="6">
        <v>440</v>
      </c>
      <c r="E49" s="6">
        <v>514</v>
      </c>
      <c r="F49" s="6">
        <v>0</v>
      </c>
      <c r="G49" s="6">
        <v>514</v>
      </c>
      <c r="H49" s="7">
        <f t="shared" si="5"/>
        <v>16.818181818181817</v>
      </c>
      <c r="I49" s="7">
        <f t="shared" si="3"/>
        <v>0</v>
      </c>
      <c r="J49" s="8">
        <f t="shared" si="4"/>
        <v>16.818181818181817</v>
      </c>
    </row>
    <row r="50" spans="1:11" x14ac:dyDescent="0.25">
      <c r="A50" s="9" t="s">
        <v>37</v>
      </c>
      <c r="B50" s="2">
        <v>1188</v>
      </c>
      <c r="C50" s="2">
        <v>5</v>
      </c>
      <c r="D50" s="2">
        <v>1193</v>
      </c>
      <c r="E50" s="2">
        <v>2008</v>
      </c>
      <c r="F50" s="2">
        <v>40</v>
      </c>
      <c r="G50" s="2">
        <v>2048</v>
      </c>
      <c r="H50" s="3">
        <f t="shared" si="5"/>
        <v>69.023569023569024</v>
      </c>
      <c r="I50" s="3">
        <f t="shared" si="3"/>
        <v>700</v>
      </c>
      <c r="J50" s="4">
        <f t="shared" si="4"/>
        <v>71.668063704945524</v>
      </c>
    </row>
    <row r="51" spans="1:11" x14ac:dyDescent="0.25">
      <c r="A51" s="5" t="s">
        <v>38</v>
      </c>
      <c r="B51" s="6">
        <v>2845</v>
      </c>
      <c r="C51" s="6">
        <v>60</v>
      </c>
      <c r="D51" s="6">
        <v>2905</v>
      </c>
      <c r="E51" s="6">
        <v>4091</v>
      </c>
      <c r="F51" s="6">
        <v>59</v>
      </c>
      <c r="G51" s="6">
        <v>4150</v>
      </c>
      <c r="H51" s="7">
        <f t="shared" si="5"/>
        <v>43.796133567662565</v>
      </c>
      <c r="I51" s="7">
        <f>+IFERROR(((F51-C51)/C51)*100,0)</f>
        <v>-1.6666666666666667</v>
      </c>
      <c r="J51" s="8">
        <f t="shared" si="4"/>
        <v>42.857142857142854</v>
      </c>
    </row>
    <row r="52" spans="1:11" x14ac:dyDescent="0.25">
      <c r="A52" s="9" t="s">
        <v>73</v>
      </c>
      <c r="B52" s="2">
        <v>4323</v>
      </c>
      <c r="C52" s="2">
        <v>66</v>
      </c>
      <c r="D52" s="2">
        <v>4389</v>
      </c>
      <c r="E52" s="2">
        <v>5731</v>
      </c>
      <c r="F52" s="2">
        <v>21</v>
      </c>
      <c r="G52" s="2">
        <v>5752</v>
      </c>
      <c r="H52" s="3">
        <f t="shared" si="5"/>
        <v>32.569974554707379</v>
      </c>
      <c r="I52" s="3">
        <f t="shared" si="3"/>
        <v>-68.181818181818173</v>
      </c>
      <c r="J52" s="4">
        <f t="shared" si="4"/>
        <v>31.054910002278426</v>
      </c>
    </row>
    <row r="53" spans="1:11" x14ac:dyDescent="0.25">
      <c r="A53" s="5" t="s">
        <v>39</v>
      </c>
      <c r="B53" s="6">
        <v>3412</v>
      </c>
      <c r="C53" s="6">
        <v>6</v>
      </c>
      <c r="D53" s="6">
        <v>3418</v>
      </c>
      <c r="E53" s="6">
        <v>5751</v>
      </c>
      <c r="F53" s="6">
        <v>0</v>
      </c>
      <c r="G53" s="6">
        <v>5751</v>
      </c>
      <c r="H53" s="7">
        <f t="shared" si="5"/>
        <v>68.55216881594373</v>
      </c>
      <c r="I53" s="7">
        <f t="shared" si="3"/>
        <v>-100</v>
      </c>
      <c r="J53" s="8">
        <f t="shared" si="4"/>
        <v>68.256290228203625</v>
      </c>
    </row>
    <row r="54" spans="1:11" x14ac:dyDescent="0.25">
      <c r="A54" s="9" t="s">
        <v>55</v>
      </c>
      <c r="B54" s="2">
        <v>20212</v>
      </c>
      <c r="C54" s="2">
        <v>608</v>
      </c>
      <c r="D54" s="2">
        <v>20820</v>
      </c>
      <c r="E54" s="2">
        <v>24149</v>
      </c>
      <c r="F54" s="2">
        <v>617</v>
      </c>
      <c r="G54" s="2">
        <v>24766</v>
      </c>
      <c r="H54" s="3">
        <f t="shared" si="5"/>
        <v>19.478527607361965</v>
      </c>
      <c r="I54" s="3">
        <f t="shared" si="3"/>
        <v>1.4802631578947367</v>
      </c>
      <c r="J54" s="4">
        <f t="shared" si="4"/>
        <v>18.952929875120077</v>
      </c>
    </row>
    <row r="55" spans="1:11" x14ac:dyDescent="0.25">
      <c r="A55" s="5" t="s">
        <v>40</v>
      </c>
      <c r="B55" s="6">
        <v>655</v>
      </c>
      <c r="C55" s="6">
        <v>0</v>
      </c>
      <c r="D55" s="6">
        <v>655</v>
      </c>
      <c r="E55" s="6">
        <v>708</v>
      </c>
      <c r="F55" s="6">
        <v>0</v>
      </c>
      <c r="G55" s="6">
        <v>708</v>
      </c>
      <c r="H55" s="7">
        <f t="shared" si="5"/>
        <v>8.0916030534351151</v>
      </c>
      <c r="I55" s="7">
        <f t="shared" si="3"/>
        <v>0</v>
      </c>
      <c r="J55" s="8">
        <f t="shared" si="4"/>
        <v>8.0916030534351151</v>
      </c>
    </row>
    <row r="56" spans="1:11" x14ac:dyDescent="0.25">
      <c r="A56" s="9" t="s">
        <v>41</v>
      </c>
      <c r="B56" s="2">
        <v>6861</v>
      </c>
      <c r="C56" s="2">
        <v>11</v>
      </c>
      <c r="D56" s="2">
        <v>6872</v>
      </c>
      <c r="E56" s="2">
        <v>5397</v>
      </c>
      <c r="F56" s="2">
        <v>11</v>
      </c>
      <c r="G56" s="2">
        <v>5408</v>
      </c>
      <c r="H56" s="3">
        <f t="shared" si="5"/>
        <v>-21.33799737647573</v>
      </c>
      <c r="I56" s="3">
        <f t="shared" si="3"/>
        <v>0</v>
      </c>
      <c r="J56" s="4">
        <f t="shared" si="4"/>
        <v>-21.303841676367867</v>
      </c>
    </row>
    <row r="57" spans="1:11" x14ac:dyDescent="0.25">
      <c r="A57" s="5" t="s">
        <v>42</v>
      </c>
      <c r="B57" s="6">
        <v>13286</v>
      </c>
      <c r="C57" s="6">
        <v>82</v>
      </c>
      <c r="D57" s="6">
        <v>13368</v>
      </c>
      <c r="E57" s="6">
        <v>15466</v>
      </c>
      <c r="F57" s="6">
        <v>83</v>
      </c>
      <c r="G57" s="6">
        <v>15549</v>
      </c>
      <c r="H57" s="7">
        <f t="shared" si="5"/>
        <v>16.408249284961613</v>
      </c>
      <c r="I57" s="7">
        <f t="shared" si="3"/>
        <v>1.2195121951219512</v>
      </c>
      <c r="J57" s="8">
        <f t="shared" si="4"/>
        <v>16.315080789946141</v>
      </c>
    </row>
    <row r="58" spans="1:11" x14ac:dyDescent="0.25">
      <c r="A58" s="9" t="s">
        <v>48</v>
      </c>
      <c r="B58" s="2">
        <v>362</v>
      </c>
      <c r="C58" s="2">
        <v>74</v>
      </c>
      <c r="D58" s="2">
        <v>436</v>
      </c>
      <c r="E58" s="2">
        <v>640</v>
      </c>
      <c r="F58" s="2">
        <v>48</v>
      </c>
      <c r="G58" s="2">
        <v>688</v>
      </c>
      <c r="H58" s="3">
        <f t="shared" si="5"/>
        <v>76.795580110497241</v>
      </c>
      <c r="I58" s="3">
        <f t="shared" si="3"/>
        <v>-35.135135135135137</v>
      </c>
      <c r="J58" s="4">
        <f t="shared" si="4"/>
        <v>57.798165137614674</v>
      </c>
    </row>
    <row r="59" spans="1:11" x14ac:dyDescent="0.25">
      <c r="A59" s="5" t="s">
        <v>49</v>
      </c>
      <c r="B59" s="6">
        <v>234</v>
      </c>
      <c r="C59" s="6">
        <v>63</v>
      </c>
      <c r="D59" s="6">
        <v>297</v>
      </c>
      <c r="E59" s="6">
        <v>366</v>
      </c>
      <c r="F59" s="6">
        <v>399</v>
      </c>
      <c r="G59" s="6">
        <v>765</v>
      </c>
      <c r="H59" s="7">
        <f t="shared" si="5"/>
        <v>56.410256410256409</v>
      </c>
      <c r="I59" s="7">
        <f t="shared" si="3"/>
        <v>533.33333333333326</v>
      </c>
      <c r="J59" s="8">
        <f t="shared" si="4"/>
        <v>157.57575757575756</v>
      </c>
    </row>
    <row r="60" spans="1:11" x14ac:dyDescent="0.25">
      <c r="A60" s="10" t="s">
        <v>61</v>
      </c>
      <c r="B60" s="11">
        <f>B61-SUM(B6+B10+B20+B32+B58+B59+B5)</f>
        <v>402696</v>
      </c>
      <c r="C60" s="11">
        <f t="shared" ref="C60:G60" si="6">C61-SUM(C6+C10+C20+C32+C58+C59+C5)</f>
        <v>111225</v>
      </c>
      <c r="D60" s="11">
        <f t="shared" si="6"/>
        <v>513921</v>
      </c>
      <c r="E60" s="11">
        <f t="shared" si="6"/>
        <v>512240</v>
      </c>
      <c r="F60" s="11">
        <f t="shared" si="6"/>
        <v>191851</v>
      </c>
      <c r="G60" s="11">
        <f t="shared" si="6"/>
        <v>704091</v>
      </c>
      <c r="H60" s="12">
        <f>+IFERROR(((E60-B60)/B60)*100,0)</f>
        <v>27.202654111289903</v>
      </c>
      <c r="I60" s="12">
        <f t="shared" si="3"/>
        <v>72.489098673859303</v>
      </c>
      <c r="J60" s="34">
        <f t="shared" si="4"/>
        <v>37.003741820240855</v>
      </c>
      <c r="K60" s="36"/>
    </row>
    <row r="61" spans="1:11" x14ac:dyDescent="0.25">
      <c r="A61" s="13" t="s">
        <v>71</v>
      </c>
      <c r="B61" s="14">
        <f>SUM(B4:B59)</f>
        <v>572994</v>
      </c>
      <c r="C61" s="14">
        <f t="shared" ref="C61:G61" si="7">SUM(C4:C59)</f>
        <v>280756</v>
      </c>
      <c r="D61" s="14">
        <f t="shared" si="7"/>
        <v>853750</v>
      </c>
      <c r="E61" s="14">
        <f t="shared" si="7"/>
        <v>741331</v>
      </c>
      <c r="F61" s="14">
        <f t="shared" si="7"/>
        <v>464624</v>
      </c>
      <c r="G61" s="14">
        <f t="shared" si="7"/>
        <v>1205955</v>
      </c>
      <c r="H61" s="15">
        <f>+IFERROR(((E61-B61)/B61)*100,0)</f>
        <v>29.378492619468965</v>
      </c>
      <c r="I61" s="15">
        <f t="shared" si="3"/>
        <v>65.490318995854039</v>
      </c>
      <c r="J61" s="16">
        <f t="shared" si="4"/>
        <v>41.253879941434846</v>
      </c>
    </row>
    <row r="62" spans="1:11" ht="15.75" thickBot="1" x14ac:dyDescent="0.3">
      <c r="A62" s="17" t="s">
        <v>43</v>
      </c>
      <c r="B62" s="18"/>
      <c r="C62" s="18"/>
      <c r="D62" s="18">
        <v>201418</v>
      </c>
      <c r="E62" s="18"/>
      <c r="F62" s="18"/>
      <c r="G62" s="18">
        <v>255622</v>
      </c>
      <c r="H62" s="57">
        <f>+IFERROR(((G62-D62)/D62)*100,0)</f>
        <v>26.911199594872354</v>
      </c>
      <c r="I62" s="57"/>
      <c r="J62" s="58"/>
    </row>
    <row r="63" spans="1:11" x14ac:dyDescent="0.25">
      <c r="A63" s="13" t="s">
        <v>62</v>
      </c>
      <c r="B63" s="33"/>
      <c r="C63" s="33"/>
      <c r="D63" s="33">
        <f>+D61+D62</f>
        <v>1055168</v>
      </c>
      <c r="E63" s="33"/>
      <c r="F63" s="33"/>
      <c r="G63" s="33">
        <f>+G61+G62</f>
        <v>1461577</v>
      </c>
      <c r="H63" s="59">
        <f>+IFERROR(((G63-D63)/D63)*100,0)</f>
        <v>38.516046733790262</v>
      </c>
      <c r="I63" s="59"/>
      <c r="J63" s="60"/>
    </row>
    <row r="64" spans="1:11" x14ac:dyDescent="0.25">
      <c r="A64" s="42"/>
      <c r="B64" s="43"/>
      <c r="C64" s="43"/>
      <c r="D64" s="43"/>
      <c r="E64" s="43"/>
      <c r="F64" s="43"/>
      <c r="G64" s="43"/>
      <c r="H64" s="43"/>
      <c r="I64" s="43"/>
      <c r="J64" s="44"/>
    </row>
    <row r="65" spans="1:10" ht="15.75" thickBot="1" x14ac:dyDescent="0.3">
      <c r="A65" s="45"/>
      <c r="B65" s="46"/>
      <c r="C65" s="46"/>
      <c r="D65" s="46"/>
      <c r="E65" s="46"/>
      <c r="F65" s="46"/>
      <c r="G65" s="46"/>
      <c r="H65" s="46"/>
      <c r="I65" s="46"/>
      <c r="J65" s="47"/>
    </row>
    <row r="66" spans="1:10" ht="48.75" customHeight="1" x14ac:dyDescent="0.25">
      <c r="A66" s="48" t="s">
        <v>72</v>
      </c>
      <c r="B66" s="48"/>
      <c r="C66" s="48"/>
      <c r="D66" s="48"/>
      <c r="E66" s="48"/>
      <c r="F66" s="48"/>
      <c r="G66" s="48"/>
      <c r="H66" s="48"/>
      <c r="I66" s="48"/>
      <c r="J66" s="48"/>
    </row>
  </sheetData>
  <mergeCells count="10">
    <mergeCell ref="A64:J64"/>
    <mergeCell ref="A65:J65"/>
    <mergeCell ref="A66:J66"/>
    <mergeCell ref="A1:J1"/>
    <mergeCell ref="A2:A3"/>
    <mergeCell ref="B2:D2"/>
    <mergeCell ref="E2:G2"/>
    <mergeCell ref="H2:J2"/>
    <mergeCell ref="H62:J62"/>
    <mergeCell ref="H63:J63"/>
  </mergeCells>
  <conditionalFormatting sqref="H4:J5">
    <cfRule type="cellIs" dxfId="47" priority="14" operator="equal">
      <formula>0</formula>
    </cfRule>
  </conditionalFormatting>
  <conditionalFormatting sqref="B4:C5 E4:F5">
    <cfRule type="cellIs" dxfId="46" priority="15" operator="equal">
      <formula>0</formula>
    </cfRule>
  </conditionalFormatting>
  <conditionalFormatting sqref="B6:C7 E6:F7">
    <cfRule type="cellIs" dxfId="45" priority="13" operator="equal">
      <formula>0</formula>
    </cfRule>
  </conditionalFormatting>
  <conditionalFormatting sqref="H6:J7">
    <cfRule type="cellIs" dxfId="44" priority="12" operator="equal">
      <formula>0</formula>
    </cfRule>
  </conditionalFormatting>
  <conditionalFormatting sqref="B8:C59 E8:F59">
    <cfRule type="cellIs" dxfId="43" priority="11" operator="equal">
      <formula>0</formula>
    </cfRule>
  </conditionalFormatting>
  <conditionalFormatting sqref="H8:J59">
    <cfRule type="cellIs" dxfId="42" priority="10" operator="equal">
      <formula>0</formula>
    </cfRule>
  </conditionalFormatting>
  <conditionalFormatting sqref="G4:G5">
    <cfRule type="cellIs" dxfId="41" priority="6" operator="equal">
      <formula>0</formula>
    </cfRule>
  </conditionalFormatting>
  <conditionalFormatting sqref="G6:G7">
    <cfRule type="cellIs" dxfId="40" priority="5" operator="equal">
      <formula>0</formula>
    </cfRule>
  </conditionalFormatting>
  <conditionalFormatting sqref="G8:G59">
    <cfRule type="cellIs" dxfId="39" priority="4" operator="equal">
      <formula>0</formula>
    </cfRule>
  </conditionalFormatting>
  <conditionalFormatting sqref="D4:D5">
    <cfRule type="cellIs" dxfId="38" priority="3" operator="equal">
      <formula>0</formula>
    </cfRule>
  </conditionalFormatting>
  <conditionalFormatting sqref="D6:D7">
    <cfRule type="cellIs" dxfId="37" priority="2" operator="equal">
      <formula>0</formula>
    </cfRule>
  </conditionalFormatting>
  <conditionalFormatting sqref="D8:D59">
    <cfRule type="cellIs" dxfId="36" priority="1" operator="equal">
      <formula>0</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portrait" verticalDpi="597"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65"/>
  <sheetViews>
    <sheetView zoomScale="80" zoomScaleNormal="80" workbookViewId="0">
      <selection activeCell="J4" sqref="J4"/>
    </sheetView>
  </sheetViews>
  <sheetFormatPr defaultRowHeight="15" x14ac:dyDescent="0.25"/>
  <cols>
    <col min="1" max="1" width="34" bestFit="1" customWidth="1"/>
    <col min="2" max="10" width="14.28515625" customWidth="1"/>
  </cols>
  <sheetData>
    <row r="1" spans="1:10" ht="24.75" customHeight="1" x14ac:dyDescent="0.25">
      <c r="A1" s="49" t="s">
        <v>69</v>
      </c>
      <c r="B1" s="50"/>
      <c r="C1" s="50"/>
      <c r="D1" s="50"/>
      <c r="E1" s="50"/>
      <c r="F1" s="50"/>
      <c r="G1" s="50"/>
      <c r="H1" s="50"/>
      <c r="I1" s="50"/>
      <c r="J1" s="51"/>
    </row>
    <row r="2" spans="1:10" ht="27" customHeight="1" x14ac:dyDescent="0.25">
      <c r="A2" s="52" t="s">
        <v>56</v>
      </c>
      <c r="B2" s="54" t="s">
        <v>76</v>
      </c>
      <c r="C2" s="54"/>
      <c r="D2" s="54"/>
      <c r="E2" s="54" t="s">
        <v>77</v>
      </c>
      <c r="F2" s="54"/>
      <c r="G2" s="54"/>
      <c r="H2" s="55" t="s">
        <v>74</v>
      </c>
      <c r="I2" s="55"/>
      <c r="J2" s="56"/>
    </row>
    <row r="3" spans="1:10" x14ac:dyDescent="0.25">
      <c r="A3" s="53"/>
      <c r="B3" s="1" t="s">
        <v>57</v>
      </c>
      <c r="C3" s="1" t="s">
        <v>58</v>
      </c>
      <c r="D3" s="1" t="s">
        <v>59</v>
      </c>
      <c r="E3" s="1" t="s">
        <v>57</v>
      </c>
      <c r="F3" s="1" t="s">
        <v>58</v>
      </c>
      <c r="G3" s="1" t="s">
        <v>59</v>
      </c>
      <c r="H3" s="1" t="s">
        <v>57</v>
      </c>
      <c r="I3" s="1" t="s">
        <v>58</v>
      </c>
      <c r="J3" s="1" t="s">
        <v>59</v>
      </c>
    </row>
    <row r="4" spans="1:10" x14ac:dyDescent="0.25">
      <c r="A4" s="9" t="s">
        <v>0</v>
      </c>
      <c r="B4" s="2">
        <v>112</v>
      </c>
      <c r="C4" s="2">
        <v>19246</v>
      </c>
      <c r="D4" s="2">
        <v>19358</v>
      </c>
      <c r="E4" s="2">
        <v>270</v>
      </c>
      <c r="F4" s="2">
        <v>19067</v>
      </c>
      <c r="G4" s="2">
        <v>19337</v>
      </c>
      <c r="H4" s="3">
        <f t="shared" ref="H4:H5" si="0">+IFERROR(((E4-B4)/B4)*100,)</f>
        <v>141.07142857142858</v>
      </c>
      <c r="I4" s="38">
        <f t="shared" ref="I4:I5" si="1">+IFERROR(((F4-C4)/C4)*100,)</f>
        <v>-0.93006338979528203</v>
      </c>
      <c r="J4" s="39">
        <f t="shared" ref="J4:J5" si="2">+IFERROR(((G4-D4)/D4)*100,)</f>
        <v>-0.10848228122739953</v>
      </c>
    </row>
    <row r="5" spans="1:10" x14ac:dyDescent="0.25">
      <c r="A5" s="5" t="s">
        <v>53</v>
      </c>
      <c r="B5" s="6">
        <v>57457</v>
      </c>
      <c r="C5" s="6">
        <v>121461</v>
      </c>
      <c r="D5" s="6">
        <v>178918</v>
      </c>
      <c r="E5" s="6">
        <v>78322</v>
      </c>
      <c r="F5" s="6">
        <v>197911</v>
      </c>
      <c r="G5" s="6">
        <v>276233</v>
      </c>
      <c r="H5" s="7">
        <f t="shared" si="0"/>
        <v>36.314113162887033</v>
      </c>
      <c r="I5" s="7">
        <f t="shared" si="1"/>
        <v>62.942014309119799</v>
      </c>
      <c r="J5" s="8">
        <f t="shared" si="2"/>
        <v>54.39083826110285</v>
      </c>
    </row>
    <row r="6" spans="1:10" x14ac:dyDescent="0.25">
      <c r="A6" s="9" t="s">
        <v>44</v>
      </c>
      <c r="B6" s="2">
        <v>81249</v>
      </c>
      <c r="C6" s="2">
        <v>41187</v>
      </c>
      <c r="D6" s="2">
        <v>122436</v>
      </c>
      <c r="E6" s="2">
        <v>109212</v>
      </c>
      <c r="F6" s="2">
        <v>67942</v>
      </c>
      <c r="G6" s="2">
        <v>177154</v>
      </c>
      <c r="H6" s="3">
        <f t="shared" ref="H6" si="3">+IFERROR(((E6-B6)/B6)*100,)</f>
        <v>34.41642358675184</v>
      </c>
      <c r="I6" s="3">
        <f t="shared" ref="I6" si="4">+IFERROR(((F6-C6)/C6)*100,)</f>
        <v>64.959817418117368</v>
      </c>
      <c r="J6" s="4">
        <f t="shared" ref="J6" si="5">+IFERROR(((G6-D6)/D6)*100,)</f>
        <v>44.691103923682576</v>
      </c>
    </row>
    <row r="7" spans="1:10" x14ac:dyDescent="0.25">
      <c r="A7" s="5" t="s">
        <v>1</v>
      </c>
      <c r="B7" s="6">
        <v>32883</v>
      </c>
      <c r="C7" s="6">
        <v>6891</v>
      </c>
      <c r="D7" s="6">
        <v>39774</v>
      </c>
      <c r="E7" s="6">
        <v>43881</v>
      </c>
      <c r="F7" s="6">
        <v>11537</v>
      </c>
      <c r="G7" s="6">
        <v>55418</v>
      </c>
      <c r="H7" s="7">
        <f t="shared" ref="H7:H59" si="6">+IFERROR(((E7-B7)/B7)*100,)</f>
        <v>33.445853480521848</v>
      </c>
      <c r="I7" s="7">
        <f t="shared" ref="I7:I59" si="7">+IFERROR(((F7-C7)/C7)*100,)</f>
        <v>67.421274125671161</v>
      </c>
      <c r="J7" s="8">
        <f t="shared" ref="J7:J59" si="8">+IFERROR(((G7-D7)/D7)*100,)</f>
        <v>39.332227083019056</v>
      </c>
    </row>
    <row r="8" spans="1:10" x14ac:dyDescent="0.25">
      <c r="A8" s="9" t="s">
        <v>2</v>
      </c>
      <c r="B8" s="2">
        <v>31076</v>
      </c>
      <c r="C8" s="2">
        <v>8762</v>
      </c>
      <c r="D8" s="2">
        <v>39838</v>
      </c>
      <c r="E8" s="2">
        <v>37680</v>
      </c>
      <c r="F8" s="2">
        <v>14118</v>
      </c>
      <c r="G8" s="2">
        <v>51798</v>
      </c>
      <c r="H8" s="3">
        <f t="shared" si="6"/>
        <v>21.251126271077357</v>
      </c>
      <c r="I8" s="3">
        <f t="shared" si="7"/>
        <v>61.127596439169139</v>
      </c>
      <c r="J8" s="4">
        <f t="shared" si="8"/>
        <v>30.021587429087802</v>
      </c>
    </row>
    <row r="9" spans="1:10" x14ac:dyDescent="0.25">
      <c r="A9" s="5" t="s">
        <v>3</v>
      </c>
      <c r="B9" s="6">
        <v>21900</v>
      </c>
      <c r="C9" s="6">
        <v>37556</v>
      </c>
      <c r="D9" s="6">
        <v>59456</v>
      </c>
      <c r="E9" s="6">
        <v>32942</v>
      </c>
      <c r="F9" s="6">
        <v>97142</v>
      </c>
      <c r="G9" s="6">
        <v>130084</v>
      </c>
      <c r="H9" s="7">
        <f t="shared" si="6"/>
        <v>50.420091324200911</v>
      </c>
      <c r="I9" s="7">
        <f t="shared" si="7"/>
        <v>158.65906912344232</v>
      </c>
      <c r="J9" s="8">
        <f t="shared" si="8"/>
        <v>118.79036598493002</v>
      </c>
    </row>
    <row r="10" spans="1:10" x14ac:dyDescent="0.25">
      <c r="A10" s="9" t="s">
        <v>45</v>
      </c>
      <c r="B10" s="2">
        <v>1771</v>
      </c>
      <c r="C10" s="2">
        <v>476</v>
      </c>
      <c r="D10" s="2">
        <v>2247</v>
      </c>
      <c r="E10" s="2">
        <v>3111</v>
      </c>
      <c r="F10" s="2">
        <v>1673</v>
      </c>
      <c r="G10" s="2">
        <v>4784</v>
      </c>
      <c r="H10" s="3">
        <f t="shared" si="6"/>
        <v>75.663466967814799</v>
      </c>
      <c r="I10" s="3">
        <f t="shared" si="7"/>
        <v>251.47058823529412</v>
      </c>
      <c r="J10" s="4">
        <f t="shared" si="8"/>
        <v>112.90609701824654</v>
      </c>
    </row>
    <row r="11" spans="1:10" x14ac:dyDescent="0.25">
      <c r="A11" s="5" t="s">
        <v>4</v>
      </c>
      <c r="B11" s="6">
        <v>6024</v>
      </c>
      <c r="C11" s="6">
        <v>5401</v>
      </c>
      <c r="D11" s="6">
        <v>11425</v>
      </c>
      <c r="E11" s="6">
        <v>10650</v>
      </c>
      <c r="F11" s="6">
        <v>6620</v>
      </c>
      <c r="G11" s="6">
        <v>17270</v>
      </c>
      <c r="H11" s="7">
        <f t="shared" si="6"/>
        <v>76.792828685258968</v>
      </c>
      <c r="I11" s="7">
        <f t="shared" si="7"/>
        <v>22.569894463988149</v>
      </c>
      <c r="J11" s="8">
        <f t="shared" si="8"/>
        <v>51.159737417943106</v>
      </c>
    </row>
    <row r="12" spans="1:10" x14ac:dyDescent="0.25">
      <c r="A12" s="9" t="s">
        <v>5</v>
      </c>
      <c r="B12" s="2">
        <v>7606</v>
      </c>
      <c r="C12" s="2">
        <v>2804</v>
      </c>
      <c r="D12" s="2">
        <v>10410</v>
      </c>
      <c r="E12" s="2">
        <v>13715</v>
      </c>
      <c r="F12" s="2">
        <v>6641</v>
      </c>
      <c r="G12" s="2">
        <v>20356</v>
      </c>
      <c r="H12" s="3">
        <f t="shared" si="6"/>
        <v>80.318169865895356</v>
      </c>
      <c r="I12" s="3">
        <f t="shared" si="7"/>
        <v>136.84022824536376</v>
      </c>
      <c r="J12" s="4">
        <f t="shared" si="8"/>
        <v>95.542747358309327</v>
      </c>
    </row>
    <row r="13" spans="1:10" x14ac:dyDescent="0.25">
      <c r="A13" s="5" t="s">
        <v>6</v>
      </c>
      <c r="B13" s="6">
        <v>15684</v>
      </c>
      <c r="C13" s="6">
        <v>1949</v>
      </c>
      <c r="D13" s="6">
        <v>17633</v>
      </c>
      <c r="E13" s="6">
        <v>20141</v>
      </c>
      <c r="F13" s="6">
        <v>3566</v>
      </c>
      <c r="G13" s="6">
        <v>23707</v>
      </c>
      <c r="H13" s="7">
        <f t="shared" si="6"/>
        <v>28.417495536852844</v>
      </c>
      <c r="I13" s="7">
        <f t="shared" si="7"/>
        <v>82.965623396613651</v>
      </c>
      <c r="J13" s="8">
        <f t="shared" si="8"/>
        <v>34.446775931492091</v>
      </c>
    </row>
    <row r="14" spans="1:10" x14ac:dyDescent="0.25">
      <c r="A14" s="9" t="s">
        <v>7</v>
      </c>
      <c r="B14" s="2">
        <v>12109</v>
      </c>
      <c r="C14" s="2">
        <v>591</v>
      </c>
      <c r="D14" s="2">
        <v>12700</v>
      </c>
      <c r="E14" s="2">
        <v>16711</v>
      </c>
      <c r="F14" s="2">
        <v>2074</v>
      </c>
      <c r="G14" s="2">
        <v>18785</v>
      </c>
      <c r="H14" s="3">
        <f t="shared" si="6"/>
        <v>38.004789825749441</v>
      </c>
      <c r="I14" s="3">
        <f t="shared" si="7"/>
        <v>250.93062605752959</v>
      </c>
      <c r="J14" s="4">
        <f t="shared" si="8"/>
        <v>47.913385826771652</v>
      </c>
    </row>
    <row r="15" spans="1:10" x14ac:dyDescent="0.25">
      <c r="A15" s="5" t="s">
        <v>8</v>
      </c>
      <c r="B15" s="6">
        <v>3780</v>
      </c>
      <c r="C15" s="6">
        <v>22</v>
      </c>
      <c r="D15" s="6">
        <v>3802</v>
      </c>
      <c r="E15" s="6">
        <v>5277</v>
      </c>
      <c r="F15" s="6">
        <v>25</v>
      </c>
      <c r="G15" s="6">
        <v>5302</v>
      </c>
      <c r="H15" s="7">
        <f t="shared" si="6"/>
        <v>39.603174603174601</v>
      </c>
      <c r="I15" s="7">
        <f t="shared" si="7"/>
        <v>13.636363636363635</v>
      </c>
      <c r="J15" s="8">
        <f t="shared" si="8"/>
        <v>39.45291951604419</v>
      </c>
    </row>
    <row r="16" spans="1:10" x14ac:dyDescent="0.25">
      <c r="A16" s="9" t="s">
        <v>9</v>
      </c>
      <c r="B16" s="2">
        <v>9193</v>
      </c>
      <c r="C16" s="2">
        <v>967</v>
      </c>
      <c r="D16" s="2">
        <v>10160</v>
      </c>
      <c r="E16" s="2">
        <v>11906</v>
      </c>
      <c r="F16" s="2">
        <v>1331</v>
      </c>
      <c r="G16" s="2">
        <v>13237</v>
      </c>
      <c r="H16" s="3">
        <f t="shared" si="6"/>
        <v>29.511584901555533</v>
      </c>
      <c r="I16" s="3">
        <f t="shared" si="7"/>
        <v>37.642192347466391</v>
      </c>
      <c r="J16" s="4">
        <f t="shared" si="8"/>
        <v>30.285433070866141</v>
      </c>
    </row>
    <row r="17" spans="1:10" x14ac:dyDescent="0.25">
      <c r="A17" s="5" t="s">
        <v>10</v>
      </c>
      <c r="B17" s="6">
        <v>928</v>
      </c>
      <c r="C17" s="6">
        <v>8</v>
      </c>
      <c r="D17" s="6">
        <v>936</v>
      </c>
      <c r="E17" s="6">
        <v>1222</v>
      </c>
      <c r="F17" s="6">
        <v>0</v>
      </c>
      <c r="G17" s="6">
        <v>1222</v>
      </c>
      <c r="H17" s="7">
        <f t="shared" si="6"/>
        <v>31.681034482758619</v>
      </c>
      <c r="I17" s="7">
        <f t="shared" si="7"/>
        <v>-100</v>
      </c>
      <c r="J17" s="8">
        <f t="shared" si="8"/>
        <v>30.555555555555557</v>
      </c>
    </row>
    <row r="18" spans="1:10" x14ac:dyDescent="0.25">
      <c r="A18" s="9" t="s">
        <v>11</v>
      </c>
      <c r="B18" s="2">
        <v>1489</v>
      </c>
      <c r="C18" s="2">
        <v>2</v>
      </c>
      <c r="D18" s="2">
        <v>1491</v>
      </c>
      <c r="E18" s="2">
        <v>1729</v>
      </c>
      <c r="F18" s="2">
        <v>0</v>
      </c>
      <c r="G18" s="2">
        <v>1729</v>
      </c>
      <c r="H18" s="3">
        <f t="shared" si="6"/>
        <v>16.118200134318332</v>
      </c>
      <c r="I18" s="3">
        <f t="shared" si="7"/>
        <v>-100</v>
      </c>
      <c r="J18" s="4">
        <f t="shared" si="8"/>
        <v>15.96244131455399</v>
      </c>
    </row>
    <row r="19" spans="1:10" x14ac:dyDescent="0.25">
      <c r="A19" s="5" t="s">
        <v>12</v>
      </c>
      <c r="B19" s="6">
        <v>710</v>
      </c>
      <c r="C19" s="6">
        <v>24</v>
      </c>
      <c r="D19" s="6">
        <v>734</v>
      </c>
      <c r="E19" s="6">
        <v>774</v>
      </c>
      <c r="F19" s="6">
        <v>109</v>
      </c>
      <c r="G19" s="6">
        <v>883</v>
      </c>
      <c r="H19" s="7">
        <f t="shared" si="6"/>
        <v>9.0140845070422539</v>
      </c>
      <c r="I19" s="7">
        <f t="shared" si="7"/>
        <v>354.16666666666663</v>
      </c>
      <c r="J19" s="8">
        <f t="shared" si="8"/>
        <v>20.299727520435969</v>
      </c>
    </row>
    <row r="20" spans="1:10" x14ac:dyDescent="0.25">
      <c r="A20" s="9" t="s">
        <v>46</v>
      </c>
      <c r="B20" s="2">
        <v>0</v>
      </c>
      <c r="C20" s="2">
        <v>0</v>
      </c>
      <c r="D20" s="2">
        <v>0</v>
      </c>
      <c r="E20" s="2">
        <v>0</v>
      </c>
      <c r="F20" s="2">
        <v>0</v>
      </c>
      <c r="G20" s="2">
        <v>0</v>
      </c>
      <c r="H20" s="3">
        <f t="shared" si="6"/>
        <v>0</v>
      </c>
      <c r="I20" s="3">
        <f t="shared" si="7"/>
        <v>0</v>
      </c>
      <c r="J20" s="4">
        <f t="shared" si="8"/>
        <v>0</v>
      </c>
    </row>
    <row r="21" spans="1:10" x14ac:dyDescent="0.25">
      <c r="A21" s="5" t="s">
        <v>13</v>
      </c>
      <c r="B21" s="6">
        <v>1245</v>
      </c>
      <c r="C21" s="6">
        <v>37</v>
      </c>
      <c r="D21" s="6">
        <v>1282</v>
      </c>
      <c r="E21" s="6">
        <v>2073</v>
      </c>
      <c r="F21" s="6">
        <v>32</v>
      </c>
      <c r="G21" s="6">
        <v>2105</v>
      </c>
      <c r="H21" s="7">
        <f t="shared" si="6"/>
        <v>66.506024096385545</v>
      </c>
      <c r="I21" s="7">
        <f t="shared" si="7"/>
        <v>-13.513513513513514</v>
      </c>
      <c r="J21" s="8">
        <f t="shared" si="8"/>
        <v>64.196567862714502</v>
      </c>
    </row>
    <row r="22" spans="1:10" x14ac:dyDescent="0.25">
      <c r="A22" s="9" t="s">
        <v>14</v>
      </c>
      <c r="B22" s="2">
        <v>0</v>
      </c>
      <c r="C22" s="2">
        <v>0</v>
      </c>
      <c r="D22" s="2">
        <v>0</v>
      </c>
      <c r="E22" s="2">
        <v>0</v>
      </c>
      <c r="F22" s="2">
        <v>0</v>
      </c>
      <c r="G22" s="2">
        <v>0</v>
      </c>
      <c r="H22" s="3">
        <f t="shared" si="6"/>
        <v>0</v>
      </c>
      <c r="I22" s="3">
        <f t="shared" si="7"/>
        <v>0</v>
      </c>
      <c r="J22" s="4">
        <f t="shared" si="8"/>
        <v>0</v>
      </c>
    </row>
    <row r="23" spans="1:10" x14ac:dyDescent="0.25">
      <c r="A23" s="5" t="s">
        <v>15</v>
      </c>
      <c r="B23" s="6">
        <v>2524</v>
      </c>
      <c r="C23" s="6">
        <v>8</v>
      </c>
      <c r="D23" s="6">
        <v>2532</v>
      </c>
      <c r="E23" s="6">
        <v>3428</v>
      </c>
      <c r="F23" s="6">
        <v>0</v>
      </c>
      <c r="G23" s="6">
        <v>3428</v>
      </c>
      <c r="H23" s="7">
        <f t="shared" si="6"/>
        <v>35.816164817749602</v>
      </c>
      <c r="I23" s="7">
        <f t="shared" si="7"/>
        <v>-100</v>
      </c>
      <c r="J23" s="8">
        <f t="shared" si="8"/>
        <v>35.387045813586099</v>
      </c>
    </row>
    <row r="24" spans="1:10" x14ac:dyDescent="0.25">
      <c r="A24" s="9" t="s">
        <v>16</v>
      </c>
      <c r="B24" s="2">
        <v>975</v>
      </c>
      <c r="C24" s="2">
        <v>2</v>
      </c>
      <c r="D24" s="2">
        <v>977</v>
      </c>
      <c r="E24" s="2">
        <v>1202</v>
      </c>
      <c r="F24" s="2">
        <v>0</v>
      </c>
      <c r="G24" s="2">
        <v>1202</v>
      </c>
      <c r="H24" s="3">
        <f t="shared" si="6"/>
        <v>23.282051282051285</v>
      </c>
      <c r="I24" s="3">
        <f t="shared" si="7"/>
        <v>-100</v>
      </c>
      <c r="J24" s="4">
        <f t="shared" si="8"/>
        <v>23.029682702149437</v>
      </c>
    </row>
    <row r="25" spans="1:10" x14ac:dyDescent="0.25">
      <c r="A25" s="5" t="s">
        <v>17</v>
      </c>
      <c r="B25" s="6">
        <v>390</v>
      </c>
      <c r="C25" s="6">
        <v>50</v>
      </c>
      <c r="D25" s="6">
        <v>440</v>
      </c>
      <c r="E25" s="6">
        <v>581</v>
      </c>
      <c r="F25" s="6">
        <v>8</v>
      </c>
      <c r="G25" s="6">
        <v>589</v>
      </c>
      <c r="H25" s="7">
        <f t="shared" si="6"/>
        <v>48.974358974358971</v>
      </c>
      <c r="I25" s="7">
        <f t="shared" si="7"/>
        <v>-84</v>
      </c>
      <c r="J25" s="8">
        <f t="shared" si="8"/>
        <v>33.86363636363636</v>
      </c>
    </row>
    <row r="26" spans="1:10" x14ac:dyDescent="0.25">
      <c r="A26" s="9" t="s">
        <v>18</v>
      </c>
      <c r="B26" s="2">
        <v>652</v>
      </c>
      <c r="C26" s="2">
        <v>8</v>
      </c>
      <c r="D26" s="2">
        <v>660</v>
      </c>
      <c r="E26" s="2">
        <v>599</v>
      </c>
      <c r="F26" s="2">
        <v>0</v>
      </c>
      <c r="G26" s="2">
        <v>599</v>
      </c>
      <c r="H26" s="3">
        <f t="shared" si="6"/>
        <v>-8.1288343558282214</v>
      </c>
      <c r="I26" s="3">
        <f t="shared" si="7"/>
        <v>-100</v>
      </c>
      <c r="J26" s="4">
        <f t="shared" si="8"/>
        <v>-9.2424242424242422</v>
      </c>
    </row>
    <row r="27" spans="1:10" x14ac:dyDescent="0.25">
      <c r="A27" s="5" t="s">
        <v>19</v>
      </c>
      <c r="B27" s="6">
        <v>0</v>
      </c>
      <c r="C27" s="6">
        <v>0</v>
      </c>
      <c r="D27" s="6">
        <v>0</v>
      </c>
      <c r="E27" s="6">
        <v>0</v>
      </c>
      <c r="F27" s="6">
        <v>0</v>
      </c>
      <c r="G27" s="6">
        <v>0</v>
      </c>
      <c r="H27" s="7">
        <f t="shared" si="6"/>
        <v>0</v>
      </c>
      <c r="I27" s="7">
        <f t="shared" si="7"/>
        <v>0</v>
      </c>
      <c r="J27" s="8">
        <f t="shared" si="8"/>
        <v>0</v>
      </c>
    </row>
    <row r="28" spans="1:10" x14ac:dyDescent="0.25">
      <c r="A28" s="9" t="s">
        <v>20</v>
      </c>
      <c r="B28" s="2">
        <v>1945</v>
      </c>
      <c r="C28" s="2">
        <v>56</v>
      </c>
      <c r="D28" s="2">
        <v>2001</v>
      </c>
      <c r="E28" s="2">
        <v>2455</v>
      </c>
      <c r="F28" s="2">
        <v>201</v>
      </c>
      <c r="G28" s="2">
        <v>2656</v>
      </c>
      <c r="H28" s="3">
        <f t="shared" si="6"/>
        <v>26.221079691516707</v>
      </c>
      <c r="I28" s="3">
        <f t="shared" si="7"/>
        <v>258.92857142857144</v>
      </c>
      <c r="J28" s="4">
        <f t="shared" si="8"/>
        <v>32.733633183408294</v>
      </c>
    </row>
    <row r="29" spans="1:10" x14ac:dyDescent="0.25">
      <c r="A29" s="5" t="s">
        <v>21</v>
      </c>
      <c r="B29" s="6">
        <v>7387</v>
      </c>
      <c r="C29" s="6">
        <v>189</v>
      </c>
      <c r="D29" s="6">
        <v>7576</v>
      </c>
      <c r="E29" s="6">
        <v>8276</v>
      </c>
      <c r="F29" s="6">
        <v>440</v>
      </c>
      <c r="G29" s="6">
        <v>8716</v>
      </c>
      <c r="H29" s="7">
        <f t="shared" si="6"/>
        <v>12.034655475835928</v>
      </c>
      <c r="I29" s="7">
        <f t="shared" si="7"/>
        <v>132.80423280423281</v>
      </c>
      <c r="J29" s="8">
        <f t="shared" si="8"/>
        <v>15.047518479408659</v>
      </c>
    </row>
    <row r="30" spans="1:10" x14ac:dyDescent="0.25">
      <c r="A30" s="9" t="s">
        <v>22</v>
      </c>
      <c r="B30" s="2">
        <v>3669</v>
      </c>
      <c r="C30" s="2">
        <v>220</v>
      </c>
      <c r="D30" s="2">
        <v>3889</v>
      </c>
      <c r="E30" s="2">
        <v>3313</v>
      </c>
      <c r="F30" s="2">
        <v>268</v>
      </c>
      <c r="G30" s="2">
        <v>3581</v>
      </c>
      <c r="H30" s="3">
        <f t="shared" si="6"/>
        <v>-9.70291632597438</v>
      </c>
      <c r="I30" s="3">
        <f t="shared" si="7"/>
        <v>21.818181818181817</v>
      </c>
      <c r="J30" s="4">
        <f t="shared" si="8"/>
        <v>-7.9197737207508361</v>
      </c>
    </row>
    <row r="31" spans="1:10" x14ac:dyDescent="0.25">
      <c r="A31" s="5" t="s">
        <v>75</v>
      </c>
      <c r="B31" s="6">
        <v>1677</v>
      </c>
      <c r="C31" s="6">
        <v>17</v>
      </c>
      <c r="D31" s="6">
        <v>1694</v>
      </c>
      <c r="E31" s="6">
        <v>2231</v>
      </c>
      <c r="F31" s="6">
        <v>60</v>
      </c>
      <c r="G31" s="6">
        <v>2291</v>
      </c>
      <c r="H31" s="7">
        <f t="shared" si="6"/>
        <v>33.035181872391171</v>
      </c>
      <c r="I31" s="7">
        <f t="shared" si="7"/>
        <v>252.94117647058823</v>
      </c>
      <c r="J31" s="8">
        <f t="shared" si="8"/>
        <v>35.242030696576151</v>
      </c>
    </row>
    <row r="32" spans="1:10" x14ac:dyDescent="0.25">
      <c r="A32" s="9" t="s">
        <v>47</v>
      </c>
      <c r="B32" s="2">
        <v>2</v>
      </c>
      <c r="C32" s="2">
        <v>408</v>
      </c>
      <c r="D32" s="2">
        <v>410</v>
      </c>
      <c r="E32" s="2">
        <v>16</v>
      </c>
      <c r="F32" s="2">
        <v>815</v>
      </c>
      <c r="G32" s="2">
        <v>831</v>
      </c>
      <c r="H32" s="3">
        <f t="shared" si="6"/>
        <v>700</v>
      </c>
      <c r="I32" s="3">
        <f t="shared" si="7"/>
        <v>99.754901960784309</v>
      </c>
      <c r="J32" s="4">
        <f t="shared" si="8"/>
        <v>102.6829268292683</v>
      </c>
    </row>
    <row r="33" spans="1:10" x14ac:dyDescent="0.25">
      <c r="A33" s="5" t="s">
        <v>52</v>
      </c>
      <c r="B33" s="6">
        <v>766</v>
      </c>
      <c r="C33" s="6">
        <v>0</v>
      </c>
      <c r="D33" s="6">
        <v>766</v>
      </c>
      <c r="E33" s="6">
        <v>935</v>
      </c>
      <c r="F33" s="6">
        <v>0</v>
      </c>
      <c r="G33" s="6">
        <v>935</v>
      </c>
      <c r="H33" s="7">
        <f t="shared" si="6"/>
        <v>22.06266318537859</v>
      </c>
      <c r="I33" s="7">
        <f t="shared" si="7"/>
        <v>0</v>
      </c>
      <c r="J33" s="8">
        <f t="shared" si="8"/>
        <v>22.06266318537859</v>
      </c>
    </row>
    <row r="34" spans="1:10" x14ac:dyDescent="0.25">
      <c r="A34" s="9" t="s">
        <v>23</v>
      </c>
      <c r="B34" s="2">
        <v>4371</v>
      </c>
      <c r="C34" s="2">
        <v>511</v>
      </c>
      <c r="D34" s="2">
        <v>4882</v>
      </c>
      <c r="E34" s="2">
        <v>6765</v>
      </c>
      <c r="F34" s="2">
        <v>323</v>
      </c>
      <c r="G34" s="2">
        <v>7088</v>
      </c>
      <c r="H34" s="3">
        <f t="shared" si="6"/>
        <v>54.770075497597801</v>
      </c>
      <c r="I34" s="3">
        <f t="shared" si="7"/>
        <v>-36.790606653620351</v>
      </c>
      <c r="J34" s="4">
        <f t="shared" si="8"/>
        <v>45.1863990167964</v>
      </c>
    </row>
    <row r="35" spans="1:10" x14ac:dyDescent="0.25">
      <c r="A35" s="5" t="s">
        <v>51</v>
      </c>
      <c r="B35" s="6">
        <v>930</v>
      </c>
      <c r="C35" s="6">
        <v>2</v>
      </c>
      <c r="D35" s="6">
        <v>932</v>
      </c>
      <c r="E35" s="6">
        <v>1240</v>
      </c>
      <c r="F35" s="6">
        <v>0</v>
      </c>
      <c r="G35" s="6">
        <v>1240</v>
      </c>
      <c r="H35" s="7">
        <f t="shared" si="6"/>
        <v>33.333333333333329</v>
      </c>
      <c r="I35" s="7">
        <f t="shared" si="7"/>
        <v>-100</v>
      </c>
      <c r="J35" s="8">
        <f t="shared" si="8"/>
        <v>33.047210300429185</v>
      </c>
    </row>
    <row r="36" spans="1:10" x14ac:dyDescent="0.25">
      <c r="A36" s="9" t="s">
        <v>24</v>
      </c>
      <c r="B36" s="2">
        <v>357</v>
      </c>
      <c r="C36" s="2">
        <v>33</v>
      </c>
      <c r="D36" s="2">
        <v>390</v>
      </c>
      <c r="E36" s="2">
        <v>366</v>
      </c>
      <c r="F36" s="2">
        <v>51</v>
      </c>
      <c r="G36" s="2">
        <v>417</v>
      </c>
      <c r="H36" s="3">
        <f t="shared" si="6"/>
        <v>2.5210084033613445</v>
      </c>
      <c r="I36" s="3">
        <f t="shared" si="7"/>
        <v>54.54545454545454</v>
      </c>
      <c r="J36" s="4">
        <f t="shared" si="8"/>
        <v>6.9230769230769234</v>
      </c>
    </row>
    <row r="37" spans="1:10" x14ac:dyDescent="0.25">
      <c r="A37" s="5" t="s">
        <v>25</v>
      </c>
      <c r="B37" s="6">
        <v>1190</v>
      </c>
      <c r="C37" s="6">
        <v>7</v>
      </c>
      <c r="D37" s="6">
        <v>1197</v>
      </c>
      <c r="E37" s="6">
        <v>1458</v>
      </c>
      <c r="F37" s="6">
        <v>0</v>
      </c>
      <c r="G37" s="6">
        <v>1458</v>
      </c>
      <c r="H37" s="7">
        <f t="shared" si="6"/>
        <v>22.521008403361346</v>
      </c>
      <c r="I37" s="7">
        <f t="shared" si="7"/>
        <v>-100</v>
      </c>
      <c r="J37" s="8">
        <f t="shared" si="8"/>
        <v>21.804511278195488</v>
      </c>
    </row>
    <row r="38" spans="1:10" x14ac:dyDescent="0.25">
      <c r="A38" s="9" t="s">
        <v>26</v>
      </c>
      <c r="B38" s="2">
        <v>2596</v>
      </c>
      <c r="C38" s="2">
        <v>2</v>
      </c>
      <c r="D38" s="2">
        <v>2598</v>
      </c>
      <c r="E38" s="2">
        <v>3053</v>
      </c>
      <c r="F38" s="2">
        <v>0</v>
      </c>
      <c r="G38" s="2">
        <v>3053</v>
      </c>
      <c r="H38" s="3">
        <f t="shared" si="6"/>
        <v>17.604006163328197</v>
      </c>
      <c r="I38" s="3">
        <f t="shared" si="7"/>
        <v>-100</v>
      </c>
      <c r="J38" s="4">
        <f t="shared" si="8"/>
        <v>17.513471901462662</v>
      </c>
    </row>
    <row r="39" spans="1:10" x14ac:dyDescent="0.25">
      <c r="A39" s="5" t="s">
        <v>27</v>
      </c>
      <c r="B39" s="6">
        <v>238</v>
      </c>
      <c r="C39" s="6">
        <v>11</v>
      </c>
      <c r="D39" s="6">
        <v>249</v>
      </c>
      <c r="E39" s="6">
        <v>347</v>
      </c>
      <c r="F39" s="6">
        <v>0</v>
      </c>
      <c r="G39" s="6">
        <v>347</v>
      </c>
      <c r="H39" s="7">
        <f t="shared" si="6"/>
        <v>45.798319327731093</v>
      </c>
      <c r="I39" s="7">
        <f t="shared" si="7"/>
        <v>-100</v>
      </c>
      <c r="J39" s="8">
        <f t="shared" si="8"/>
        <v>39.357429718875501</v>
      </c>
    </row>
    <row r="40" spans="1:10" x14ac:dyDescent="0.25">
      <c r="A40" s="9" t="s">
        <v>28</v>
      </c>
      <c r="B40" s="2">
        <v>7150</v>
      </c>
      <c r="C40" s="2">
        <v>1677</v>
      </c>
      <c r="D40" s="2">
        <v>8827</v>
      </c>
      <c r="E40" s="2">
        <v>9779</v>
      </c>
      <c r="F40" s="2">
        <v>3372</v>
      </c>
      <c r="G40" s="2">
        <v>13151</v>
      </c>
      <c r="H40" s="3">
        <f t="shared" si="6"/>
        <v>36.769230769230774</v>
      </c>
      <c r="I40" s="3">
        <f t="shared" si="7"/>
        <v>101.07334525939177</v>
      </c>
      <c r="J40" s="4">
        <f t="shared" si="8"/>
        <v>48.986065480910838</v>
      </c>
    </row>
    <row r="41" spans="1:10" x14ac:dyDescent="0.25">
      <c r="A41" s="5" t="s">
        <v>29</v>
      </c>
      <c r="B41" s="6">
        <v>76</v>
      </c>
      <c r="C41" s="6">
        <v>8</v>
      </c>
      <c r="D41" s="6">
        <v>84</v>
      </c>
      <c r="E41" s="6">
        <v>87</v>
      </c>
      <c r="F41" s="6">
        <v>0</v>
      </c>
      <c r="G41" s="6">
        <v>87</v>
      </c>
      <c r="H41" s="7">
        <f t="shared" si="6"/>
        <v>14.473684210526317</v>
      </c>
      <c r="I41" s="7">
        <f t="shared" si="7"/>
        <v>-100</v>
      </c>
      <c r="J41" s="8">
        <f t="shared" si="8"/>
        <v>3.5714285714285712</v>
      </c>
    </row>
    <row r="42" spans="1:10" x14ac:dyDescent="0.25">
      <c r="A42" s="9" t="s">
        <v>30</v>
      </c>
      <c r="B42" s="2">
        <v>3279</v>
      </c>
      <c r="C42" s="2">
        <v>461</v>
      </c>
      <c r="D42" s="2">
        <v>3740</v>
      </c>
      <c r="E42" s="2">
        <v>4680</v>
      </c>
      <c r="F42" s="2">
        <v>868</v>
      </c>
      <c r="G42" s="2">
        <v>5548</v>
      </c>
      <c r="H42" s="3">
        <f t="shared" si="6"/>
        <v>42.726440988106127</v>
      </c>
      <c r="I42" s="3">
        <f t="shared" si="7"/>
        <v>88.286334056399127</v>
      </c>
      <c r="J42" s="4">
        <f t="shared" si="8"/>
        <v>48.342245989304814</v>
      </c>
    </row>
    <row r="43" spans="1:10" x14ac:dyDescent="0.25">
      <c r="A43" s="5" t="s">
        <v>31</v>
      </c>
      <c r="B43" s="6">
        <v>3480</v>
      </c>
      <c r="C43" s="6">
        <v>44</v>
      </c>
      <c r="D43" s="6">
        <v>3524</v>
      </c>
      <c r="E43" s="6">
        <v>4562</v>
      </c>
      <c r="F43" s="6">
        <v>111</v>
      </c>
      <c r="G43" s="6">
        <v>4673</v>
      </c>
      <c r="H43" s="7">
        <f t="shared" si="6"/>
        <v>31.091954022988507</v>
      </c>
      <c r="I43" s="7">
        <f t="shared" si="7"/>
        <v>152.27272727272728</v>
      </c>
      <c r="J43" s="8">
        <f t="shared" si="8"/>
        <v>32.6049943246311</v>
      </c>
    </row>
    <row r="44" spans="1:10" x14ac:dyDescent="0.25">
      <c r="A44" s="9" t="s">
        <v>32</v>
      </c>
      <c r="B44" s="2">
        <v>2698</v>
      </c>
      <c r="C44" s="2">
        <v>4</v>
      </c>
      <c r="D44" s="2">
        <v>2702</v>
      </c>
      <c r="E44" s="2">
        <v>3714</v>
      </c>
      <c r="F44" s="2">
        <v>2</v>
      </c>
      <c r="G44" s="2">
        <v>3716</v>
      </c>
      <c r="H44" s="3">
        <f t="shared" si="6"/>
        <v>37.657524091919939</v>
      </c>
      <c r="I44" s="3">
        <f t="shared" si="7"/>
        <v>-50</v>
      </c>
      <c r="J44" s="4">
        <f t="shared" si="8"/>
        <v>37.527757216876388</v>
      </c>
    </row>
    <row r="45" spans="1:10" x14ac:dyDescent="0.25">
      <c r="A45" s="5" t="s">
        <v>54</v>
      </c>
      <c r="B45" s="6">
        <v>1898</v>
      </c>
      <c r="C45" s="6">
        <v>8</v>
      </c>
      <c r="D45" s="6">
        <v>1906</v>
      </c>
      <c r="E45" s="6">
        <v>2507</v>
      </c>
      <c r="F45" s="6">
        <v>0</v>
      </c>
      <c r="G45" s="6">
        <v>2507</v>
      </c>
      <c r="H45" s="7">
        <f t="shared" si="6"/>
        <v>32.086406743940991</v>
      </c>
      <c r="I45" s="7">
        <f t="shared" si="7"/>
        <v>-100</v>
      </c>
      <c r="J45" s="8">
        <f t="shared" si="8"/>
        <v>31.532004197271775</v>
      </c>
    </row>
    <row r="46" spans="1:10" x14ac:dyDescent="0.25">
      <c r="A46" s="9" t="s">
        <v>33</v>
      </c>
      <c r="B46" s="2">
        <v>1077</v>
      </c>
      <c r="C46" s="2">
        <v>11</v>
      </c>
      <c r="D46" s="2">
        <v>1088</v>
      </c>
      <c r="E46" s="2">
        <v>1992</v>
      </c>
      <c r="F46" s="2">
        <v>101</v>
      </c>
      <c r="G46" s="2">
        <v>2093</v>
      </c>
      <c r="H46" s="3">
        <f t="shared" si="6"/>
        <v>84.958217270194993</v>
      </c>
      <c r="I46" s="3">
        <f t="shared" si="7"/>
        <v>818.18181818181813</v>
      </c>
      <c r="J46" s="4">
        <f t="shared" si="8"/>
        <v>92.371323529411768</v>
      </c>
    </row>
    <row r="47" spans="1:10" x14ac:dyDescent="0.25">
      <c r="A47" s="5" t="s">
        <v>34</v>
      </c>
      <c r="B47" s="6">
        <v>3844</v>
      </c>
      <c r="C47" s="6">
        <v>70</v>
      </c>
      <c r="D47" s="6">
        <v>3914</v>
      </c>
      <c r="E47" s="6">
        <v>5175</v>
      </c>
      <c r="F47" s="6">
        <v>22</v>
      </c>
      <c r="G47" s="6">
        <v>5197</v>
      </c>
      <c r="H47" s="7">
        <f t="shared" si="6"/>
        <v>34.625390218522369</v>
      </c>
      <c r="I47" s="7">
        <f t="shared" si="7"/>
        <v>-68.571428571428569</v>
      </c>
      <c r="J47" s="8">
        <f t="shared" si="8"/>
        <v>32.779764946346454</v>
      </c>
    </row>
    <row r="48" spans="1:10" x14ac:dyDescent="0.25">
      <c r="A48" s="9" t="s">
        <v>35</v>
      </c>
      <c r="B48" s="2">
        <v>5739</v>
      </c>
      <c r="C48" s="2">
        <v>614</v>
      </c>
      <c r="D48" s="2">
        <v>6353</v>
      </c>
      <c r="E48" s="2">
        <v>6634</v>
      </c>
      <c r="F48" s="2">
        <v>1143</v>
      </c>
      <c r="G48" s="2">
        <v>7777</v>
      </c>
      <c r="H48" s="3">
        <f t="shared" si="6"/>
        <v>15.595051402683394</v>
      </c>
      <c r="I48" s="3">
        <f t="shared" si="7"/>
        <v>86.156351791530952</v>
      </c>
      <c r="J48" s="4">
        <f t="shared" si="8"/>
        <v>22.414607272154889</v>
      </c>
    </row>
    <row r="49" spans="1:10" x14ac:dyDescent="0.25">
      <c r="A49" s="5" t="s">
        <v>36</v>
      </c>
      <c r="B49" s="6">
        <v>331</v>
      </c>
      <c r="C49" s="6">
        <v>0</v>
      </c>
      <c r="D49" s="6">
        <v>331</v>
      </c>
      <c r="E49" s="6">
        <v>427</v>
      </c>
      <c r="F49" s="6">
        <v>0</v>
      </c>
      <c r="G49" s="6">
        <v>427</v>
      </c>
      <c r="H49" s="7">
        <f t="shared" si="6"/>
        <v>29.003021148036257</v>
      </c>
      <c r="I49" s="7">
        <f t="shared" si="7"/>
        <v>0</v>
      </c>
      <c r="J49" s="8">
        <f t="shared" si="8"/>
        <v>29.003021148036257</v>
      </c>
    </row>
    <row r="50" spans="1:10" x14ac:dyDescent="0.25">
      <c r="A50" s="9" t="s">
        <v>37</v>
      </c>
      <c r="B50" s="2">
        <v>698</v>
      </c>
      <c r="C50" s="2">
        <v>0</v>
      </c>
      <c r="D50" s="2">
        <v>698</v>
      </c>
      <c r="E50" s="2">
        <v>636</v>
      </c>
      <c r="F50" s="2">
        <v>0</v>
      </c>
      <c r="G50" s="2">
        <v>636</v>
      </c>
      <c r="H50" s="3">
        <f t="shared" si="6"/>
        <v>-8.8825214899713476</v>
      </c>
      <c r="I50" s="3">
        <f t="shared" si="7"/>
        <v>0</v>
      </c>
      <c r="J50" s="4">
        <f t="shared" si="8"/>
        <v>-8.8825214899713476</v>
      </c>
    </row>
    <row r="51" spans="1:10" x14ac:dyDescent="0.25">
      <c r="A51" s="5" t="s">
        <v>38</v>
      </c>
      <c r="B51" s="6">
        <v>2212</v>
      </c>
      <c r="C51" s="6">
        <v>35</v>
      </c>
      <c r="D51" s="6">
        <v>2247</v>
      </c>
      <c r="E51" s="6">
        <v>2941</v>
      </c>
      <c r="F51" s="6">
        <v>32</v>
      </c>
      <c r="G51" s="6">
        <v>2973</v>
      </c>
      <c r="H51" s="7">
        <f t="shared" si="6"/>
        <v>32.956600361663654</v>
      </c>
      <c r="I51" s="7">
        <f t="shared" si="7"/>
        <v>-8.5714285714285712</v>
      </c>
      <c r="J51" s="8">
        <f t="shared" si="8"/>
        <v>32.309746328437917</v>
      </c>
    </row>
    <row r="52" spans="1:10" x14ac:dyDescent="0.25">
      <c r="A52" s="9" t="s">
        <v>73</v>
      </c>
      <c r="B52" s="2">
        <v>2811</v>
      </c>
      <c r="C52" s="2">
        <v>46</v>
      </c>
      <c r="D52" s="2">
        <v>2857</v>
      </c>
      <c r="E52" s="2">
        <v>4162</v>
      </c>
      <c r="F52" s="2">
        <v>2</v>
      </c>
      <c r="G52" s="2">
        <v>4164</v>
      </c>
      <c r="H52" s="3">
        <f t="shared" si="6"/>
        <v>48.061188189256491</v>
      </c>
      <c r="I52" s="3">
        <f t="shared" si="7"/>
        <v>-95.652173913043484</v>
      </c>
      <c r="J52" s="4">
        <f t="shared" si="8"/>
        <v>45.747287364368219</v>
      </c>
    </row>
    <row r="53" spans="1:10" x14ac:dyDescent="0.25">
      <c r="A53" s="5" t="s">
        <v>39</v>
      </c>
      <c r="B53" s="6">
        <v>1500</v>
      </c>
      <c r="C53" s="6">
        <v>2</v>
      </c>
      <c r="D53" s="6">
        <v>1502</v>
      </c>
      <c r="E53" s="6">
        <v>2217</v>
      </c>
      <c r="F53" s="6">
        <v>0</v>
      </c>
      <c r="G53" s="6">
        <v>2217</v>
      </c>
      <c r="H53" s="7">
        <f t="shared" si="6"/>
        <v>47.8</v>
      </c>
      <c r="I53" s="7">
        <f t="shared" si="7"/>
        <v>-100</v>
      </c>
      <c r="J53" s="8">
        <f t="shared" si="8"/>
        <v>47.603195739014645</v>
      </c>
    </row>
    <row r="54" spans="1:10" x14ac:dyDescent="0.25">
      <c r="A54" s="9" t="s">
        <v>55</v>
      </c>
      <c r="B54" s="2">
        <v>165</v>
      </c>
      <c r="C54" s="2">
        <v>127</v>
      </c>
      <c r="D54" s="2">
        <v>292</v>
      </c>
      <c r="E54" s="2">
        <v>88</v>
      </c>
      <c r="F54" s="2">
        <v>126</v>
      </c>
      <c r="G54" s="2">
        <v>214</v>
      </c>
      <c r="H54" s="3">
        <f t="shared" si="6"/>
        <v>-46.666666666666664</v>
      </c>
      <c r="I54" s="3">
        <f t="shared" si="7"/>
        <v>-0.78740157480314954</v>
      </c>
      <c r="J54" s="4">
        <f t="shared" si="8"/>
        <v>-26.712328767123289</v>
      </c>
    </row>
    <row r="55" spans="1:10" x14ac:dyDescent="0.25">
      <c r="A55" s="5" t="s">
        <v>40</v>
      </c>
      <c r="B55" s="6">
        <v>0</v>
      </c>
      <c r="C55" s="6">
        <v>0</v>
      </c>
      <c r="D55" s="6">
        <v>0</v>
      </c>
      <c r="E55" s="6">
        <v>0</v>
      </c>
      <c r="F55" s="6">
        <v>0</v>
      </c>
      <c r="G55" s="6">
        <v>0</v>
      </c>
      <c r="H55" s="7">
        <f t="shared" si="6"/>
        <v>0</v>
      </c>
      <c r="I55" s="7">
        <f t="shared" si="7"/>
        <v>0</v>
      </c>
      <c r="J55" s="8">
        <f t="shared" si="8"/>
        <v>0</v>
      </c>
    </row>
    <row r="56" spans="1:10" x14ac:dyDescent="0.25">
      <c r="A56" s="9" t="s">
        <v>41</v>
      </c>
      <c r="B56" s="2">
        <v>68</v>
      </c>
      <c r="C56" s="2">
        <v>5</v>
      </c>
      <c r="D56" s="2">
        <v>73</v>
      </c>
      <c r="E56" s="2">
        <v>2</v>
      </c>
      <c r="F56" s="2">
        <v>0</v>
      </c>
      <c r="G56" s="2">
        <v>2</v>
      </c>
      <c r="H56" s="3">
        <f t="shared" si="6"/>
        <v>-97.058823529411768</v>
      </c>
      <c r="I56" s="3">
        <f t="shared" si="7"/>
        <v>-100</v>
      </c>
      <c r="J56" s="4">
        <f t="shared" si="8"/>
        <v>-97.260273972602747</v>
      </c>
    </row>
    <row r="57" spans="1:10" x14ac:dyDescent="0.25">
      <c r="A57" s="5" t="s">
        <v>42</v>
      </c>
      <c r="B57" s="6">
        <v>6270</v>
      </c>
      <c r="C57" s="6">
        <v>15</v>
      </c>
      <c r="D57" s="6">
        <v>6285</v>
      </c>
      <c r="E57" s="6">
        <v>8009</v>
      </c>
      <c r="F57" s="6">
        <v>0</v>
      </c>
      <c r="G57" s="6">
        <v>8009</v>
      </c>
      <c r="H57" s="7">
        <f t="shared" si="6"/>
        <v>27.735247208931419</v>
      </c>
      <c r="I57" s="7">
        <f t="shared" si="7"/>
        <v>-100</v>
      </c>
      <c r="J57" s="8">
        <f t="shared" si="8"/>
        <v>27.430389817024665</v>
      </c>
    </row>
    <row r="58" spans="1:10" x14ac:dyDescent="0.25">
      <c r="A58" s="9" t="s">
        <v>48</v>
      </c>
      <c r="B58" s="2">
        <v>98</v>
      </c>
      <c r="C58" s="2">
        <v>49</v>
      </c>
      <c r="D58" s="2">
        <v>147</v>
      </c>
      <c r="E58" s="2">
        <v>259</v>
      </c>
      <c r="F58" s="2">
        <v>43</v>
      </c>
      <c r="G58" s="2">
        <v>302</v>
      </c>
      <c r="H58" s="3">
        <f t="shared" si="6"/>
        <v>164.28571428571428</v>
      </c>
      <c r="I58" s="3">
        <f t="shared" si="7"/>
        <v>-12.244897959183673</v>
      </c>
      <c r="J58" s="4">
        <f t="shared" si="8"/>
        <v>105.44217687074831</v>
      </c>
    </row>
    <row r="59" spans="1:10" x14ac:dyDescent="0.25">
      <c r="A59" s="5" t="s">
        <v>49</v>
      </c>
      <c r="B59" s="6">
        <v>38</v>
      </c>
      <c r="C59" s="6">
        <v>48</v>
      </c>
      <c r="D59" s="6">
        <v>86</v>
      </c>
      <c r="E59" s="6">
        <v>50</v>
      </c>
      <c r="F59" s="6">
        <v>394</v>
      </c>
      <c r="G59" s="6">
        <v>444</v>
      </c>
      <c r="H59" s="7">
        <f t="shared" si="6"/>
        <v>31.578947368421051</v>
      </c>
      <c r="I59" s="7">
        <f t="shared" si="7"/>
        <v>720.83333333333326</v>
      </c>
      <c r="J59" s="8">
        <f t="shared" si="8"/>
        <v>416.27906976744191</v>
      </c>
    </row>
    <row r="60" spans="1:10" x14ac:dyDescent="0.25">
      <c r="A60" s="10" t="s">
        <v>61</v>
      </c>
      <c r="B60" s="21">
        <f>+B61-SUM(B6+B10+B20+B32+B58+B59+B5)</f>
        <v>217702</v>
      </c>
      <c r="C60" s="21">
        <f t="shared" ref="C60:G60" si="9">+C61-SUM(C6+C10+C20+C32+C58+C59+C5)</f>
        <v>88503</v>
      </c>
      <c r="D60" s="21">
        <f t="shared" si="9"/>
        <v>306205</v>
      </c>
      <c r="E60" s="21">
        <f t="shared" si="9"/>
        <v>292832</v>
      </c>
      <c r="F60" s="21">
        <f t="shared" si="9"/>
        <v>169392</v>
      </c>
      <c r="G60" s="21">
        <f t="shared" si="9"/>
        <v>462224</v>
      </c>
      <c r="H60" s="22">
        <f>+IFERROR(((E60-B60)/B60)*100,0)</f>
        <v>34.51047762537781</v>
      </c>
      <c r="I60" s="22">
        <f t="shared" ref="I60:J60" si="10">+IFERROR(((F60-C60)/C60)*100,0)</f>
        <v>91.396901799938988</v>
      </c>
      <c r="J60" s="22">
        <f t="shared" si="10"/>
        <v>50.952466484871252</v>
      </c>
    </row>
    <row r="61" spans="1:10" x14ac:dyDescent="0.25">
      <c r="A61" s="13" t="s">
        <v>64</v>
      </c>
      <c r="B61" s="23">
        <f>SUM(B4:B59)</f>
        <v>358317</v>
      </c>
      <c r="C61" s="23">
        <f t="shared" ref="C61:G61" si="11">SUM(C4:C59)</f>
        <v>252132</v>
      </c>
      <c r="D61" s="23">
        <f t="shared" si="11"/>
        <v>610449</v>
      </c>
      <c r="E61" s="23">
        <f t="shared" si="11"/>
        <v>483802</v>
      </c>
      <c r="F61" s="23">
        <f t="shared" si="11"/>
        <v>438170</v>
      </c>
      <c r="G61" s="23">
        <f t="shared" si="11"/>
        <v>921972</v>
      </c>
      <c r="H61" s="24">
        <f>+IFERROR(((E61-B61)/B61)*100,0)</f>
        <v>35.020666058266841</v>
      </c>
      <c r="I61" s="24">
        <f t="shared" ref="I61" si="12">+IFERROR(((F61-C61)/C61)*100,0)</f>
        <v>73.785953389494395</v>
      </c>
      <c r="J61" s="24">
        <f t="shared" ref="J61" si="13">+IFERROR(((G61-D61)/D61)*100,0)</f>
        <v>51.031781524746542</v>
      </c>
    </row>
    <row r="62" spans="1:10" x14ac:dyDescent="0.25">
      <c r="A62" s="25"/>
      <c r="B62" s="26"/>
      <c r="C62" s="26"/>
      <c r="D62" s="26"/>
      <c r="E62" s="26"/>
      <c r="F62" s="26"/>
      <c r="G62" s="26"/>
      <c r="H62" s="26"/>
      <c r="I62" s="26"/>
      <c r="J62" s="27"/>
    </row>
    <row r="63" spans="1:10" x14ac:dyDescent="0.25">
      <c r="A63" s="25"/>
      <c r="B63" s="26"/>
      <c r="C63" s="26"/>
      <c r="D63" s="26"/>
      <c r="E63" s="26"/>
      <c r="F63" s="26"/>
      <c r="G63" s="26"/>
      <c r="H63" s="26"/>
      <c r="I63" s="26"/>
      <c r="J63" s="27"/>
    </row>
    <row r="64" spans="1:10" ht="15.75" thickBot="1" x14ac:dyDescent="0.3">
      <c r="A64" s="28"/>
      <c r="B64" s="29"/>
      <c r="C64" s="29"/>
      <c r="D64" s="29"/>
      <c r="E64" s="29"/>
      <c r="F64" s="29"/>
      <c r="G64" s="29"/>
      <c r="H64" s="29"/>
      <c r="I64" s="29"/>
      <c r="J64" s="30"/>
    </row>
    <row r="65" spans="1:10" ht="48.75" customHeight="1" x14ac:dyDescent="0.25">
      <c r="A65" s="48" t="s">
        <v>72</v>
      </c>
      <c r="B65" s="48"/>
      <c r="C65" s="48"/>
      <c r="D65" s="48"/>
      <c r="E65" s="48"/>
      <c r="F65" s="48"/>
      <c r="G65" s="48"/>
      <c r="H65" s="48"/>
      <c r="I65" s="48"/>
      <c r="J65" s="48"/>
    </row>
  </sheetData>
  <mergeCells count="6">
    <mergeCell ref="A65:J65"/>
    <mergeCell ref="A1:J1"/>
    <mergeCell ref="A2:A3"/>
    <mergeCell ref="B2:D2"/>
    <mergeCell ref="E2:G2"/>
    <mergeCell ref="H2:J2"/>
  </mergeCells>
  <conditionalFormatting sqref="H8:J59">
    <cfRule type="cellIs" dxfId="23" priority="7" operator="equal">
      <formula>0</formula>
    </cfRule>
  </conditionalFormatting>
  <conditionalFormatting sqref="H4:J5">
    <cfRule type="cellIs" dxfId="22" priority="11" operator="equal">
      <formula>0</formula>
    </cfRule>
  </conditionalFormatting>
  <conditionalFormatting sqref="B4:C5 E4:F5">
    <cfRule type="cellIs" dxfId="21" priority="12" operator="equal">
      <formula>0</formula>
    </cfRule>
  </conditionalFormatting>
  <conditionalFormatting sqref="B6:C7 E6:F7">
    <cfRule type="cellIs" dxfId="20" priority="10" operator="equal">
      <formula>0</formula>
    </cfRule>
  </conditionalFormatting>
  <conditionalFormatting sqref="H6:J7">
    <cfRule type="cellIs" dxfId="19" priority="9" operator="equal">
      <formula>0</formula>
    </cfRule>
  </conditionalFormatting>
  <conditionalFormatting sqref="B8:C59 E8:F59">
    <cfRule type="cellIs" dxfId="18" priority="8" operator="equal">
      <formula>0</formula>
    </cfRule>
  </conditionalFormatting>
  <conditionalFormatting sqref="D4:D5">
    <cfRule type="cellIs" dxfId="17" priority="6" operator="equal">
      <formula>0</formula>
    </cfRule>
  </conditionalFormatting>
  <conditionalFormatting sqref="D6:D7">
    <cfRule type="cellIs" dxfId="16" priority="5" operator="equal">
      <formula>0</formula>
    </cfRule>
  </conditionalFormatting>
  <conditionalFormatting sqref="D8:D59">
    <cfRule type="cellIs" dxfId="15" priority="4" operator="equal">
      <formula>0</formula>
    </cfRule>
  </conditionalFormatting>
  <conditionalFormatting sqref="G4:G5">
    <cfRule type="cellIs" dxfId="14" priority="3" operator="equal">
      <formula>0</formula>
    </cfRule>
  </conditionalFormatting>
  <conditionalFormatting sqref="G6:G7">
    <cfRule type="cellIs" dxfId="13" priority="2" operator="equal">
      <formula>0</formula>
    </cfRule>
  </conditionalFormatting>
  <conditionalFormatting sqref="G8:G59">
    <cfRule type="cellIs" dxfId="12" priority="1" operator="equal">
      <formula>0</formula>
    </cfRule>
  </conditionalFormatting>
  <printOptions horizontalCentered="1" verticalCentered="1"/>
  <pageMargins left="0.70866141732283472" right="0.70866141732283472" top="0.74803149606299213" bottom="0.74803149606299213" header="0.31496062992125984" footer="0.31496062992125984"/>
  <pageSetup paperSize="9" scale="53" orientation="portrait" verticalDpi="597"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J68"/>
  <sheetViews>
    <sheetView zoomScale="80" zoomScaleNormal="80" workbookViewId="0">
      <selection activeCell="H50" sqref="H50:J50"/>
    </sheetView>
  </sheetViews>
  <sheetFormatPr defaultRowHeight="15" x14ac:dyDescent="0.25"/>
  <cols>
    <col min="1" max="1" width="34" bestFit="1" customWidth="1"/>
    <col min="2" max="10" width="14.28515625" customWidth="1"/>
  </cols>
  <sheetData>
    <row r="1" spans="1:10" ht="18" customHeight="1" x14ac:dyDescent="0.25">
      <c r="A1" s="49" t="s">
        <v>70</v>
      </c>
      <c r="B1" s="50"/>
      <c r="C1" s="50"/>
      <c r="D1" s="50"/>
      <c r="E1" s="50"/>
      <c r="F1" s="50"/>
      <c r="G1" s="50"/>
      <c r="H1" s="50"/>
      <c r="I1" s="50"/>
      <c r="J1" s="51"/>
    </row>
    <row r="2" spans="1:10" ht="30" customHeight="1" x14ac:dyDescent="0.25">
      <c r="A2" s="52" t="s">
        <v>56</v>
      </c>
      <c r="B2" s="54" t="s">
        <v>76</v>
      </c>
      <c r="C2" s="54"/>
      <c r="D2" s="54"/>
      <c r="E2" s="54" t="s">
        <v>77</v>
      </c>
      <c r="F2" s="54"/>
      <c r="G2" s="54"/>
      <c r="H2" s="55" t="s">
        <v>74</v>
      </c>
      <c r="I2" s="55"/>
      <c r="J2" s="56"/>
    </row>
    <row r="3" spans="1:10" ht="15" customHeight="1" x14ac:dyDescent="0.25">
      <c r="A3" s="53"/>
      <c r="B3" s="1" t="s">
        <v>57</v>
      </c>
      <c r="C3" s="1" t="s">
        <v>58</v>
      </c>
      <c r="D3" s="1" t="s">
        <v>59</v>
      </c>
      <c r="E3" s="1" t="s">
        <v>57</v>
      </c>
      <c r="F3" s="1" t="s">
        <v>58</v>
      </c>
      <c r="G3" s="1" t="s">
        <v>59</v>
      </c>
      <c r="H3" s="1" t="s">
        <v>57</v>
      </c>
      <c r="I3" s="1" t="s">
        <v>58</v>
      </c>
      <c r="J3" s="1" t="s">
        <v>59</v>
      </c>
    </row>
    <row r="4" spans="1:10" x14ac:dyDescent="0.25">
      <c r="A4" s="9" t="s">
        <v>0</v>
      </c>
      <c r="B4" s="2">
        <v>2032.9180000000001</v>
      </c>
      <c r="C4" s="2">
        <v>828174.64100000006</v>
      </c>
      <c r="D4" s="2">
        <v>830207.55900000001</v>
      </c>
      <c r="E4" s="2">
        <v>8117.43</v>
      </c>
      <c r="F4" s="2">
        <v>849835</v>
      </c>
      <c r="G4" s="2">
        <v>857952.43</v>
      </c>
      <c r="H4" s="3">
        <f t="shared" ref="H4:H5" si="0">+IFERROR(((E4-B4)/B4)*100,0)</f>
        <v>299.2994306705927</v>
      </c>
      <c r="I4" s="3">
        <f t="shared" ref="I4:I5" si="1">+IFERROR(((F4-C4)/C4)*100,0)</f>
        <v>2.6154337415892863</v>
      </c>
      <c r="J4" s="4">
        <f t="shared" ref="J4:J5" si="2">+IFERROR(((G4-D4)/D4)*100,0)</f>
        <v>3.3419198246543602</v>
      </c>
    </row>
    <row r="5" spans="1:10" x14ac:dyDescent="0.25">
      <c r="A5" s="5" t="s">
        <v>53</v>
      </c>
      <c r="B5" s="6">
        <v>97493.535000000003</v>
      </c>
      <c r="C5" s="6">
        <v>868146.40700000012</v>
      </c>
      <c r="D5" s="6">
        <v>965639.94200000016</v>
      </c>
      <c r="E5" s="6">
        <v>142110.52499999999</v>
      </c>
      <c r="F5" s="6">
        <v>1315712.578</v>
      </c>
      <c r="G5" s="6">
        <v>1457823.1029999999</v>
      </c>
      <c r="H5" s="7">
        <f t="shared" si="0"/>
        <v>45.764049893154443</v>
      </c>
      <c r="I5" s="7">
        <f t="shared" si="1"/>
        <v>51.554227189239498</v>
      </c>
      <c r="J5" s="8">
        <f t="shared" si="2"/>
        <v>50.969635740274676</v>
      </c>
    </row>
    <row r="6" spans="1:10" x14ac:dyDescent="0.25">
      <c r="A6" s="9" t="s">
        <v>44</v>
      </c>
      <c r="B6" s="2">
        <v>101870.262</v>
      </c>
      <c r="C6" s="2">
        <v>117326.287</v>
      </c>
      <c r="D6" s="2">
        <v>219196.549</v>
      </c>
      <c r="E6" s="2">
        <v>139026.91700000002</v>
      </c>
      <c r="F6" s="2">
        <v>146692.75899999999</v>
      </c>
      <c r="G6" s="2">
        <v>285719.67599999998</v>
      </c>
      <c r="H6" s="3">
        <f t="shared" ref="H6:H59" si="3">+IFERROR(((E6-B6)/B6)*100,0)</f>
        <v>36.474486538573949</v>
      </c>
      <c r="I6" s="3">
        <f t="shared" ref="I6:I60" si="4">+IFERROR(((F6-C6)/C6)*100,0)</f>
        <v>25.029746317634675</v>
      </c>
      <c r="J6" s="4">
        <f t="shared" ref="J6:J60" si="5">+IFERROR(((G6-D6)/D6)*100,0)</f>
        <v>30.348619676489513</v>
      </c>
    </row>
    <row r="7" spans="1:10" x14ac:dyDescent="0.25">
      <c r="A7" s="5" t="s">
        <v>1</v>
      </c>
      <c r="B7" s="6">
        <v>39764.401000000005</v>
      </c>
      <c r="C7" s="6">
        <v>19472.098000000002</v>
      </c>
      <c r="D7" s="6">
        <v>59236.499000000011</v>
      </c>
      <c r="E7" s="6">
        <v>51839</v>
      </c>
      <c r="F7" s="6">
        <v>25922</v>
      </c>
      <c r="G7" s="6">
        <v>77761</v>
      </c>
      <c r="H7" s="7">
        <f t="shared" si="3"/>
        <v>30.365348644381672</v>
      </c>
      <c r="I7" s="7">
        <f t="shared" si="4"/>
        <v>33.123816447513761</v>
      </c>
      <c r="J7" s="8">
        <f t="shared" si="5"/>
        <v>31.272106408584321</v>
      </c>
    </row>
    <row r="8" spans="1:10" x14ac:dyDescent="0.25">
      <c r="A8" s="9" t="s">
        <v>2</v>
      </c>
      <c r="B8" s="2">
        <v>48024.438999999998</v>
      </c>
      <c r="C8" s="2">
        <v>23652.395</v>
      </c>
      <c r="D8" s="2">
        <v>71676.834000000003</v>
      </c>
      <c r="E8" s="2">
        <v>72029.206000000006</v>
      </c>
      <c r="F8" s="2">
        <v>37289.79</v>
      </c>
      <c r="G8" s="2">
        <v>109318.99600000001</v>
      </c>
      <c r="H8" s="3">
        <f t="shared" si="3"/>
        <v>49.984481859330018</v>
      </c>
      <c r="I8" s="3">
        <f t="shared" si="4"/>
        <v>57.657564910445643</v>
      </c>
      <c r="J8" s="4">
        <f t="shared" si="5"/>
        <v>52.516496473602622</v>
      </c>
    </row>
    <row r="9" spans="1:10" x14ac:dyDescent="0.25">
      <c r="A9" s="5" t="s">
        <v>3</v>
      </c>
      <c r="B9" s="6">
        <v>30003.164000000001</v>
      </c>
      <c r="C9" s="6">
        <v>86300.146000000008</v>
      </c>
      <c r="D9" s="6">
        <v>116303.31000000001</v>
      </c>
      <c r="E9" s="6">
        <v>48942.101999999999</v>
      </c>
      <c r="F9" s="6">
        <v>207483.783</v>
      </c>
      <c r="G9" s="6">
        <v>256425.88500000001</v>
      </c>
      <c r="H9" s="7">
        <f t="shared" si="3"/>
        <v>63.12313594659549</v>
      </c>
      <c r="I9" s="7">
        <f t="shared" si="4"/>
        <v>140.42112628639117</v>
      </c>
      <c r="J9" s="8">
        <f t="shared" si="5"/>
        <v>120.48029845410247</v>
      </c>
    </row>
    <row r="10" spans="1:10" x14ac:dyDescent="0.25">
      <c r="A10" s="9" t="s">
        <v>45</v>
      </c>
      <c r="B10" s="2">
        <v>2146.8319999999999</v>
      </c>
      <c r="C10" s="2">
        <v>754.39300000000003</v>
      </c>
      <c r="D10" s="2">
        <v>2901.2249999999999</v>
      </c>
      <c r="E10" s="2">
        <v>3977.5349999999999</v>
      </c>
      <c r="F10" s="2">
        <v>3010.4070000000002</v>
      </c>
      <c r="G10" s="2">
        <v>6987.942</v>
      </c>
      <c r="H10" s="3">
        <f t="shared" si="3"/>
        <v>85.27462791685609</v>
      </c>
      <c r="I10" s="3">
        <f t="shared" si="4"/>
        <v>299.05022978739197</v>
      </c>
      <c r="J10" s="4">
        <f t="shared" si="5"/>
        <v>140.86177390585013</v>
      </c>
    </row>
    <row r="11" spans="1:10" x14ac:dyDescent="0.25">
      <c r="A11" s="5" t="s">
        <v>4</v>
      </c>
      <c r="B11" s="6">
        <v>7533.7800000000007</v>
      </c>
      <c r="C11" s="6">
        <v>12059.504999999999</v>
      </c>
      <c r="D11" s="6">
        <v>19593.285</v>
      </c>
      <c r="E11" s="6">
        <v>12967.508</v>
      </c>
      <c r="F11" s="6">
        <v>10932.089</v>
      </c>
      <c r="G11" s="6">
        <v>23899.597000000002</v>
      </c>
      <c r="H11" s="7">
        <f t="shared" si="3"/>
        <v>72.12485631382917</v>
      </c>
      <c r="I11" s="7">
        <f t="shared" si="4"/>
        <v>-9.3487750948318311</v>
      </c>
      <c r="J11" s="8">
        <f t="shared" si="5"/>
        <v>21.978509474036649</v>
      </c>
    </row>
    <row r="12" spans="1:10" x14ac:dyDescent="0.25">
      <c r="A12" s="9" t="s">
        <v>5</v>
      </c>
      <c r="B12" s="2">
        <v>9715.2059999999983</v>
      </c>
      <c r="C12" s="2">
        <v>6336.9979999999987</v>
      </c>
      <c r="D12" s="2">
        <v>16052.203999999998</v>
      </c>
      <c r="E12" s="2">
        <v>17231.561000000002</v>
      </c>
      <c r="F12" s="2">
        <v>13453.735999999999</v>
      </c>
      <c r="G12" s="2">
        <v>30685.296999999999</v>
      </c>
      <c r="H12" s="3">
        <f t="shared" si="3"/>
        <v>77.366913269775281</v>
      </c>
      <c r="I12" s="3">
        <f t="shared" si="4"/>
        <v>112.30456440099874</v>
      </c>
      <c r="J12" s="4">
        <f t="shared" si="5"/>
        <v>91.159400914665696</v>
      </c>
    </row>
    <row r="13" spans="1:10" x14ac:dyDescent="0.25">
      <c r="A13" s="5" t="s">
        <v>6</v>
      </c>
      <c r="B13" s="6">
        <v>22544.445</v>
      </c>
      <c r="C13" s="6">
        <v>4930.9270000000006</v>
      </c>
      <c r="D13" s="6">
        <v>27475.371999999999</v>
      </c>
      <c r="E13" s="6">
        <v>30660</v>
      </c>
      <c r="F13" s="6">
        <v>10533</v>
      </c>
      <c r="G13" s="6">
        <v>41193</v>
      </c>
      <c r="H13" s="7">
        <f t="shared" si="3"/>
        <v>35.998025234154134</v>
      </c>
      <c r="I13" s="7">
        <f t="shared" si="4"/>
        <v>113.61094982748679</v>
      </c>
      <c r="J13" s="8">
        <f t="shared" si="5"/>
        <v>49.926996438847127</v>
      </c>
    </row>
    <row r="14" spans="1:10" x14ac:dyDescent="0.25">
      <c r="A14" s="9" t="s">
        <v>7</v>
      </c>
      <c r="B14" s="2">
        <v>16351.656000000001</v>
      </c>
      <c r="C14" s="2">
        <v>1636.1530000000002</v>
      </c>
      <c r="D14" s="2">
        <v>17987.809000000001</v>
      </c>
      <c r="E14" s="2">
        <v>22301.602999999999</v>
      </c>
      <c r="F14" s="2">
        <v>5948.4850000000006</v>
      </c>
      <c r="G14" s="2">
        <v>28250.088</v>
      </c>
      <c r="H14" s="3">
        <f t="shared" si="3"/>
        <v>36.387427670934358</v>
      </c>
      <c r="I14" s="3">
        <f t="shared" si="4"/>
        <v>263.5653267145554</v>
      </c>
      <c r="J14" s="4">
        <f t="shared" si="5"/>
        <v>57.051300689261254</v>
      </c>
    </row>
    <row r="15" spans="1:10" x14ac:dyDescent="0.25">
      <c r="A15" s="5" t="s">
        <v>8</v>
      </c>
      <c r="B15" s="6">
        <v>5408.3819999999987</v>
      </c>
      <c r="C15" s="6">
        <v>46.522999999999996</v>
      </c>
      <c r="D15" s="6">
        <v>5454.9049999999988</v>
      </c>
      <c r="E15" s="6">
        <v>6575.174</v>
      </c>
      <c r="F15" s="6">
        <v>65</v>
      </c>
      <c r="G15" s="6">
        <v>6640.174</v>
      </c>
      <c r="H15" s="7">
        <f t="shared" si="3"/>
        <v>21.573771970988766</v>
      </c>
      <c r="I15" s="7">
        <f t="shared" si="4"/>
        <v>39.715839477247819</v>
      </c>
      <c r="J15" s="8">
        <f t="shared" si="5"/>
        <v>21.728499396414811</v>
      </c>
    </row>
    <row r="16" spans="1:10" x14ac:dyDescent="0.25">
      <c r="A16" s="9" t="s">
        <v>9</v>
      </c>
      <c r="B16" s="2">
        <v>11915.499</v>
      </c>
      <c r="C16" s="2">
        <v>3101.3520000000003</v>
      </c>
      <c r="D16" s="2">
        <v>15016.851000000001</v>
      </c>
      <c r="E16" s="2">
        <v>16120.85</v>
      </c>
      <c r="F16" s="2">
        <v>4208.5110000000004</v>
      </c>
      <c r="G16" s="2">
        <v>20329.361000000001</v>
      </c>
      <c r="H16" s="3">
        <f t="shared" si="3"/>
        <v>35.293116973112085</v>
      </c>
      <c r="I16" s="3">
        <f t="shared" si="4"/>
        <v>35.699236977937367</v>
      </c>
      <c r="J16" s="4">
        <f t="shared" si="5"/>
        <v>35.376990821844075</v>
      </c>
    </row>
    <row r="17" spans="1:10" x14ac:dyDescent="0.25">
      <c r="A17" s="5" t="s">
        <v>10</v>
      </c>
      <c r="B17" s="6">
        <v>1244.1879999999999</v>
      </c>
      <c r="C17" s="6">
        <v>26.011999999999997</v>
      </c>
      <c r="D17" s="6">
        <v>1270.1999999999998</v>
      </c>
      <c r="E17" s="6">
        <v>1271.6089999999999</v>
      </c>
      <c r="F17" s="6">
        <v>0</v>
      </c>
      <c r="G17" s="6">
        <v>1271.6089999999999</v>
      </c>
      <c r="H17" s="7">
        <f t="shared" si="3"/>
        <v>2.203927380749537</v>
      </c>
      <c r="I17" s="7">
        <f t="shared" si="4"/>
        <v>-100</v>
      </c>
      <c r="J17" s="41">
        <f t="shared" si="5"/>
        <v>0.11092741300583418</v>
      </c>
    </row>
    <row r="18" spans="1:10" x14ac:dyDescent="0.25">
      <c r="A18" s="9" t="s">
        <v>11</v>
      </c>
      <c r="B18" s="2">
        <v>2201.2759999999998</v>
      </c>
      <c r="C18" s="2">
        <v>8.7159999999999993</v>
      </c>
      <c r="D18" s="2">
        <v>2209.9919999999997</v>
      </c>
      <c r="E18" s="2">
        <v>2156.9229999999998</v>
      </c>
      <c r="F18" s="2">
        <v>0</v>
      </c>
      <c r="G18" s="2">
        <v>2156.9229999999998</v>
      </c>
      <c r="H18" s="3">
        <f t="shared" si="3"/>
        <v>-2.0148768259863856</v>
      </c>
      <c r="I18" s="3">
        <f t="shared" si="4"/>
        <v>-100</v>
      </c>
      <c r="J18" s="39">
        <f t="shared" si="5"/>
        <v>-2.4013209097589479</v>
      </c>
    </row>
    <row r="19" spans="1:10" x14ac:dyDescent="0.25">
      <c r="A19" s="5" t="s">
        <v>12</v>
      </c>
      <c r="B19" s="6">
        <v>786.38900000000001</v>
      </c>
      <c r="C19" s="6">
        <v>92.606999999999971</v>
      </c>
      <c r="D19" s="6">
        <v>878.99599999999998</v>
      </c>
      <c r="E19" s="6">
        <v>863.13400000000001</v>
      </c>
      <c r="F19" s="6">
        <v>314.86799999999999</v>
      </c>
      <c r="G19" s="6">
        <v>1178.002</v>
      </c>
      <c r="H19" s="7">
        <f t="shared" si="3"/>
        <v>9.7591649934065714</v>
      </c>
      <c r="I19" s="7">
        <f t="shared" si="4"/>
        <v>240.00453529430831</v>
      </c>
      <c r="J19" s="8">
        <f t="shared" si="5"/>
        <v>34.016764581408786</v>
      </c>
    </row>
    <row r="20" spans="1:10" x14ac:dyDescent="0.25">
      <c r="A20" s="9" t="s">
        <v>46</v>
      </c>
      <c r="B20" s="2">
        <v>0</v>
      </c>
      <c r="C20" s="2">
        <v>0</v>
      </c>
      <c r="D20" s="2">
        <v>0</v>
      </c>
      <c r="E20" s="2">
        <v>0</v>
      </c>
      <c r="F20" s="2">
        <v>0</v>
      </c>
      <c r="G20" s="2">
        <v>0</v>
      </c>
      <c r="H20" s="3">
        <f t="shared" si="3"/>
        <v>0</v>
      </c>
      <c r="I20" s="3">
        <f t="shared" si="4"/>
        <v>0</v>
      </c>
      <c r="J20" s="4">
        <f t="shared" si="5"/>
        <v>0</v>
      </c>
    </row>
    <row r="21" spans="1:10" x14ac:dyDescent="0.25">
      <c r="A21" s="5" t="s">
        <v>13</v>
      </c>
      <c r="B21" s="6">
        <v>1336.43</v>
      </c>
      <c r="C21" s="6">
        <v>118.258</v>
      </c>
      <c r="D21" s="6">
        <v>1454.6880000000001</v>
      </c>
      <c r="E21" s="6">
        <v>2175.4030000000002</v>
      </c>
      <c r="F21" s="6">
        <v>66.5</v>
      </c>
      <c r="G21" s="6">
        <v>2241.9030000000002</v>
      </c>
      <c r="H21" s="7">
        <f t="shared" si="3"/>
        <v>62.777175011036881</v>
      </c>
      <c r="I21" s="7">
        <f t="shared" si="4"/>
        <v>-43.767017876169049</v>
      </c>
      <c r="J21" s="8">
        <f t="shared" si="5"/>
        <v>54.115727908664958</v>
      </c>
    </row>
    <row r="22" spans="1:10" x14ac:dyDescent="0.25">
      <c r="A22" s="9" t="s">
        <v>14</v>
      </c>
      <c r="B22" s="2">
        <v>0</v>
      </c>
      <c r="C22" s="2">
        <v>0</v>
      </c>
      <c r="D22" s="2">
        <v>0</v>
      </c>
      <c r="E22" s="2">
        <v>0</v>
      </c>
      <c r="F22" s="2">
        <v>0</v>
      </c>
      <c r="G22" s="2">
        <v>0</v>
      </c>
      <c r="H22" s="3">
        <f t="shared" si="3"/>
        <v>0</v>
      </c>
      <c r="I22" s="3">
        <f t="shared" si="4"/>
        <v>0</v>
      </c>
      <c r="J22" s="4">
        <f t="shared" si="5"/>
        <v>0</v>
      </c>
    </row>
    <row r="23" spans="1:10" x14ac:dyDescent="0.25">
      <c r="A23" s="5" t="s">
        <v>15</v>
      </c>
      <c r="B23" s="6">
        <v>3856.6779999999999</v>
      </c>
      <c r="C23" s="6">
        <v>26.548999999999999</v>
      </c>
      <c r="D23" s="6">
        <v>3883.2269999999999</v>
      </c>
      <c r="E23" s="6">
        <v>4997.5149999999994</v>
      </c>
      <c r="F23" s="6">
        <v>0</v>
      </c>
      <c r="G23" s="6">
        <v>4997.5149999999994</v>
      </c>
      <c r="H23" s="7">
        <f t="shared" si="3"/>
        <v>29.580820592229884</v>
      </c>
      <c r="I23" s="7">
        <f t="shared" si="4"/>
        <v>-100</v>
      </c>
      <c r="J23" s="8">
        <f t="shared" si="5"/>
        <v>28.694897310922062</v>
      </c>
    </row>
    <row r="24" spans="1:10" x14ac:dyDescent="0.25">
      <c r="A24" s="9" t="s">
        <v>16</v>
      </c>
      <c r="B24" s="2">
        <v>1278.0540000000001</v>
      </c>
      <c r="C24" s="2">
        <v>6.1079999999999997</v>
      </c>
      <c r="D24" s="2">
        <v>1284.162</v>
      </c>
      <c r="E24" s="2">
        <v>1459.636</v>
      </c>
      <c r="F24" s="2">
        <v>0</v>
      </c>
      <c r="G24" s="2">
        <v>1459.636</v>
      </c>
      <c r="H24" s="3">
        <f t="shared" si="3"/>
        <v>14.207693884608934</v>
      </c>
      <c r="I24" s="3">
        <f t="shared" si="4"/>
        <v>-100</v>
      </c>
      <c r="J24" s="4">
        <f t="shared" si="5"/>
        <v>13.664475354355599</v>
      </c>
    </row>
    <row r="25" spans="1:10" x14ac:dyDescent="0.25">
      <c r="A25" s="5" t="s">
        <v>17</v>
      </c>
      <c r="B25" s="6">
        <v>508.66599999999994</v>
      </c>
      <c r="C25" s="6">
        <v>205.97800000000001</v>
      </c>
      <c r="D25" s="6">
        <v>714.64400000000001</v>
      </c>
      <c r="E25" s="6">
        <v>784.57500000000005</v>
      </c>
      <c r="F25" s="6">
        <v>726.99199999999996</v>
      </c>
      <c r="G25" s="6">
        <v>1511.567</v>
      </c>
      <c r="H25" s="7">
        <f t="shared" si="3"/>
        <v>54.241683147684363</v>
      </c>
      <c r="I25" s="7">
        <f t="shared" si="4"/>
        <v>252.94643117226104</v>
      </c>
      <c r="J25" s="8">
        <f t="shared" si="5"/>
        <v>111.51328493627597</v>
      </c>
    </row>
    <row r="26" spans="1:10" x14ac:dyDescent="0.25">
      <c r="A26" s="9" t="s">
        <v>18</v>
      </c>
      <c r="B26" s="2">
        <v>628.50300000000004</v>
      </c>
      <c r="C26" s="2">
        <v>30.265999999999998</v>
      </c>
      <c r="D26" s="2">
        <v>658.76900000000001</v>
      </c>
      <c r="E26" s="2">
        <v>651.82100000000003</v>
      </c>
      <c r="F26" s="2">
        <v>0</v>
      </c>
      <c r="G26" s="2">
        <v>651.82100000000003</v>
      </c>
      <c r="H26" s="3">
        <f t="shared" si="3"/>
        <v>3.7100857116036017</v>
      </c>
      <c r="I26" s="3">
        <f t="shared" si="4"/>
        <v>-100</v>
      </c>
      <c r="J26" s="4">
        <f t="shared" si="5"/>
        <v>-1.0546944376556848</v>
      </c>
    </row>
    <row r="27" spans="1:10" x14ac:dyDescent="0.25">
      <c r="A27" s="5" t="s">
        <v>19</v>
      </c>
      <c r="B27" s="6">
        <v>0</v>
      </c>
      <c r="C27" s="6">
        <v>0</v>
      </c>
      <c r="D27" s="6">
        <v>0</v>
      </c>
      <c r="E27" s="6">
        <v>12</v>
      </c>
      <c r="F27" s="6">
        <v>0</v>
      </c>
      <c r="G27" s="6">
        <v>12</v>
      </c>
      <c r="H27" s="7">
        <f t="shared" si="3"/>
        <v>0</v>
      </c>
      <c r="I27" s="7">
        <f t="shared" si="4"/>
        <v>0</v>
      </c>
      <c r="J27" s="8">
        <f t="shared" si="5"/>
        <v>0</v>
      </c>
    </row>
    <row r="28" spans="1:10" x14ac:dyDescent="0.25">
      <c r="A28" s="9" t="s">
        <v>20</v>
      </c>
      <c r="B28" s="2">
        <v>2094.5520000000001</v>
      </c>
      <c r="C28" s="2">
        <v>215.52199999999999</v>
      </c>
      <c r="D28" s="2">
        <v>2310.0740000000001</v>
      </c>
      <c r="E28" s="2">
        <v>2701.2080000000001</v>
      </c>
      <c r="F28" s="2">
        <v>671.77499999999998</v>
      </c>
      <c r="G28" s="2">
        <v>3372.9830000000002</v>
      </c>
      <c r="H28" s="3">
        <f t="shared" si="3"/>
        <v>28.963520600109234</v>
      </c>
      <c r="I28" s="3">
        <f t="shared" si="4"/>
        <v>211.69671773647235</v>
      </c>
      <c r="J28" s="4">
        <f t="shared" si="5"/>
        <v>46.011902649006053</v>
      </c>
    </row>
    <row r="29" spans="1:10" x14ac:dyDescent="0.25">
      <c r="A29" s="5" t="s">
        <v>21</v>
      </c>
      <c r="B29" s="6">
        <v>9757.7759999999998</v>
      </c>
      <c r="C29" s="6">
        <v>665.60799999999995</v>
      </c>
      <c r="D29" s="6">
        <v>10423.384</v>
      </c>
      <c r="E29" s="6">
        <v>10489.279999999999</v>
      </c>
      <c r="F29" s="6">
        <v>2235.5230000000001</v>
      </c>
      <c r="G29" s="6">
        <v>12724.803</v>
      </c>
      <c r="H29" s="7">
        <f t="shared" si="3"/>
        <v>7.4966262804147075</v>
      </c>
      <c r="I29" s="7">
        <f t="shared" si="4"/>
        <v>235.86179853607533</v>
      </c>
      <c r="J29" s="8">
        <f t="shared" si="5"/>
        <v>22.07938419998726</v>
      </c>
    </row>
    <row r="30" spans="1:10" x14ac:dyDescent="0.25">
      <c r="A30" s="9" t="s">
        <v>22</v>
      </c>
      <c r="B30" s="2">
        <v>5214.5320000000011</v>
      </c>
      <c r="C30" s="2">
        <v>681.71800000000007</v>
      </c>
      <c r="D30" s="2">
        <v>5896.2500000000009</v>
      </c>
      <c r="E30" s="2">
        <v>4531.71</v>
      </c>
      <c r="F30" s="2">
        <v>792</v>
      </c>
      <c r="G30" s="2">
        <v>5323.71</v>
      </c>
      <c r="H30" s="3">
        <f t="shared" si="3"/>
        <v>-13.094597942825951</v>
      </c>
      <c r="I30" s="3">
        <f t="shared" si="4"/>
        <v>16.177070284193746</v>
      </c>
      <c r="J30" s="4">
        <f t="shared" si="5"/>
        <v>-9.7102395590417778</v>
      </c>
    </row>
    <row r="31" spans="1:10" x14ac:dyDescent="0.25">
      <c r="A31" s="5" t="s">
        <v>75</v>
      </c>
      <c r="B31" s="6">
        <v>2118.6469999999999</v>
      </c>
      <c r="C31" s="6">
        <v>53.058000000000007</v>
      </c>
      <c r="D31" s="6">
        <v>2171.7049999999999</v>
      </c>
      <c r="E31" s="6">
        <v>2751.846</v>
      </c>
      <c r="F31" s="6">
        <v>184</v>
      </c>
      <c r="G31" s="6">
        <v>2935.846</v>
      </c>
      <c r="H31" s="7">
        <f t="shared" si="3"/>
        <v>29.886951436459213</v>
      </c>
      <c r="I31" s="7">
        <f t="shared" si="4"/>
        <v>246.79030494930078</v>
      </c>
      <c r="J31" s="8">
        <f t="shared" si="5"/>
        <v>35.186224648375358</v>
      </c>
    </row>
    <row r="32" spans="1:10" x14ac:dyDescent="0.25">
      <c r="A32" s="9" t="s">
        <v>47</v>
      </c>
      <c r="B32" s="2">
        <v>0.64400000000000002</v>
      </c>
      <c r="C32" s="2">
        <v>1211.2249999999999</v>
      </c>
      <c r="D32" s="2">
        <v>1211.8689999999999</v>
      </c>
      <c r="E32" s="2">
        <v>30.233000000000001</v>
      </c>
      <c r="F32" s="2">
        <v>2193.0909999999999</v>
      </c>
      <c r="G32" s="2">
        <v>2223.3240000000001</v>
      </c>
      <c r="H32" s="3">
        <f t="shared" si="3"/>
        <v>4594.5652173913049</v>
      </c>
      <c r="I32" s="3">
        <f t="shared" si="4"/>
        <v>81.063881607463529</v>
      </c>
      <c r="J32" s="4">
        <f t="shared" si="5"/>
        <v>83.462403939699769</v>
      </c>
    </row>
    <row r="33" spans="1:10" x14ac:dyDescent="0.25">
      <c r="A33" s="5" t="s">
        <v>52</v>
      </c>
      <c r="B33" s="6">
        <v>1266.8320000000001</v>
      </c>
      <c r="C33" s="6">
        <v>0</v>
      </c>
      <c r="D33" s="6">
        <v>1266.8320000000001</v>
      </c>
      <c r="E33" s="6">
        <v>1349.2750000000001</v>
      </c>
      <c r="F33" s="6">
        <v>0</v>
      </c>
      <c r="G33" s="6">
        <v>1349.2750000000001</v>
      </c>
      <c r="H33" s="7">
        <f t="shared" si="3"/>
        <v>6.5078084544754136</v>
      </c>
      <c r="I33" s="7">
        <f t="shared" si="4"/>
        <v>0</v>
      </c>
      <c r="J33" s="8">
        <f t="shared" si="5"/>
        <v>6.5078084544754136</v>
      </c>
    </row>
    <row r="34" spans="1:10" x14ac:dyDescent="0.25">
      <c r="A34" s="9" t="s">
        <v>23</v>
      </c>
      <c r="B34" s="2">
        <v>6194.4220000000005</v>
      </c>
      <c r="C34" s="2">
        <v>1028.7290000000003</v>
      </c>
      <c r="D34" s="2">
        <v>7223.1510000000007</v>
      </c>
      <c r="E34" s="2">
        <v>8883.5259999999998</v>
      </c>
      <c r="F34" s="2">
        <v>701.99</v>
      </c>
      <c r="G34" s="2">
        <v>9585.5159999999996</v>
      </c>
      <c r="H34" s="3">
        <f t="shared" si="3"/>
        <v>43.411701689035702</v>
      </c>
      <c r="I34" s="3">
        <f t="shared" si="4"/>
        <v>-31.761425992656978</v>
      </c>
      <c r="J34" s="4">
        <f t="shared" si="5"/>
        <v>32.705463308187774</v>
      </c>
    </row>
    <row r="35" spans="1:10" x14ac:dyDescent="0.25">
      <c r="A35" s="5" t="s">
        <v>51</v>
      </c>
      <c r="B35" s="6">
        <v>1582.376</v>
      </c>
      <c r="C35" s="6">
        <v>5.157</v>
      </c>
      <c r="D35" s="6">
        <v>1587.5329999999999</v>
      </c>
      <c r="E35" s="6">
        <v>2080.6030000000001</v>
      </c>
      <c r="F35" s="6">
        <v>0</v>
      </c>
      <c r="G35" s="6">
        <v>2080.6030000000001</v>
      </c>
      <c r="H35" s="7">
        <f t="shared" si="3"/>
        <v>31.486005854487182</v>
      </c>
      <c r="I35" s="7">
        <f t="shared" si="4"/>
        <v>-100</v>
      </c>
      <c r="J35" s="8">
        <f t="shared" si="5"/>
        <v>31.058881925604076</v>
      </c>
    </row>
    <row r="36" spans="1:10" x14ac:dyDescent="0.25">
      <c r="A36" s="9" t="s">
        <v>24</v>
      </c>
      <c r="B36" s="2">
        <v>348.29300000000001</v>
      </c>
      <c r="C36" s="2">
        <v>133.30799999999996</v>
      </c>
      <c r="D36" s="2">
        <v>481.601</v>
      </c>
      <c r="E36" s="2">
        <v>358.62599999999998</v>
      </c>
      <c r="F36" s="2">
        <v>161</v>
      </c>
      <c r="G36" s="2">
        <v>519.62599999999998</v>
      </c>
      <c r="H36" s="3">
        <f t="shared" si="3"/>
        <v>2.9667550022538411</v>
      </c>
      <c r="I36" s="3">
        <f t="shared" si="4"/>
        <v>20.772946859903413</v>
      </c>
      <c r="J36" s="4">
        <f t="shared" si="5"/>
        <v>7.8955400840114489</v>
      </c>
    </row>
    <row r="37" spans="1:10" x14ac:dyDescent="0.25">
      <c r="A37" s="5" t="s">
        <v>25</v>
      </c>
      <c r="B37" s="6">
        <v>1319.9129999999998</v>
      </c>
      <c r="C37" s="6">
        <v>13.874000000000001</v>
      </c>
      <c r="D37" s="6">
        <v>1333.7869999999998</v>
      </c>
      <c r="E37" s="6">
        <v>1548.932</v>
      </c>
      <c r="F37" s="6">
        <v>0</v>
      </c>
      <c r="G37" s="6">
        <v>1548.932</v>
      </c>
      <c r="H37" s="7">
        <f t="shared" si="3"/>
        <v>17.351067835531605</v>
      </c>
      <c r="I37" s="7">
        <f t="shared" si="4"/>
        <v>-100</v>
      </c>
      <c r="J37" s="8">
        <f t="shared" si="5"/>
        <v>16.130386635947136</v>
      </c>
    </row>
    <row r="38" spans="1:10" x14ac:dyDescent="0.25">
      <c r="A38" s="9" t="s">
        <v>26</v>
      </c>
      <c r="B38" s="2">
        <v>4030.1510000000003</v>
      </c>
      <c r="C38" s="2">
        <v>5.1980000000000004</v>
      </c>
      <c r="D38" s="2">
        <v>4035.3490000000002</v>
      </c>
      <c r="E38" s="2">
        <v>4313.5509999999995</v>
      </c>
      <c r="F38" s="2">
        <v>0</v>
      </c>
      <c r="G38" s="2">
        <v>4313.5509999999995</v>
      </c>
      <c r="H38" s="3">
        <f t="shared" si="3"/>
        <v>7.0319945828332271</v>
      </c>
      <c r="I38" s="3">
        <f t="shared" si="4"/>
        <v>-100</v>
      </c>
      <c r="J38" s="4">
        <f t="shared" si="5"/>
        <v>6.8941248947736442</v>
      </c>
    </row>
    <row r="39" spans="1:10" x14ac:dyDescent="0.25">
      <c r="A39" s="5" t="s">
        <v>27</v>
      </c>
      <c r="B39" s="6">
        <v>194.19400000000002</v>
      </c>
      <c r="C39" s="6">
        <v>29.614000000000001</v>
      </c>
      <c r="D39" s="6">
        <v>223.80800000000002</v>
      </c>
      <c r="E39" s="6">
        <v>235.33600000000001</v>
      </c>
      <c r="F39" s="6">
        <v>0</v>
      </c>
      <c r="G39" s="6">
        <v>235.33600000000001</v>
      </c>
      <c r="H39" s="7">
        <f t="shared" si="3"/>
        <v>21.186030464380977</v>
      </c>
      <c r="I39" s="7">
        <f t="shared" si="4"/>
        <v>-100</v>
      </c>
      <c r="J39" s="8">
        <f t="shared" si="5"/>
        <v>5.1508435802116059</v>
      </c>
    </row>
    <row r="40" spans="1:10" x14ac:dyDescent="0.25">
      <c r="A40" s="9" t="s">
        <v>28</v>
      </c>
      <c r="B40" s="2">
        <v>9707.9989999999998</v>
      </c>
      <c r="C40" s="2">
        <v>4836.3540000000003</v>
      </c>
      <c r="D40" s="2">
        <v>14544.352999999999</v>
      </c>
      <c r="E40" s="2">
        <v>11805.393</v>
      </c>
      <c r="F40" s="2">
        <v>8684.5159999999996</v>
      </c>
      <c r="G40" s="2">
        <v>20489.909</v>
      </c>
      <c r="H40" s="3">
        <f t="shared" si="3"/>
        <v>21.604802390276308</v>
      </c>
      <c r="I40" s="3">
        <f t="shared" si="4"/>
        <v>79.567417935080826</v>
      </c>
      <c r="J40" s="4">
        <f t="shared" si="5"/>
        <v>40.87879330211527</v>
      </c>
    </row>
    <row r="41" spans="1:10" x14ac:dyDescent="0.25">
      <c r="A41" s="5" t="s">
        <v>29</v>
      </c>
      <c r="B41" s="6">
        <v>109.32100000000001</v>
      </c>
      <c r="C41" s="6">
        <v>24.994</v>
      </c>
      <c r="D41" s="6">
        <v>134.315</v>
      </c>
      <c r="E41" s="6">
        <v>82</v>
      </c>
      <c r="F41" s="6">
        <v>0</v>
      </c>
      <c r="G41" s="6">
        <v>82</v>
      </c>
      <c r="H41" s="7">
        <f t="shared" si="3"/>
        <v>-24.991538679668139</v>
      </c>
      <c r="I41" s="7">
        <f t="shared" si="4"/>
        <v>-100</v>
      </c>
      <c r="J41" s="8">
        <f t="shared" si="5"/>
        <v>-38.949484420950746</v>
      </c>
    </row>
    <row r="42" spans="1:10" x14ac:dyDescent="0.25">
      <c r="A42" s="9" t="s">
        <v>30</v>
      </c>
      <c r="B42" s="2">
        <v>4202.7820000000002</v>
      </c>
      <c r="C42" s="2">
        <v>1460.7470000000001</v>
      </c>
      <c r="D42" s="2">
        <v>5663.5290000000005</v>
      </c>
      <c r="E42" s="2">
        <v>5201</v>
      </c>
      <c r="F42" s="2">
        <v>2306</v>
      </c>
      <c r="G42" s="2">
        <v>7507</v>
      </c>
      <c r="H42" s="3">
        <f t="shared" si="3"/>
        <v>23.751362787791511</v>
      </c>
      <c r="I42" s="3">
        <f t="shared" si="4"/>
        <v>57.864435114362713</v>
      </c>
      <c r="J42" s="4">
        <f t="shared" si="5"/>
        <v>32.54986422776328</v>
      </c>
    </row>
    <row r="43" spans="1:10" x14ac:dyDescent="0.25">
      <c r="A43" s="5" t="s">
        <v>31</v>
      </c>
      <c r="B43" s="6">
        <v>4425.7700000000004</v>
      </c>
      <c r="C43" s="6">
        <v>117.85400000000001</v>
      </c>
      <c r="D43" s="6">
        <v>4543.6240000000007</v>
      </c>
      <c r="E43" s="6">
        <v>5598.4049999999997</v>
      </c>
      <c r="F43" s="6">
        <v>386.71600000000001</v>
      </c>
      <c r="G43" s="6">
        <v>5985.1210000000001</v>
      </c>
      <c r="H43" s="7">
        <f t="shared" si="3"/>
        <v>26.495615452226374</v>
      </c>
      <c r="I43" s="7">
        <f t="shared" si="4"/>
        <v>228.1314168377823</v>
      </c>
      <c r="J43" s="8">
        <f t="shared" si="5"/>
        <v>31.725710578164019</v>
      </c>
    </row>
    <row r="44" spans="1:10" x14ac:dyDescent="0.25">
      <c r="A44" s="9" t="s">
        <v>32</v>
      </c>
      <c r="B44" s="2">
        <v>4111.5410000000002</v>
      </c>
      <c r="C44" s="2">
        <v>11.061999999999999</v>
      </c>
      <c r="D44" s="2">
        <v>4122.6030000000001</v>
      </c>
      <c r="E44" s="2">
        <v>5753.8510000000006</v>
      </c>
      <c r="F44" s="2">
        <v>0</v>
      </c>
      <c r="G44" s="2">
        <v>5753.8510000000006</v>
      </c>
      <c r="H44" s="3">
        <f t="shared" si="3"/>
        <v>39.943904244175123</v>
      </c>
      <c r="I44" s="3">
        <f t="shared" si="4"/>
        <v>-100</v>
      </c>
      <c r="J44" s="4">
        <f t="shared" si="5"/>
        <v>39.568398897492692</v>
      </c>
    </row>
    <row r="45" spans="1:10" x14ac:dyDescent="0.25">
      <c r="A45" s="5" t="s">
        <v>54</v>
      </c>
      <c r="B45" s="6">
        <v>2860.1030000000005</v>
      </c>
      <c r="C45" s="6">
        <v>29.620999999999999</v>
      </c>
      <c r="D45" s="6">
        <v>2889.7240000000006</v>
      </c>
      <c r="E45" s="6">
        <v>3387.7960000000003</v>
      </c>
      <c r="F45" s="6">
        <v>0</v>
      </c>
      <c r="G45" s="6">
        <v>3387.7960000000003</v>
      </c>
      <c r="H45" s="7">
        <f t="shared" si="3"/>
        <v>18.450139732729891</v>
      </c>
      <c r="I45" s="7">
        <f t="shared" si="4"/>
        <v>-100</v>
      </c>
      <c r="J45" s="8">
        <f t="shared" si="5"/>
        <v>17.235971324597074</v>
      </c>
    </row>
    <row r="46" spans="1:10" x14ac:dyDescent="0.25">
      <c r="A46" s="9" t="s">
        <v>33</v>
      </c>
      <c r="B46" s="2">
        <v>1274.0349999999999</v>
      </c>
      <c r="C46" s="2">
        <v>33.956000000000003</v>
      </c>
      <c r="D46" s="2">
        <v>1307.9909999999998</v>
      </c>
      <c r="E46" s="2">
        <v>2557.9520000000002</v>
      </c>
      <c r="F46" s="2">
        <v>169.43200000000002</v>
      </c>
      <c r="G46" s="2">
        <v>2727.384</v>
      </c>
      <c r="H46" s="3">
        <f t="shared" si="3"/>
        <v>100.77564588100016</v>
      </c>
      <c r="I46" s="3">
        <f t="shared" si="4"/>
        <v>398.97514430439389</v>
      </c>
      <c r="J46" s="4">
        <f t="shared" si="5"/>
        <v>108.51703108048913</v>
      </c>
    </row>
    <row r="47" spans="1:10" x14ac:dyDescent="0.25">
      <c r="A47" s="5" t="s">
        <v>34</v>
      </c>
      <c r="B47" s="6">
        <v>4978.5320000000002</v>
      </c>
      <c r="C47" s="6">
        <v>229.88799999999998</v>
      </c>
      <c r="D47" s="6">
        <v>5208.42</v>
      </c>
      <c r="E47" s="6">
        <v>6410.63</v>
      </c>
      <c r="F47" s="6">
        <v>42</v>
      </c>
      <c r="G47" s="6">
        <v>6452.63</v>
      </c>
      <c r="H47" s="7">
        <f t="shared" si="3"/>
        <v>28.765467410875335</v>
      </c>
      <c r="I47" s="7">
        <f t="shared" si="4"/>
        <v>-81.730233853006681</v>
      </c>
      <c r="J47" s="8">
        <f t="shared" si="5"/>
        <v>23.888434496449978</v>
      </c>
    </row>
    <row r="48" spans="1:10" x14ac:dyDescent="0.25">
      <c r="A48" s="9" t="s">
        <v>35</v>
      </c>
      <c r="B48" s="2">
        <v>7504.7920000000004</v>
      </c>
      <c r="C48" s="2">
        <v>1971.3709999999999</v>
      </c>
      <c r="D48" s="2">
        <v>9476.1630000000005</v>
      </c>
      <c r="E48" s="2">
        <v>8784.8770000000004</v>
      </c>
      <c r="F48" s="2">
        <v>4474.2829999999994</v>
      </c>
      <c r="G48" s="2">
        <v>13259.16</v>
      </c>
      <c r="H48" s="3">
        <f t="shared" si="3"/>
        <v>17.056901776891351</v>
      </c>
      <c r="I48" s="3">
        <f t="shared" si="4"/>
        <v>126.96301203578624</v>
      </c>
      <c r="J48" s="4">
        <f t="shared" si="5"/>
        <v>39.921189620735724</v>
      </c>
    </row>
    <row r="49" spans="1:10" x14ac:dyDescent="0.25">
      <c r="A49" s="5" t="s">
        <v>36</v>
      </c>
      <c r="B49" s="6">
        <v>365.71500000000003</v>
      </c>
      <c r="C49" s="6">
        <v>0</v>
      </c>
      <c r="D49" s="6">
        <v>365.71500000000003</v>
      </c>
      <c r="E49" s="6">
        <v>440.30500000000001</v>
      </c>
      <c r="F49" s="6">
        <v>0</v>
      </c>
      <c r="G49" s="6">
        <v>440.30500000000001</v>
      </c>
      <c r="H49" s="7">
        <f t="shared" si="3"/>
        <v>20.39566328972013</v>
      </c>
      <c r="I49" s="7">
        <f t="shared" si="4"/>
        <v>0</v>
      </c>
      <c r="J49" s="8">
        <f t="shared" si="5"/>
        <v>20.39566328972013</v>
      </c>
    </row>
    <row r="50" spans="1:10" x14ac:dyDescent="0.25">
      <c r="A50" s="9" t="s">
        <v>37</v>
      </c>
      <c r="B50" s="2">
        <v>720.31600000000003</v>
      </c>
      <c r="C50" s="2">
        <v>0</v>
      </c>
      <c r="D50" s="2">
        <v>720.31600000000003</v>
      </c>
      <c r="E50" s="2">
        <v>736.69600000000003</v>
      </c>
      <c r="F50" s="2">
        <v>0</v>
      </c>
      <c r="G50" s="2">
        <v>736.69600000000003</v>
      </c>
      <c r="H50" s="3">
        <f t="shared" si="3"/>
        <v>2.2740019658038966</v>
      </c>
      <c r="I50" s="3">
        <f t="shared" si="4"/>
        <v>0</v>
      </c>
      <c r="J50" s="4">
        <f t="shared" si="5"/>
        <v>2.2740019658038966</v>
      </c>
    </row>
    <row r="51" spans="1:10" x14ac:dyDescent="0.25">
      <c r="A51" s="5" t="s">
        <v>38</v>
      </c>
      <c r="B51" s="6">
        <v>2914.712</v>
      </c>
      <c r="C51" s="6">
        <v>102.105</v>
      </c>
      <c r="D51" s="6">
        <v>3016.817</v>
      </c>
      <c r="E51" s="6">
        <v>3777.3050000000003</v>
      </c>
      <c r="F51" s="6">
        <v>57.896999999999998</v>
      </c>
      <c r="G51" s="6">
        <v>3835.2020000000002</v>
      </c>
      <c r="H51" s="7">
        <f t="shared" si="3"/>
        <v>29.5944504980252</v>
      </c>
      <c r="I51" s="7">
        <f t="shared" si="4"/>
        <v>-43.296606434552672</v>
      </c>
      <c r="J51" s="8">
        <f t="shared" si="5"/>
        <v>27.12743265501355</v>
      </c>
    </row>
    <row r="52" spans="1:10" x14ac:dyDescent="0.25">
      <c r="A52" s="9" t="s">
        <v>73</v>
      </c>
      <c r="B52" s="2">
        <v>3643.82</v>
      </c>
      <c r="C52" s="2">
        <v>161.43799999999999</v>
      </c>
      <c r="D52" s="2">
        <v>3805.2580000000003</v>
      </c>
      <c r="E52" s="2">
        <v>4516.7919999999995</v>
      </c>
      <c r="F52" s="2">
        <v>3</v>
      </c>
      <c r="G52" s="2">
        <v>4519.7919999999995</v>
      </c>
      <c r="H52" s="3">
        <f t="shared" si="3"/>
        <v>23.957604931088781</v>
      </c>
      <c r="I52" s="3">
        <f t="shared" si="4"/>
        <v>-98.141701458144922</v>
      </c>
      <c r="J52" s="4">
        <f t="shared" si="5"/>
        <v>18.777544124471959</v>
      </c>
    </row>
    <row r="53" spans="1:10" x14ac:dyDescent="0.25">
      <c r="A53" s="5" t="s">
        <v>39</v>
      </c>
      <c r="B53" s="6">
        <v>2692.1129999999998</v>
      </c>
      <c r="C53" s="6">
        <v>1.288</v>
      </c>
      <c r="D53" s="6">
        <v>2693.4009999999998</v>
      </c>
      <c r="E53" s="6">
        <v>3251.3379999999997</v>
      </c>
      <c r="F53" s="6">
        <v>0</v>
      </c>
      <c r="G53" s="6">
        <v>3251.3379999999997</v>
      </c>
      <c r="H53" s="7">
        <f t="shared" si="3"/>
        <v>20.772716449866703</v>
      </c>
      <c r="I53" s="7">
        <f t="shared" si="4"/>
        <v>-100</v>
      </c>
      <c r="J53" s="8">
        <f t="shared" si="5"/>
        <v>20.714962235478488</v>
      </c>
    </row>
    <row r="54" spans="1:10" x14ac:dyDescent="0.25">
      <c r="A54" s="9" t="s">
        <v>55</v>
      </c>
      <c r="B54" s="2">
        <v>155.27500000000001</v>
      </c>
      <c r="C54" s="2">
        <v>4133.496000000001</v>
      </c>
      <c r="D54" s="2">
        <v>4288.7710000000006</v>
      </c>
      <c r="E54" s="2">
        <v>44</v>
      </c>
      <c r="F54" s="2">
        <v>2645.806</v>
      </c>
      <c r="G54" s="2">
        <v>2689.806</v>
      </c>
      <c r="H54" s="3">
        <f t="shared" si="3"/>
        <v>-71.663178232168733</v>
      </c>
      <c r="I54" s="3">
        <f t="shared" si="4"/>
        <v>-35.991083576710864</v>
      </c>
      <c r="J54" s="4">
        <f t="shared" si="5"/>
        <v>-37.282592145861841</v>
      </c>
    </row>
    <row r="55" spans="1:10" x14ac:dyDescent="0.25">
      <c r="A55" s="5" t="s">
        <v>40</v>
      </c>
      <c r="B55" s="6">
        <v>0</v>
      </c>
      <c r="C55" s="6">
        <v>0</v>
      </c>
      <c r="D55" s="6">
        <v>0</v>
      </c>
      <c r="E55" s="6">
        <v>0</v>
      </c>
      <c r="F55" s="6">
        <v>0</v>
      </c>
      <c r="G55" s="6">
        <v>0</v>
      </c>
      <c r="H55" s="7">
        <f t="shared" si="3"/>
        <v>0</v>
      </c>
      <c r="I55" s="7">
        <f t="shared" si="4"/>
        <v>0</v>
      </c>
      <c r="J55" s="8">
        <f t="shared" si="5"/>
        <v>0</v>
      </c>
    </row>
    <row r="56" spans="1:10" x14ac:dyDescent="0.25">
      <c r="A56" s="9" t="s">
        <v>41</v>
      </c>
      <c r="B56" s="2">
        <v>50.701000000000008</v>
      </c>
      <c r="C56" s="2">
        <v>12.59</v>
      </c>
      <c r="D56" s="2">
        <v>63.291000000000011</v>
      </c>
      <c r="E56" s="40">
        <v>0.2</v>
      </c>
      <c r="F56" s="40"/>
      <c r="G56" s="40">
        <v>0.2</v>
      </c>
      <c r="H56" s="3">
        <f t="shared" si="3"/>
        <v>-99.605530462909996</v>
      </c>
      <c r="I56" s="3">
        <f t="shared" si="4"/>
        <v>-100</v>
      </c>
      <c r="J56" s="4">
        <f t="shared" si="5"/>
        <v>-99.683999304798462</v>
      </c>
    </row>
    <row r="57" spans="1:10" x14ac:dyDescent="0.25">
      <c r="A57" s="5" t="s">
        <v>42</v>
      </c>
      <c r="B57" s="6">
        <v>9964.86</v>
      </c>
      <c r="C57" s="6">
        <v>30.948</v>
      </c>
      <c r="D57" s="6">
        <v>9995.8080000000009</v>
      </c>
      <c r="E57" s="6">
        <v>11407</v>
      </c>
      <c r="F57" s="6">
        <v>0</v>
      </c>
      <c r="G57" s="6">
        <v>11407</v>
      </c>
      <c r="H57" s="7">
        <f t="shared" si="3"/>
        <v>14.472255505847542</v>
      </c>
      <c r="I57" s="7">
        <f t="shared" si="4"/>
        <v>-100</v>
      </c>
      <c r="J57" s="8">
        <f t="shared" si="5"/>
        <v>14.117838197772494</v>
      </c>
    </row>
    <row r="58" spans="1:10" x14ac:dyDescent="0.25">
      <c r="A58" s="9" t="s">
        <v>48</v>
      </c>
      <c r="B58" s="2">
        <v>81.324999999999989</v>
      </c>
      <c r="C58" s="2">
        <v>156.501</v>
      </c>
      <c r="D58" s="2">
        <v>237.82599999999999</v>
      </c>
      <c r="E58" s="2">
        <v>184.99299999999999</v>
      </c>
      <c r="F58" s="2">
        <v>85</v>
      </c>
      <c r="G58" s="2">
        <v>269.99299999999999</v>
      </c>
      <c r="H58" s="3">
        <f t="shared" si="3"/>
        <v>127.47371656932064</v>
      </c>
      <c r="I58" s="3">
        <f t="shared" si="4"/>
        <v>-45.687248004805085</v>
      </c>
      <c r="J58" s="4">
        <f t="shared" si="5"/>
        <v>13.525434561402033</v>
      </c>
    </row>
    <row r="59" spans="1:10" x14ac:dyDescent="0.25">
      <c r="A59" s="5" t="s">
        <v>49</v>
      </c>
      <c r="B59" s="6">
        <v>20.472999999999999</v>
      </c>
      <c r="C59" s="6">
        <v>160.404</v>
      </c>
      <c r="D59" s="6">
        <v>180.87700000000001</v>
      </c>
      <c r="E59" s="6">
        <v>105</v>
      </c>
      <c r="F59" s="6">
        <v>1187.6579999999999</v>
      </c>
      <c r="G59" s="6">
        <v>1292.6579999999999</v>
      </c>
      <c r="H59" s="7">
        <f t="shared" si="3"/>
        <v>412.87061007180188</v>
      </c>
      <c r="I59" s="7">
        <f t="shared" si="4"/>
        <v>640.41669783795908</v>
      </c>
      <c r="J59" s="8">
        <f t="shared" si="5"/>
        <v>614.66134444954298</v>
      </c>
    </row>
    <row r="60" spans="1:10" x14ac:dyDescent="0.25">
      <c r="A60" s="10" t="s">
        <v>61</v>
      </c>
      <c r="B60" s="21">
        <f>+B61-SUM(B6+B10+B32+B20+B58+B59+B5)</f>
        <v>298938.14900000038</v>
      </c>
      <c r="C60" s="21">
        <f t="shared" ref="C60:G60" si="6">+C61-SUM(C6+C10+C32+C20+C58+C59+C5)</f>
        <v>1002214.7300000004</v>
      </c>
      <c r="D60" s="21">
        <f t="shared" si="6"/>
        <v>1301152.8789999997</v>
      </c>
      <c r="E60" s="21">
        <f t="shared" si="6"/>
        <v>414156.48300000024</v>
      </c>
      <c r="F60" s="21">
        <f t="shared" si="6"/>
        <v>1190295.6919999991</v>
      </c>
      <c r="G60" s="21">
        <f t="shared" si="6"/>
        <v>1604452.1749999989</v>
      </c>
      <c r="H60" s="22">
        <f>+IFERROR(((E60-B60)/B60)*100,0)</f>
        <v>38.542532756499973</v>
      </c>
      <c r="I60" s="22">
        <f t="shared" si="4"/>
        <v>18.766533395492857</v>
      </c>
      <c r="J60" s="22">
        <f t="shared" si="5"/>
        <v>23.310043031461426</v>
      </c>
    </row>
    <row r="61" spans="1:10" x14ac:dyDescent="0.25">
      <c r="A61" s="13" t="s">
        <v>64</v>
      </c>
      <c r="B61" s="23">
        <f>SUM(B4:B59)</f>
        <v>500551.22000000038</v>
      </c>
      <c r="C61" s="23">
        <f t="shared" ref="C61:F61" si="7">SUM(C4:C59)</f>
        <v>1989969.9470000006</v>
      </c>
      <c r="D61" s="23">
        <f t="shared" si="7"/>
        <v>2490521.1669999999</v>
      </c>
      <c r="E61" s="23">
        <f t="shared" si="7"/>
        <v>699591.68600000022</v>
      </c>
      <c r="F61" s="23">
        <f t="shared" si="7"/>
        <v>2659177.1849999991</v>
      </c>
      <c r="G61" s="23">
        <f>SUM(G4:G59)</f>
        <v>3358768.8709999989</v>
      </c>
      <c r="H61" s="24">
        <f>+IFERROR(((E61-B61)/B61)*100,0)</f>
        <v>39.764255494172943</v>
      </c>
      <c r="I61" s="24">
        <f t="shared" ref="I61" si="8">+IFERROR(((F61-C61)/C61)*100,0)</f>
        <v>33.629012287792015</v>
      </c>
      <c r="J61" s="24">
        <f t="shared" ref="J61" si="9">+IFERROR(((G61-D61)/D61)*100,0)</f>
        <v>34.862088927590271</v>
      </c>
    </row>
    <row r="62" spans="1:10" x14ac:dyDescent="0.25">
      <c r="A62" s="25"/>
      <c r="B62" s="26"/>
      <c r="C62" s="26"/>
      <c r="D62" s="26"/>
      <c r="E62" s="26"/>
      <c r="F62" s="26"/>
      <c r="G62" s="26"/>
      <c r="H62" s="26"/>
      <c r="I62" s="26"/>
      <c r="J62" s="27"/>
    </row>
    <row r="63" spans="1:10" x14ac:dyDescent="0.25">
      <c r="A63" s="25" t="s">
        <v>50</v>
      </c>
      <c r="B63" s="26"/>
      <c r="C63" s="26"/>
      <c r="D63" s="26"/>
      <c r="E63" s="26"/>
      <c r="F63" s="26"/>
      <c r="G63" s="26"/>
      <c r="H63" s="26"/>
      <c r="I63" s="26"/>
      <c r="J63" s="27"/>
    </row>
    <row r="64" spans="1:10" ht="15.75" thickBot="1" x14ac:dyDescent="0.3">
      <c r="A64" s="28"/>
      <c r="B64" s="29"/>
      <c r="C64" s="29"/>
      <c r="D64" s="29"/>
      <c r="E64" s="29"/>
      <c r="F64" s="29"/>
      <c r="G64" s="29"/>
      <c r="H64" s="29"/>
      <c r="I64" s="29"/>
      <c r="J64" s="30"/>
    </row>
    <row r="65" spans="1:10" ht="45.75" customHeight="1" x14ac:dyDescent="0.25">
      <c r="A65" s="48" t="s">
        <v>72</v>
      </c>
      <c r="B65" s="48"/>
      <c r="C65" s="48"/>
      <c r="D65" s="48"/>
      <c r="E65" s="48"/>
      <c r="F65" s="48"/>
      <c r="G65" s="48"/>
      <c r="H65" s="48"/>
      <c r="I65" s="48"/>
      <c r="J65" s="48"/>
    </row>
    <row r="67" spans="1:10" x14ac:dyDescent="0.25">
      <c r="B67" s="37"/>
      <c r="C67" s="37"/>
      <c r="D67" s="37"/>
      <c r="E67" s="37"/>
      <c r="F67" s="37"/>
      <c r="G67" s="37"/>
    </row>
    <row r="68" spans="1:10" x14ac:dyDescent="0.25">
      <c r="B68" s="37"/>
      <c r="C68" s="37"/>
      <c r="D68" s="37"/>
      <c r="E68" s="37"/>
      <c r="F68" s="37"/>
      <c r="G68" s="37"/>
    </row>
  </sheetData>
  <mergeCells count="6">
    <mergeCell ref="A65:J65"/>
    <mergeCell ref="A1:J1"/>
    <mergeCell ref="A2:A3"/>
    <mergeCell ref="B2:D2"/>
    <mergeCell ref="E2:G2"/>
    <mergeCell ref="H2:J2"/>
  </mergeCells>
  <conditionalFormatting sqref="H8:J59">
    <cfRule type="cellIs" dxfId="11" priority="7" operator="equal">
      <formula>0</formula>
    </cfRule>
  </conditionalFormatting>
  <conditionalFormatting sqref="H4:J5">
    <cfRule type="cellIs" dxfId="10" priority="11" operator="equal">
      <formula>0</formula>
    </cfRule>
  </conditionalFormatting>
  <conditionalFormatting sqref="B4:C5 E4:F5">
    <cfRule type="cellIs" dxfId="9" priority="12" operator="equal">
      <formula>0</formula>
    </cfRule>
  </conditionalFormatting>
  <conditionalFormatting sqref="B6:C7 E6:F7">
    <cfRule type="cellIs" dxfId="8" priority="10" operator="equal">
      <formula>0</formula>
    </cfRule>
  </conditionalFormatting>
  <conditionalFormatting sqref="H6:J7">
    <cfRule type="cellIs" dxfId="7" priority="9" operator="equal">
      <formula>0</formula>
    </cfRule>
  </conditionalFormatting>
  <conditionalFormatting sqref="B8:C59 E8:F59">
    <cfRule type="cellIs" dxfId="6" priority="8" operator="equal">
      <formula>0</formula>
    </cfRule>
  </conditionalFormatting>
  <conditionalFormatting sqref="D4:D5">
    <cfRule type="cellIs" dxfId="5" priority="6" operator="equal">
      <formula>0</formula>
    </cfRule>
  </conditionalFormatting>
  <conditionalFormatting sqref="D6:D7">
    <cfRule type="cellIs" dxfId="4" priority="5" operator="equal">
      <formula>0</formula>
    </cfRule>
  </conditionalFormatting>
  <conditionalFormatting sqref="D8:D59">
    <cfRule type="cellIs" dxfId="3" priority="4" operator="equal">
      <formula>0</formula>
    </cfRule>
  </conditionalFormatting>
  <conditionalFormatting sqref="G4:G5">
    <cfRule type="cellIs" dxfId="2" priority="3" operator="equal">
      <formula>0</formula>
    </cfRule>
  </conditionalFormatting>
  <conditionalFormatting sqref="G6:G7">
    <cfRule type="cellIs" dxfId="1" priority="2" operator="equal">
      <formula>0</formula>
    </cfRule>
  </conditionalFormatting>
  <conditionalFormatting sqref="G8:G59">
    <cfRule type="cellIs" dxfId="0" priority="1" operator="equal">
      <formula>0</formula>
    </cfRule>
  </conditionalFormatting>
  <printOptions horizontalCentered="1" verticalCentered="1"/>
  <pageMargins left="0.70866141732283472" right="0.70866141732283472" top="0.74803149606299213" bottom="0.74803149606299213" header="0.31496062992125984" footer="0.31496062992125984"/>
  <pageSetup paperSize="9" scale="53" orientation="portrait" verticalDpi="597"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XMLData TextToDisplay="%CLASSIFICATIONDATETIME%">06:44 06/04/2021</XMLData>
</file>

<file path=customXml/item2.xml><?xml version="1.0" encoding="utf-8"?>
<XMLData TextToDisplay="RightsWATCHMark">3|DHMI-DHMI-TASNIF DISI|{00000000-0000-0000-0000-000000000000}</XMLData>
</file>

<file path=customXml/item3.xml><?xml version="1.0" encoding="utf-8"?>
<XMLData TextToDisplay="%DOCUMENTGUID%">{00000000-0000-0000-0000-000000000000}</XMLData>
</file>

<file path=customXml/item4.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mso-contentType ?>
<FormTemplates xmlns="http://schemas.microsoft.com/sharepoint/v3/contenttype/forms">
  <Display>DocumentLibraryForm</Display>
  <Edit>DocumentLibraryForm</Edit>
  <New>DocumentLibraryForm</New>
</FormTemplates>
</file>

<file path=customXml/item6.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7F07A77-8EA5-4075-8CE6-F561547BE829}">
  <ds:schemaRefs/>
</ds:datastoreItem>
</file>

<file path=customXml/itemProps2.xml><?xml version="1.0" encoding="utf-8"?>
<ds:datastoreItem xmlns:ds="http://schemas.openxmlformats.org/officeDocument/2006/customXml" ds:itemID="{29353A43-0781-4189-B2CA-9D9F0367C9BB}">
  <ds:schemaRefs/>
</ds:datastoreItem>
</file>

<file path=customXml/itemProps3.xml><?xml version="1.0" encoding="utf-8"?>
<ds:datastoreItem xmlns:ds="http://schemas.openxmlformats.org/officeDocument/2006/customXml" ds:itemID="{01A0789D-581E-4480-B349-B64198C01BC0}">
  <ds:schemaRefs/>
</ds:datastoreItem>
</file>

<file path=customXml/itemProps4.xml><?xml version="1.0" encoding="utf-8"?>
<ds:datastoreItem xmlns:ds="http://schemas.openxmlformats.org/officeDocument/2006/customXml" ds:itemID="{3359A212-3828-4106-9A8D-50193CD298E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5.xml><?xml version="1.0" encoding="utf-8"?>
<ds:datastoreItem xmlns:ds="http://schemas.openxmlformats.org/officeDocument/2006/customXml" ds:itemID="{2DFE70FE-51DB-4BC4-893A-53569D76CEBE}">
  <ds:schemaRefs>
    <ds:schemaRef ds:uri="http://schemas.microsoft.com/sharepoint/v3/contenttype/forms"/>
  </ds:schemaRefs>
</ds:datastoreItem>
</file>

<file path=customXml/itemProps6.xml><?xml version="1.0" encoding="utf-8"?>
<ds:datastoreItem xmlns:ds="http://schemas.openxmlformats.org/officeDocument/2006/customXml" ds:itemID="{9F4BE219-EBB6-44C3-A564-EEEF3FF542EE}">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4</vt:i4>
      </vt:variant>
      <vt:variant>
        <vt:lpstr>Adlandırılmış Aralıklar</vt:lpstr>
      </vt:variant>
      <vt:variant>
        <vt:i4>1</vt:i4>
      </vt:variant>
    </vt:vector>
  </HeadingPairs>
  <TitlesOfParts>
    <vt:vector size="5" baseType="lpstr">
      <vt:lpstr>PASSENGER</vt:lpstr>
      <vt:lpstr>TOTAL MOVEMENTS</vt:lpstr>
      <vt:lpstr>COMMERCIAL MOVEMENTS</vt:lpstr>
      <vt:lpstr>FREIGHT</vt:lpstr>
      <vt:lpstr>'TOTAL MOVEMENTS'!Yazdırma_Alanı</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Sevil KAPLAN</dc:creator>
  <cp:lastModifiedBy>ismail</cp:lastModifiedBy>
  <cp:lastPrinted>2022-01-05T09:28:44Z</cp:lastPrinted>
  <dcterms:created xsi:type="dcterms:W3CDTF">2017-03-06T11:35:15Z</dcterms:created>
  <dcterms:modified xsi:type="dcterms:W3CDTF">2022-01-27T09:11:39Z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ightsWATCHMark">
    <vt:lpwstr>3|DHMI-DHMI-TASNIF DISI|{00000000-0000-0000-0000-000000000000}</vt:lpwstr>
  </property>
</Properties>
</file>