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UÇAK'!$A$1:$J$65</definedName>
  </definedNames>
  <calcPr fullCalcOnLoad="1"/>
</workbook>
</file>

<file path=xl/sharedStrings.xml><?xml version="1.0" encoding="utf-8"?>
<sst xmlns="http://schemas.openxmlformats.org/spreadsheetml/2006/main" count="295" uniqueCount="76">
  <si>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</si>
  <si>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</si>
  <si>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</si>
  <si>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</si>
  <si>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</si>
  <si>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</si>
  <si>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</si>
  <si>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</si>
  <si>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</si>
  <si>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</si>
  <si>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</si>
  <si>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</si>
  <si>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</si>
  <si>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</si>
  <si>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</si>
  <si>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</si>
  <si>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</si>
  <si>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</si>
  <si>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</si>
  <si>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</si>
  <si>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</si>
  <si>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</si>
  <si>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</si>
  <si>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</si>
  <si>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</si>
  <si>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</si>
  <si>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</si>
  <si>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</si>
  <si>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</si>
  <si>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</si>
  <si>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</si>
  <si>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</si>
  <si>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</si>
  <si>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</si>
  <si>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</si>
  <si>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</si>
  <si>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</si>
  <si>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</si>
  <si>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</si>
  <si>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</si>
  <si>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</si>
  <si>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</si>
  <si>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</si>
  <si>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</si>
  <si>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</si>
  <si>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</si>
  <si>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</si>
  <si>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</si>
  <si>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</si>
  <si>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</si>
  <si>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</si>
  <si>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</si>
  <si>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</si>
  <si>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</si>
  <si>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</si>
  <si>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</si>
  <si>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</si>
  <si>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</si>
  <si>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</si>
  <si>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</si>
  <si>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</si>
  <si>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</si>
  <si>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</si>
  <si>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</si>
  <si>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</si>
  <si>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</si>
  <si>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</si>
  <si>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</si>
  <si>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</si>
  <si>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</si>
  <si>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</si>
  <si>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</si>
  <si>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 xml:space="preserve"> 2018/2017 (%)</t>
  </si>
  <si>
    <t>Hakkari Yüksekova Selahaddin Eyyubi</t>
  </si>
  <si>
    <t xml:space="preserve">2017 YILI MAYIS SONU                               </t>
  </si>
  <si>
    <t>2018 YILI MAYIS SONU
(Kesin Olmayan)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</si>
</sst>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 numFmtId="168" formatCode="#,##0.000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style="medium"/>
      <bottom style="medium"/>
    </border>
    <border>
      <left/>
      <right/>
      <top/>
      <bottom style="medium"/>
    </border>
    <border>
      <left/>
      <right style="medium"/>
      <top/>
      <bottom style="medium"/>
    </border>
    <border>
      <left/>
      <right style="medium"/>
      <top style="thin"/>
      <bottom/>
    </border>
    <border>
      <left/>
      <right/>
      <top style="medium"/>
      <bottom/>
    </border>
    <border>
      <left/>
      <right/>
      <top style="thin"/>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2">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5"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5" fontId="7" fillId="16" borderId="12"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3" xfId="41" applyNumberFormat="1" applyFont="1" applyFill="1" applyBorder="1" applyAlignment="1">
      <alignment horizontal="right" vertical="center"/>
    </xf>
    <xf numFmtId="165" fontId="7" fillId="35" borderId="12" xfId="41" applyNumberFormat="1" applyFont="1" applyFill="1" applyBorder="1" applyAlignment="1">
      <alignment horizontal="left"/>
    </xf>
    <xf numFmtId="166" fontId="9" fillId="16" borderId="0"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3"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166" fontId="9" fillId="16" borderId="13" xfId="41" applyNumberFormat="1" applyFont="1" applyFill="1" applyBorder="1" applyAlignment="1">
      <alignment horizontal="righ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165" fontId="7" fillId="34" borderId="12" xfId="41" applyNumberFormat="1" applyFont="1" applyFill="1" applyBorder="1" applyAlignment="1">
      <alignment horizontal="left" vertical="center"/>
    </xf>
    <xf numFmtId="165" fontId="7" fillId="16" borderId="12" xfId="41" applyNumberFormat="1" applyFont="1" applyFill="1" applyBorder="1" applyAlignment="1">
      <alignment horizontal="left" vertical="center"/>
    </xf>
    <xf numFmtId="165" fontId="7" fillId="35" borderId="12" xfId="41" applyNumberFormat="1" applyFont="1" applyFill="1" applyBorder="1" applyAlignment="1">
      <alignment horizontal="left" vertical="center"/>
    </xf>
    <xf numFmtId="166" fontId="9" fillId="34" borderId="0" xfId="41" applyNumberFormat="1" applyFont="1" applyFill="1" applyBorder="1" applyAlignment="1">
      <alignment horizontal="right" vertical="center"/>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2"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3"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9" fillId="34" borderId="18"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9" xfId="41" applyNumberFormat="1" applyFont="1" applyFill="1" applyBorder="1" applyAlignment="1">
      <alignment horizontal="right" vertical="center"/>
    </xf>
    <xf numFmtId="166" fontId="10" fillId="37" borderId="13" xfId="63" applyNumberFormat="1" applyFont="1" applyFill="1" applyBorder="1" applyAlignment="1">
      <alignment horizontal="right" vertical="center"/>
    </xf>
    <xf numFmtId="3" fontId="8" fillId="34" borderId="20" xfId="41" applyNumberFormat="1" applyFont="1" applyFill="1" applyBorder="1" applyAlignment="1">
      <alignment horizontal="right" vertical="center"/>
    </xf>
    <xf numFmtId="4" fontId="8" fillId="34" borderId="0" xfId="41" applyNumberFormat="1" applyFont="1" applyFill="1" applyBorder="1" applyAlignment="1">
      <alignment horizontal="right" vertical="center"/>
    </xf>
    <xf numFmtId="168" fontId="9" fillId="34" borderId="0" xfId="41" applyNumberFormat="1" applyFont="1" applyFill="1" applyBorder="1" applyAlignment="1">
      <alignment horizontal="right" vertical="center"/>
    </xf>
    <xf numFmtId="0" fontId="0" fillId="0" borderId="0" xfId="0" applyBorder="1" applyAlignment="1">
      <alignment/>
    </xf>
    <xf numFmtId="3" fontId="9" fillId="0" borderId="18" xfId="41" applyNumberFormat="1" applyFont="1" applyFill="1" applyBorder="1" applyAlignment="1">
      <alignment horizontal="right" vertical="center"/>
    </xf>
    <xf numFmtId="0" fontId="0" fillId="0" borderId="12" xfId="0" applyBorder="1" applyAlignment="1">
      <alignment/>
    </xf>
    <xf numFmtId="1" fontId="0" fillId="0" borderId="0" xfId="0" applyNumberFormat="1" applyAlignment="1">
      <alignment/>
    </xf>
    <xf numFmtId="165" fontId="10" fillId="16" borderId="12"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3"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9" xfId="0" applyBorder="1" applyAlignment="1">
      <alignment horizontal="left" wrapText="1"/>
    </xf>
    <xf numFmtId="165" fontId="44" fillId="16" borderId="21" xfId="56" applyNumberFormat="1" applyFont="1" applyFill="1" applyBorder="1" applyAlignment="1">
      <alignment horizontal="center" vertical="center"/>
    </xf>
    <xf numFmtId="165" fontId="44" fillId="16" borderId="19" xfId="56" applyNumberFormat="1" applyFont="1" applyFill="1" applyBorder="1" applyAlignment="1">
      <alignment horizontal="center" vertical="center"/>
    </xf>
    <xf numFmtId="165" fontId="44" fillId="16" borderId="22" xfId="56" applyNumberFormat="1" applyFont="1" applyFill="1" applyBorder="1" applyAlignment="1">
      <alignment horizontal="center" vertical="center"/>
    </xf>
    <xf numFmtId="165" fontId="4" fillId="33" borderId="12" xfId="56" applyNumberFormat="1" applyFont="1" applyFill="1" applyBorder="1" applyAlignment="1">
      <alignment horizontal="center" vertical="center"/>
    </xf>
    <xf numFmtId="165" fontId="4" fillId="33" borderId="23"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9" xfId="63" applyNumberFormat="1" applyFont="1" applyFill="1" applyBorder="1" applyAlignment="1">
      <alignment horizontal="right" vertical="center"/>
    </xf>
    <xf numFmtId="166" fontId="10" fillId="33" borderId="22"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4"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5">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zoomScale="90" zoomScaleNormal="90" zoomScalePageLayoutView="0" workbookViewId="0" topLeftCell="A19">
      <selection activeCell="L53" sqref="L53"/>
    </sheetView>
  </sheetViews>
  <sheetFormatPr defaultColWidth="9.140625" defaultRowHeight="15"/>
  <cols>
    <col min="1" max="1" width="41.140625" style="0" bestFit="1" customWidth="1"/>
    <col min="2" max="10" width="14.28125" style="0" customWidth="1"/>
  </cols>
  <sheetData>
    <row r="1" spans="1:10" ht="25.5" customHeight="1">
      <c r="A1" s="58" t="s">
        <v>63</v>
      </c>
      <c r="B1" s="59"/>
      <c r="C1" s="59"/>
      <c r="D1" s="59"/>
      <c r="E1" s="59"/>
      <c r="F1" s="59"/>
      <c r="G1" s="59"/>
      <c r="H1" s="59"/>
      <c r="I1" s="59"/>
      <c r="J1" s="60"/>
    </row>
    <row r="2" spans="1:10" ht="35.25" customHeight="1">
      <c r="A2" s="61" t="s">
        <v>1</v>
      </c>
      <c r="B2" s="63" t="s">
        <v>74</v>
      </c>
      <c r="C2" s="63"/>
      <c r="D2" s="63"/>
      <c r="E2" s="63" t="s">
        <v>75</v>
      </c>
      <c r="F2" s="63"/>
      <c r="G2" s="63"/>
      <c r="H2" s="64" t="s">
        <v>72</v>
      </c>
      <c r="I2" s="64"/>
      <c r="J2" s="65"/>
    </row>
    <row r="3" spans="1:10" ht="15">
      <c r="A3" s="62"/>
      <c r="B3" s="1" t="s">
        <v>2</v>
      </c>
      <c r="C3" s="1" t="s">
        <v>3</v>
      </c>
      <c r="D3" s="1" t="s">
        <v>4</v>
      </c>
      <c r="E3" s="1" t="s">
        <v>2</v>
      </c>
      <c r="F3" s="1" t="s">
        <v>3</v>
      </c>
      <c r="G3" s="1" t="s">
        <v>4</v>
      </c>
      <c r="H3" s="1" t="s">
        <v>2</v>
      </c>
      <c r="I3" s="1" t="s">
        <v>3</v>
      </c>
      <c r="J3" s="2" t="s">
        <v>4</v>
      </c>
    </row>
    <row r="4" spans="1:10" ht="15">
      <c r="A4" s="3" t="s">
        <v>5</v>
      </c>
      <c r="B4" s="4">
        <v>7509304</v>
      </c>
      <c r="C4" s="4">
        <v>16210164</v>
      </c>
      <c r="D4" s="4">
        <f>SUM(B4:C4)</f>
        <v>23719468</v>
      </c>
      <c r="E4" s="4">
        <v>7844225</v>
      </c>
      <c r="F4" s="4">
        <v>19163426</v>
      </c>
      <c r="G4" s="4">
        <f>SUM(E4:F4)</f>
        <v>27007651</v>
      </c>
      <c r="H4" s="5">
        <f>+_xlfn.IFERROR(((E4-B4)/B4)*100,0)</f>
        <v>4.460080454859732</v>
      </c>
      <c r="I4" s="5">
        <f>+_xlfn.IFERROR(((F4-C4)/C4)*100,0)</f>
        <v>18.218581872459772</v>
      </c>
      <c r="J4" s="40">
        <f>+_xlfn.IFERROR(((G4-D4)/D4)*100,0)</f>
        <v>13.862802487812964</v>
      </c>
    </row>
    <row r="5" spans="1:10" ht="15">
      <c r="A5" s="7" t="s">
        <v>56</v>
      </c>
      <c r="B5" s="8">
        <v>8023970</v>
      </c>
      <c r="C5" s="8">
        <v>3834576</v>
      </c>
      <c r="D5" s="8">
        <f aca="true" t="shared" si="0" ref="D5:D58">SUM(B5:C5)</f>
        <v>11858546</v>
      </c>
      <c r="E5" s="8">
        <v>9100460</v>
      </c>
      <c r="F5" s="8">
        <v>4343387</v>
      </c>
      <c r="G5" s="8">
        <f aca="true" t="shared" si="1" ref="G5:G58">SUM(E5:F5)</f>
        <v>13443847</v>
      </c>
      <c r="H5" s="9">
        <f aca="true" t="shared" si="2" ref="H5:H58">+_xlfn.IFERROR(((E5-B5)/B5)*100,0)</f>
        <v>13.415927527146787</v>
      </c>
      <c r="I5" s="9">
        <f aca="true" t="shared" si="3" ref="I5:I58">+_xlfn.IFERROR(((F5-C5)/C5)*100,0)</f>
        <v>13.269028961741794</v>
      </c>
      <c r="J5" s="10">
        <f aca="true" t="shared" si="4" ref="J5:J58">+_xlfn.IFERROR(((G5-D5)/D5)*100,0)</f>
        <v>13.368426449583279</v>
      </c>
    </row>
    <row r="6" spans="1:10" ht="15">
      <c r="A6" s="11" t="s">
        <v>6</v>
      </c>
      <c r="B6" s="4">
        <v>4847430</v>
      </c>
      <c r="C6" s="4">
        <v>682112</v>
      </c>
      <c r="D6" s="4">
        <f t="shared" si="0"/>
        <v>5529542</v>
      </c>
      <c r="E6" s="4">
        <v>6497613</v>
      </c>
      <c r="F6" s="4">
        <v>839576</v>
      </c>
      <c r="G6" s="4">
        <f t="shared" si="1"/>
        <v>7337189</v>
      </c>
      <c r="H6" s="5">
        <f t="shared" si="2"/>
        <v>34.04243073133599</v>
      </c>
      <c r="I6" s="5">
        <f t="shared" si="3"/>
        <v>23.08477200225183</v>
      </c>
      <c r="J6" s="6">
        <f t="shared" si="4"/>
        <v>32.690718327123655</v>
      </c>
    </row>
    <row r="7" spans="1:10" ht="15">
      <c r="A7" s="7" t="s">
        <v>7</v>
      </c>
      <c r="B7" s="8">
        <v>4150465</v>
      </c>
      <c r="C7" s="8">
        <v>602073</v>
      </c>
      <c r="D7" s="8">
        <f t="shared" si="0"/>
        <v>4752538</v>
      </c>
      <c r="E7" s="8">
        <v>4614939</v>
      </c>
      <c r="F7" s="8">
        <v>701685</v>
      </c>
      <c r="G7" s="8">
        <f t="shared" si="1"/>
        <v>5316624</v>
      </c>
      <c r="H7" s="9">
        <f t="shared" si="2"/>
        <v>11.190890659239386</v>
      </c>
      <c r="I7" s="9">
        <f t="shared" si="3"/>
        <v>16.544837586139888</v>
      </c>
      <c r="J7" s="10">
        <f t="shared" si="4"/>
        <v>11.869152861060764</v>
      </c>
    </row>
    <row r="8" spans="1:10" ht="15">
      <c r="A8" s="11" t="s">
        <v>8</v>
      </c>
      <c r="B8" s="4">
        <v>2744073</v>
      </c>
      <c r="C8" s="4">
        <v>3300278</v>
      </c>
      <c r="D8" s="4">
        <f t="shared" si="0"/>
        <v>6044351</v>
      </c>
      <c r="E8" s="4">
        <v>3012759</v>
      </c>
      <c r="F8" s="4">
        <v>4579558</v>
      </c>
      <c r="G8" s="4">
        <f t="shared" si="1"/>
        <v>7592317</v>
      </c>
      <c r="H8" s="5">
        <f t="shared" si="2"/>
        <v>9.791503360151133</v>
      </c>
      <c r="I8" s="5">
        <f t="shared" si="3"/>
        <v>38.762795134228085</v>
      </c>
      <c r="J8" s="6">
        <f t="shared" si="4"/>
        <v>25.610127538920224</v>
      </c>
    </row>
    <row r="9" spans="1:10" ht="15">
      <c r="A9" s="7" t="s">
        <v>57</v>
      </c>
      <c r="B9" s="8">
        <v>167697</v>
      </c>
      <c r="C9" s="8">
        <v>54678</v>
      </c>
      <c r="D9" s="8">
        <f t="shared" si="0"/>
        <v>222375</v>
      </c>
      <c r="E9" s="8">
        <v>197657</v>
      </c>
      <c r="F9" s="8">
        <v>114915</v>
      </c>
      <c r="G9" s="8">
        <f t="shared" si="1"/>
        <v>312572</v>
      </c>
      <c r="H9" s="9">
        <f t="shared" si="2"/>
        <v>17.865555138136045</v>
      </c>
      <c r="I9" s="9">
        <f t="shared" si="3"/>
        <v>110.16679468890595</v>
      </c>
      <c r="J9" s="10">
        <f t="shared" si="4"/>
        <v>40.560764474423834</v>
      </c>
    </row>
    <row r="10" spans="1:10" ht="15">
      <c r="A10" s="11" t="s">
        <v>9</v>
      </c>
      <c r="B10" s="4">
        <v>380223</v>
      </c>
      <c r="C10" s="4">
        <v>334702</v>
      </c>
      <c r="D10" s="4">
        <f t="shared" si="0"/>
        <v>714925</v>
      </c>
      <c r="E10" s="4">
        <v>441188</v>
      </c>
      <c r="F10" s="4">
        <v>486293</v>
      </c>
      <c r="G10" s="4">
        <f t="shared" si="1"/>
        <v>927481</v>
      </c>
      <c r="H10" s="5">
        <f t="shared" si="2"/>
        <v>16.03401161949698</v>
      </c>
      <c r="I10" s="5">
        <f t="shared" si="3"/>
        <v>45.29133378348501</v>
      </c>
      <c r="J10" s="6">
        <f t="shared" si="4"/>
        <v>29.73123054865895</v>
      </c>
    </row>
    <row r="11" spans="1:10" ht="15">
      <c r="A11" s="7" t="s">
        <v>10</v>
      </c>
      <c r="B11" s="8">
        <v>638236</v>
      </c>
      <c r="C11" s="8">
        <v>107390</v>
      </c>
      <c r="D11" s="8">
        <f t="shared" si="0"/>
        <v>745626</v>
      </c>
      <c r="E11" s="8">
        <v>709978</v>
      </c>
      <c r="F11" s="8">
        <v>202762</v>
      </c>
      <c r="G11" s="8">
        <f t="shared" si="1"/>
        <v>912740</v>
      </c>
      <c r="H11" s="9">
        <f t="shared" si="2"/>
        <v>11.240669595572797</v>
      </c>
      <c r="I11" s="9">
        <f t="shared" si="3"/>
        <v>88.80901387466244</v>
      </c>
      <c r="J11" s="10">
        <f t="shared" si="4"/>
        <v>22.412576814649704</v>
      </c>
    </row>
    <row r="12" spans="1:10" ht="15">
      <c r="A12" s="11" t="s">
        <v>11</v>
      </c>
      <c r="B12" s="4">
        <v>1975336</v>
      </c>
      <c r="C12" s="4">
        <v>252617</v>
      </c>
      <c r="D12" s="4">
        <f t="shared" si="0"/>
        <v>2227953</v>
      </c>
      <c r="E12" s="4">
        <v>2149984</v>
      </c>
      <c r="F12" s="4">
        <v>272072</v>
      </c>
      <c r="G12" s="4">
        <f t="shared" si="1"/>
        <v>2422056</v>
      </c>
      <c r="H12" s="5">
        <f t="shared" si="2"/>
        <v>8.841432546159236</v>
      </c>
      <c r="I12" s="5">
        <f t="shared" si="3"/>
        <v>7.70138193391577</v>
      </c>
      <c r="J12" s="6">
        <f t="shared" si="4"/>
        <v>8.712167626516358</v>
      </c>
    </row>
    <row r="13" spans="1:10" ht="15">
      <c r="A13" s="7" t="s">
        <v>12</v>
      </c>
      <c r="B13" s="8">
        <v>1422289</v>
      </c>
      <c r="C13" s="8">
        <v>26269</v>
      </c>
      <c r="D13" s="8">
        <f t="shared" si="0"/>
        <v>1448558</v>
      </c>
      <c r="E13" s="8">
        <v>1514710</v>
      </c>
      <c r="F13" s="8">
        <v>35210</v>
      </c>
      <c r="G13" s="8">
        <f t="shared" si="1"/>
        <v>1549920</v>
      </c>
      <c r="H13" s="9">
        <f t="shared" si="2"/>
        <v>6.498046458912358</v>
      </c>
      <c r="I13" s="9">
        <f t="shared" si="3"/>
        <v>34.036316570862994</v>
      </c>
      <c r="J13" s="10">
        <f t="shared" si="4"/>
        <v>6.997441593640021</v>
      </c>
    </row>
    <row r="14" spans="1:10" ht="15">
      <c r="A14" s="11" t="s">
        <v>13</v>
      </c>
      <c r="B14" s="4">
        <v>497099</v>
      </c>
      <c r="C14" s="4">
        <v>4784</v>
      </c>
      <c r="D14" s="4">
        <f t="shared" si="0"/>
        <v>501883</v>
      </c>
      <c r="E14" s="4">
        <v>631493</v>
      </c>
      <c r="F14" s="4">
        <v>6306</v>
      </c>
      <c r="G14" s="4">
        <f t="shared" si="1"/>
        <v>637799</v>
      </c>
      <c r="H14" s="5">
        <f t="shared" si="2"/>
        <v>27.035660904568303</v>
      </c>
      <c r="I14" s="5">
        <f t="shared" si="3"/>
        <v>31.81438127090301</v>
      </c>
      <c r="J14" s="6">
        <f t="shared" si="4"/>
        <v>27.081212155024183</v>
      </c>
    </row>
    <row r="15" spans="1:10" ht="15">
      <c r="A15" s="7" t="s">
        <v>14</v>
      </c>
      <c r="B15" s="8">
        <v>911075</v>
      </c>
      <c r="C15" s="8">
        <v>91757</v>
      </c>
      <c r="D15" s="8">
        <f t="shared" si="0"/>
        <v>1002832</v>
      </c>
      <c r="E15" s="8">
        <v>1084462</v>
      </c>
      <c r="F15" s="8">
        <v>102818</v>
      </c>
      <c r="G15" s="8">
        <f t="shared" si="1"/>
        <v>1187280</v>
      </c>
      <c r="H15" s="9">
        <f t="shared" si="2"/>
        <v>19.03103476662185</v>
      </c>
      <c r="I15" s="9">
        <f t="shared" si="3"/>
        <v>12.054666129014679</v>
      </c>
      <c r="J15" s="10">
        <f t="shared" si="4"/>
        <v>18.392711840068927</v>
      </c>
    </row>
    <row r="16" spans="1:10" ht="15">
      <c r="A16" s="11" t="s">
        <v>15</v>
      </c>
      <c r="B16" s="4">
        <v>93846</v>
      </c>
      <c r="C16" s="4">
        <v>1053</v>
      </c>
      <c r="D16" s="4">
        <f t="shared" si="0"/>
        <v>94899</v>
      </c>
      <c r="E16" s="4">
        <v>124785</v>
      </c>
      <c r="F16" s="4">
        <v>2124</v>
      </c>
      <c r="G16" s="4">
        <f t="shared" si="1"/>
        <v>126909</v>
      </c>
      <c r="H16" s="5">
        <f t="shared" si="2"/>
        <v>32.96784093088677</v>
      </c>
      <c r="I16" s="5">
        <f t="shared" si="3"/>
        <v>101.7094017094017</v>
      </c>
      <c r="J16" s="6">
        <f t="shared" si="4"/>
        <v>33.73059779344356</v>
      </c>
    </row>
    <row r="17" spans="1:10" ht="15">
      <c r="A17" s="7" t="s">
        <v>16</v>
      </c>
      <c r="B17" s="8">
        <v>114680</v>
      </c>
      <c r="C17" s="8">
        <v>0</v>
      </c>
      <c r="D17" s="8">
        <f t="shared" si="0"/>
        <v>114680</v>
      </c>
      <c r="E17" s="8">
        <v>133666</v>
      </c>
      <c r="F17" s="8">
        <v>907</v>
      </c>
      <c r="G17" s="8">
        <f t="shared" si="1"/>
        <v>134573</v>
      </c>
      <c r="H17" s="9">
        <f t="shared" si="2"/>
        <v>16.555633065922567</v>
      </c>
      <c r="I17" s="9">
        <f t="shared" si="3"/>
        <v>0</v>
      </c>
      <c r="J17" s="10">
        <f t="shared" si="4"/>
        <v>17.34652947331706</v>
      </c>
    </row>
    <row r="18" spans="1:10" ht="15">
      <c r="A18" s="11" t="s">
        <v>17</v>
      </c>
      <c r="B18" s="4">
        <v>86873</v>
      </c>
      <c r="C18" s="4">
        <v>5170</v>
      </c>
      <c r="D18" s="4">
        <f t="shared" si="0"/>
        <v>92043</v>
      </c>
      <c r="E18" s="4">
        <v>79221</v>
      </c>
      <c r="F18" s="4">
        <v>6242</v>
      </c>
      <c r="G18" s="4">
        <f t="shared" si="1"/>
        <v>85463</v>
      </c>
      <c r="H18" s="5">
        <f t="shared" si="2"/>
        <v>-8.808260334050857</v>
      </c>
      <c r="I18" s="5">
        <f t="shared" si="3"/>
        <v>20.73500967117988</v>
      </c>
      <c r="J18" s="6">
        <f t="shared" si="4"/>
        <v>-7.148832610844931</v>
      </c>
    </row>
    <row r="19" spans="1:10" ht="15">
      <c r="A19" s="7" t="s">
        <v>58</v>
      </c>
      <c r="B19" s="8">
        <v>0</v>
      </c>
      <c r="C19" s="8">
        <v>0</v>
      </c>
      <c r="D19" s="8"/>
      <c r="E19" s="8">
        <v>0</v>
      </c>
      <c r="F19" s="8">
        <v>0</v>
      </c>
      <c r="G19" s="8"/>
      <c r="H19" s="9">
        <f t="shared" si="2"/>
        <v>0</v>
      </c>
      <c r="I19" s="9">
        <f t="shared" si="3"/>
        <v>0</v>
      </c>
      <c r="J19" s="10">
        <f t="shared" si="4"/>
        <v>0</v>
      </c>
    </row>
    <row r="20" spans="1:10" ht="15">
      <c r="A20" s="11" t="s">
        <v>18</v>
      </c>
      <c r="B20" s="4">
        <v>88008</v>
      </c>
      <c r="C20" s="4">
        <v>2995</v>
      </c>
      <c r="D20" s="4">
        <f t="shared" si="0"/>
        <v>91003</v>
      </c>
      <c r="E20" s="4">
        <v>160183</v>
      </c>
      <c r="F20" s="4">
        <v>5077</v>
      </c>
      <c r="G20" s="4">
        <f t="shared" si="1"/>
        <v>165260</v>
      </c>
      <c r="H20" s="5">
        <f t="shared" si="2"/>
        <v>82.00959003726935</v>
      </c>
      <c r="I20" s="5">
        <f t="shared" si="3"/>
        <v>69.51585976627713</v>
      </c>
      <c r="J20" s="6">
        <f t="shared" si="4"/>
        <v>81.59840884366449</v>
      </c>
    </row>
    <row r="21" spans="1:10" ht="15">
      <c r="A21" s="7" t="s">
        <v>19</v>
      </c>
      <c r="B21" s="8">
        <v>0</v>
      </c>
      <c r="C21" s="8">
        <v>0</v>
      </c>
      <c r="D21" s="8"/>
      <c r="E21" s="8">
        <v>0</v>
      </c>
      <c r="F21" s="8">
        <v>0</v>
      </c>
      <c r="G21" s="8"/>
      <c r="H21" s="9">
        <f t="shared" si="2"/>
        <v>0</v>
      </c>
      <c r="I21" s="9">
        <f t="shared" si="3"/>
        <v>0</v>
      </c>
      <c r="J21" s="10">
        <f t="shared" si="4"/>
        <v>0</v>
      </c>
    </row>
    <row r="22" spans="1:10" ht="15">
      <c r="A22" s="11" t="s">
        <v>20</v>
      </c>
      <c r="B22" s="4">
        <v>186020</v>
      </c>
      <c r="C22" s="4">
        <v>1470</v>
      </c>
      <c r="D22" s="4">
        <f t="shared" si="0"/>
        <v>187490</v>
      </c>
      <c r="E22" s="4">
        <v>284764</v>
      </c>
      <c r="F22" s="4">
        <v>1362</v>
      </c>
      <c r="G22" s="4">
        <f t="shared" si="1"/>
        <v>286126</v>
      </c>
      <c r="H22" s="5">
        <f t="shared" si="2"/>
        <v>53.08246425115579</v>
      </c>
      <c r="I22" s="5">
        <f t="shared" si="3"/>
        <v>-7.346938775510205</v>
      </c>
      <c r="J22" s="6">
        <f t="shared" si="4"/>
        <v>52.60867246253134</v>
      </c>
    </row>
    <row r="23" spans="1:10" ht="15">
      <c r="A23" s="7" t="s">
        <v>21</v>
      </c>
      <c r="B23" s="8">
        <v>65331</v>
      </c>
      <c r="C23" s="8">
        <v>541</v>
      </c>
      <c r="D23" s="8">
        <f t="shared" si="0"/>
        <v>65872</v>
      </c>
      <c r="E23" s="8">
        <v>92773</v>
      </c>
      <c r="F23" s="8">
        <v>620</v>
      </c>
      <c r="G23" s="8">
        <f t="shared" si="1"/>
        <v>93393</v>
      </c>
      <c r="H23" s="9">
        <f t="shared" si="2"/>
        <v>42.004561387396485</v>
      </c>
      <c r="I23" s="9">
        <f t="shared" si="3"/>
        <v>14.602587800369685</v>
      </c>
      <c r="J23" s="10">
        <f t="shared" si="4"/>
        <v>41.77951178042264</v>
      </c>
    </row>
    <row r="24" spans="1:10" ht="15">
      <c r="A24" s="11" t="s">
        <v>22</v>
      </c>
      <c r="B24" s="4">
        <v>80099</v>
      </c>
      <c r="C24" s="4">
        <v>14207</v>
      </c>
      <c r="D24" s="4">
        <f t="shared" si="0"/>
        <v>94306</v>
      </c>
      <c r="E24" s="4">
        <v>95813</v>
      </c>
      <c r="F24" s="4">
        <v>11260</v>
      </c>
      <c r="G24" s="4">
        <f t="shared" si="1"/>
        <v>107073</v>
      </c>
      <c r="H24" s="5">
        <f t="shared" si="2"/>
        <v>19.618222449718473</v>
      </c>
      <c r="I24" s="5">
        <f t="shared" si="3"/>
        <v>-20.743295558527485</v>
      </c>
      <c r="J24" s="6">
        <f t="shared" si="4"/>
        <v>13.537844887918055</v>
      </c>
    </row>
    <row r="25" spans="1:10" ht="15">
      <c r="A25" s="7" t="s">
        <v>23</v>
      </c>
      <c r="B25" s="8">
        <v>78295</v>
      </c>
      <c r="C25" s="8">
        <v>1882</v>
      </c>
      <c r="D25" s="8">
        <f t="shared" si="0"/>
        <v>80177</v>
      </c>
      <c r="E25" s="8">
        <v>132401</v>
      </c>
      <c r="F25" s="8">
        <v>1365</v>
      </c>
      <c r="G25" s="8">
        <f t="shared" si="1"/>
        <v>133766</v>
      </c>
      <c r="H25" s="9">
        <f t="shared" si="2"/>
        <v>69.10530685228942</v>
      </c>
      <c r="I25" s="9">
        <f t="shared" si="3"/>
        <v>-27.470775770456964</v>
      </c>
      <c r="J25" s="10">
        <f t="shared" si="4"/>
        <v>66.83837010614016</v>
      </c>
    </row>
    <row r="26" spans="1:10" ht="15">
      <c r="A26" s="11" t="s">
        <v>24</v>
      </c>
      <c r="B26" s="4">
        <v>0</v>
      </c>
      <c r="C26" s="4">
        <v>0</v>
      </c>
      <c r="D26" s="4"/>
      <c r="E26" s="4">
        <v>0</v>
      </c>
      <c r="F26" s="4">
        <v>0</v>
      </c>
      <c r="G26" s="4"/>
      <c r="H26" s="5">
        <f t="shared" si="2"/>
        <v>0</v>
      </c>
      <c r="I26" s="5">
        <f t="shared" si="3"/>
        <v>0</v>
      </c>
      <c r="J26" s="6">
        <f t="shared" si="4"/>
        <v>0</v>
      </c>
    </row>
    <row r="27" spans="1:10" ht="15">
      <c r="A27" s="7" t="s">
        <v>25</v>
      </c>
      <c r="B27" s="8">
        <v>234642</v>
      </c>
      <c r="C27" s="8">
        <v>28169</v>
      </c>
      <c r="D27" s="8">
        <f t="shared" si="0"/>
        <v>262811</v>
      </c>
      <c r="E27" s="8">
        <v>249731</v>
      </c>
      <c r="F27" s="8">
        <v>41463</v>
      </c>
      <c r="G27" s="8">
        <f t="shared" si="1"/>
        <v>291194</v>
      </c>
      <c r="H27" s="9">
        <f t="shared" si="2"/>
        <v>6.4306475396561575</v>
      </c>
      <c r="I27" s="9">
        <f t="shared" si="3"/>
        <v>47.193723596861794</v>
      </c>
      <c r="J27" s="10">
        <f t="shared" si="4"/>
        <v>10.79977626507262</v>
      </c>
    </row>
    <row r="28" spans="1:10" ht="15">
      <c r="A28" s="11" t="s">
        <v>26</v>
      </c>
      <c r="B28" s="4">
        <v>763098</v>
      </c>
      <c r="C28" s="4">
        <v>23915</v>
      </c>
      <c r="D28" s="4">
        <f t="shared" si="0"/>
        <v>787013</v>
      </c>
      <c r="E28" s="4">
        <v>853307</v>
      </c>
      <c r="F28" s="4">
        <v>19316</v>
      </c>
      <c r="G28" s="4">
        <f t="shared" si="1"/>
        <v>872623</v>
      </c>
      <c r="H28" s="5">
        <f t="shared" si="2"/>
        <v>11.821417432623333</v>
      </c>
      <c r="I28" s="5">
        <f t="shared" si="3"/>
        <v>-19.230608404766883</v>
      </c>
      <c r="J28" s="6">
        <f t="shared" si="4"/>
        <v>10.877838104326104</v>
      </c>
    </row>
    <row r="29" spans="1:10" ht="15">
      <c r="A29" s="7" t="s">
        <v>27</v>
      </c>
      <c r="B29" s="8">
        <v>399660</v>
      </c>
      <c r="C29" s="8">
        <v>5647</v>
      </c>
      <c r="D29" s="8">
        <f t="shared" si="0"/>
        <v>405307</v>
      </c>
      <c r="E29" s="8">
        <v>422189</v>
      </c>
      <c r="F29" s="8">
        <v>5876</v>
      </c>
      <c r="G29" s="8">
        <f t="shared" si="1"/>
        <v>428065</v>
      </c>
      <c r="H29" s="9">
        <f t="shared" si="2"/>
        <v>5.637041485262473</v>
      </c>
      <c r="I29" s="9">
        <f t="shared" si="3"/>
        <v>4.055250575526828</v>
      </c>
      <c r="J29" s="10">
        <f t="shared" si="4"/>
        <v>5.615002948382338</v>
      </c>
    </row>
    <row r="30" spans="1:10" ht="15">
      <c r="A30" s="11" t="s">
        <v>28</v>
      </c>
      <c r="B30" s="4">
        <v>149978</v>
      </c>
      <c r="C30" s="4">
        <v>383</v>
      </c>
      <c r="D30" s="4">
        <f t="shared" si="0"/>
        <v>150361</v>
      </c>
      <c r="E30" s="4">
        <v>198385</v>
      </c>
      <c r="F30" s="4">
        <v>0</v>
      </c>
      <c r="G30" s="4">
        <f t="shared" si="1"/>
        <v>198385</v>
      </c>
      <c r="H30" s="5">
        <f t="shared" si="2"/>
        <v>32.27606715651629</v>
      </c>
      <c r="I30" s="5">
        <f t="shared" si="3"/>
        <v>-100</v>
      </c>
      <c r="J30" s="6">
        <f t="shared" si="4"/>
        <v>31.93913315287874</v>
      </c>
    </row>
    <row r="31" spans="1:10" ht="15">
      <c r="A31" s="7" t="s">
        <v>59</v>
      </c>
      <c r="B31" s="8">
        <v>1228</v>
      </c>
      <c r="C31" s="8">
        <v>16490</v>
      </c>
      <c r="D31" s="8">
        <f t="shared" si="0"/>
        <v>17718</v>
      </c>
      <c r="E31" s="8">
        <v>776</v>
      </c>
      <c r="F31" s="8">
        <v>30759</v>
      </c>
      <c r="G31" s="8">
        <f t="shared" si="1"/>
        <v>31535</v>
      </c>
      <c r="H31" s="9">
        <f t="shared" si="2"/>
        <v>-36.807817589576544</v>
      </c>
      <c r="I31" s="9">
        <f t="shared" si="3"/>
        <v>86.53123104912068</v>
      </c>
      <c r="J31" s="10">
        <f t="shared" si="4"/>
        <v>77.98284230725815</v>
      </c>
    </row>
    <row r="32" spans="1:10" ht="15">
      <c r="A32" s="11" t="s">
        <v>73</v>
      </c>
      <c r="B32" s="4">
        <v>41789</v>
      </c>
      <c r="C32" s="4">
        <v>0</v>
      </c>
      <c r="D32" s="4">
        <f t="shared" si="0"/>
        <v>41789</v>
      </c>
      <c r="E32" s="4">
        <v>65165</v>
      </c>
      <c r="F32" s="4">
        <v>0</v>
      </c>
      <c r="G32" s="4">
        <f t="shared" si="1"/>
        <v>65165</v>
      </c>
      <c r="H32" s="5">
        <f t="shared" si="2"/>
        <v>55.93816554595708</v>
      </c>
      <c r="I32" s="5">
        <f t="shared" si="3"/>
        <v>0</v>
      </c>
      <c r="J32" s="6">
        <f t="shared" si="4"/>
        <v>55.93816554595708</v>
      </c>
    </row>
    <row r="33" spans="1:10" ht="15">
      <c r="A33" s="7" t="s">
        <v>29</v>
      </c>
      <c r="B33" s="8">
        <v>393988</v>
      </c>
      <c r="C33" s="8">
        <v>108101</v>
      </c>
      <c r="D33" s="8">
        <f t="shared" si="0"/>
        <v>502089</v>
      </c>
      <c r="E33" s="8">
        <v>440167</v>
      </c>
      <c r="F33" s="8">
        <v>92956</v>
      </c>
      <c r="G33" s="8">
        <f t="shared" si="1"/>
        <v>533123</v>
      </c>
      <c r="H33" s="9">
        <f t="shared" si="2"/>
        <v>11.720915357828158</v>
      </c>
      <c r="I33" s="9">
        <f t="shared" si="3"/>
        <v>-14.010046160535056</v>
      </c>
      <c r="J33" s="10">
        <f t="shared" si="4"/>
        <v>6.180975882761821</v>
      </c>
    </row>
    <row r="34" spans="1:10" ht="15">
      <c r="A34" s="11" t="s">
        <v>71</v>
      </c>
      <c r="B34" s="4">
        <v>73453</v>
      </c>
      <c r="C34" s="4">
        <v>0</v>
      </c>
      <c r="D34" s="4">
        <f t="shared" si="0"/>
        <v>73453</v>
      </c>
      <c r="E34" s="4">
        <v>122556</v>
      </c>
      <c r="F34" s="4">
        <v>0</v>
      </c>
      <c r="G34" s="4">
        <f t="shared" si="1"/>
        <v>122556</v>
      </c>
      <c r="H34" s="5">
        <f t="shared" si="2"/>
        <v>66.84955005241446</v>
      </c>
      <c r="I34" s="5">
        <f t="shared" si="3"/>
        <v>0</v>
      </c>
      <c r="J34" s="6">
        <f t="shared" si="4"/>
        <v>66.84955005241446</v>
      </c>
    </row>
    <row r="35" spans="1:10" ht="15">
      <c r="A35" s="7" t="s">
        <v>30</v>
      </c>
      <c r="B35" s="8">
        <v>34183</v>
      </c>
      <c r="C35" s="8">
        <v>22155</v>
      </c>
      <c r="D35" s="8">
        <f t="shared" si="0"/>
        <v>56338</v>
      </c>
      <c r="E35" s="8">
        <v>36286</v>
      </c>
      <c r="F35" s="8">
        <v>38856</v>
      </c>
      <c r="G35" s="8">
        <f t="shared" si="1"/>
        <v>75142</v>
      </c>
      <c r="H35" s="9">
        <f t="shared" si="2"/>
        <v>6.152180908638797</v>
      </c>
      <c r="I35" s="9">
        <f t="shared" si="3"/>
        <v>75.38253215978334</v>
      </c>
      <c r="J35" s="10">
        <f t="shared" si="4"/>
        <v>33.377116688558345</v>
      </c>
    </row>
    <row r="36" spans="1:10" ht="15">
      <c r="A36" s="11" t="s">
        <v>31</v>
      </c>
      <c r="B36" s="4">
        <v>112865</v>
      </c>
      <c r="C36" s="4">
        <v>701</v>
      </c>
      <c r="D36" s="4">
        <f t="shared" si="0"/>
        <v>113566</v>
      </c>
      <c r="E36" s="4">
        <v>138716</v>
      </c>
      <c r="F36" s="4">
        <v>1082</v>
      </c>
      <c r="G36" s="4">
        <f t="shared" si="1"/>
        <v>139798</v>
      </c>
      <c r="H36" s="5">
        <f t="shared" si="2"/>
        <v>22.904354760111637</v>
      </c>
      <c r="I36" s="5">
        <f t="shared" si="3"/>
        <v>54.350927246790306</v>
      </c>
      <c r="J36" s="6">
        <f t="shared" si="4"/>
        <v>23.098462568022118</v>
      </c>
    </row>
    <row r="37" spans="1:10" ht="15">
      <c r="A37" s="7" t="s">
        <v>32</v>
      </c>
      <c r="B37" s="8">
        <v>227307</v>
      </c>
      <c r="C37" s="8">
        <v>0</v>
      </c>
      <c r="D37" s="8">
        <f t="shared" si="0"/>
        <v>227307</v>
      </c>
      <c r="E37" s="8">
        <v>255358</v>
      </c>
      <c r="F37" s="8">
        <v>0</v>
      </c>
      <c r="G37" s="8">
        <f t="shared" si="1"/>
        <v>255358</v>
      </c>
      <c r="H37" s="9">
        <f t="shared" si="2"/>
        <v>12.340579040680666</v>
      </c>
      <c r="I37" s="9">
        <f t="shared" si="3"/>
        <v>0</v>
      </c>
      <c r="J37" s="10">
        <f t="shared" si="4"/>
        <v>12.340579040680666</v>
      </c>
    </row>
    <row r="38" spans="1:10" ht="15">
      <c r="A38" s="11" t="s">
        <v>33</v>
      </c>
      <c r="B38" s="4">
        <v>25080</v>
      </c>
      <c r="C38" s="4">
        <v>1235</v>
      </c>
      <c r="D38" s="4">
        <f t="shared" si="0"/>
        <v>26315</v>
      </c>
      <c r="E38" s="4">
        <v>33061</v>
      </c>
      <c r="F38" s="4">
        <v>1359</v>
      </c>
      <c r="G38" s="4">
        <f t="shared" si="1"/>
        <v>34420</v>
      </c>
      <c r="H38" s="5">
        <f t="shared" si="2"/>
        <v>31.822169059011163</v>
      </c>
      <c r="I38" s="5">
        <f t="shared" si="3"/>
        <v>10.040485829959515</v>
      </c>
      <c r="J38" s="6">
        <f t="shared" si="4"/>
        <v>30.79992399771993</v>
      </c>
    </row>
    <row r="39" spans="1:10" ht="15">
      <c r="A39" s="7" t="s">
        <v>34</v>
      </c>
      <c r="B39" s="8">
        <v>740617</v>
      </c>
      <c r="C39" s="8">
        <v>63454</v>
      </c>
      <c r="D39" s="8">
        <f t="shared" si="0"/>
        <v>804071</v>
      </c>
      <c r="E39" s="8">
        <v>769100</v>
      </c>
      <c r="F39" s="8">
        <v>81890</v>
      </c>
      <c r="G39" s="8">
        <f t="shared" si="1"/>
        <v>850990</v>
      </c>
      <c r="H39" s="9">
        <f t="shared" si="2"/>
        <v>3.8458474488163246</v>
      </c>
      <c r="I39" s="9">
        <f t="shared" si="3"/>
        <v>29.054117943707254</v>
      </c>
      <c r="J39" s="10">
        <f t="shared" si="4"/>
        <v>5.835181221558792</v>
      </c>
    </row>
    <row r="40" spans="1:10" ht="15">
      <c r="A40" s="11" t="s">
        <v>35</v>
      </c>
      <c r="B40" s="4">
        <v>17247</v>
      </c>
      <c r="C40" s="4">
        <v>642</v>
      </c>
      <c r="D40" s="4">
        <f t="shared" si="0"/>
        <v>17889</v>
      </c>
      <c r="E40" s="4">
        <v>19915</v>
      </c>
      <c r="F40" s="4">
        <v>3234</v>
      </c>
      <c r="G40" s="4">
        <f t="shared" si="1"/>
        <v>23149</v>
      </c>
      <c r="H40" s="5">
        <f t="shared" si="2"/>
        <v>15.469356989621383</v>
      </c>
      <c r="I40" s="5">
        <f t="shared" si="3"/>
        <v>403.7383177570093</v>
      </c>
      <c r="J40" s="6">
        <f t="shared" si="4"/>
        <v>29.40354407736598</v>
      </c>
    </row>
    <row r="41" spans="1:10" ht="15">
      <c r="A41" s="7" t="s">
        <v>36</v>
      </c>
      <c r="B41" s="8">
        <v>445625</v>
      </c>
      <c r="C41" s="8">
        <v>30939</v>
      </c>
      <c r="D41" s="8">
        <f t="shared" si="0"/>
        <v>476564</v>
      </c>
      <c r="E41" s="8">
        <v>426677</v>
      </c>
      <c r="F41" s="8">
        <v>38719</v>
      </c>
      <c r="G41" s="8">
        <f t="shared" si="1"/>
        <v>465396</v>
      </c>
      <c r="H41" s="9">
        <f t="shared" si="2"/>
        <v>-4.252005610098177</v>
      </c>
      <c r="I41" s="9">
        <f t="shared" si="3"/>
        <v>25.146255535085167</v>
      </c>
      <c r="J41" s="10">
        <f t="shared" si="4"/>
        <v>-2.3434418042487475</v>
      </c>
    </row>
    <row r="42" spans="1:10" ht="15">
      <c r="A42" s="11" t="s">
        <v>37</v>
      </c>
      <c r="B42" s="4">
        <v>338874</v>
      </c>
      <c r="C42" s="4">
        <v>1416</v>
      </c>
      <c r="D42" s="4">
        <f t="shared" si="0"/>
        <v>340290</v>
      </c>
      <c r="E42" s="4">
        <v>369647</v>
      </c>
      <c r="F42" s="4">
        <v>2084</v>
      </c>
      <c r="G42" s="4">
        <f t="shared" si="1"/>
        <v>371731</v>
      </c>
      <c r="H42" s="5">
        <f t="shared" si="2"/>
        <v>9.080956343655753</v>
      </c>
      <c r="I42" s="5">
        <f t="shared" si="3"/>
        <v>47.175141242937855</v>
      </c>
      <c r="J42" s="6">
        <f t="shared" si="4"/>
        <v>9.239472214875548</v>
      </c>
    </row>
    <row r="43" spans="1:10" ht="15">
      <c r="A43" s="7" t="s">
        <v>38</v>
      </c>
      <c r="B43" s="8">
        <v>261966</v>
      </c>
      <c r="C43" s="8">
        <v>1901</v>
      </c>
      <c r="D43" s="8">
        <f t="shared" si="0"/>
        <v>263867</v>
      </c>
      <c r="E43" s="8">
        <v>308447</v>
      </c>
      <c r="F43" s="8">
        <v>2052</v>
      </c>
      <c r="G43" s="8">
        <f t="shared" si="1"/>
        <v>310499</v>
      </c>
      <c r="H43" s="9">
        <f t="shared" si="2"/>
        <v>17.74314223983265</v>
      </c>
      <c r="I43" s="9">
        <f t="shared" si="3"/>
        <v>7.943187795896896</v>
      </c>
      <c r="J43" s="10">
        <f t="shared" si="4"/>
        <v>17.672539574861577</v>
      </c>
    </row>
    <row r="44" spans="1:10" ht="15">
      <c r="A44" s="11" t="s">
        <v>39</v>
      </c>
      <c r="B44" s="4">
        <v>156611</v>
      </c>
      <c r="C44" s="4">
        <v>0</v>
      </c>
      <c r="D44" s="4">
        <f t="shared" si="0"/>
        <v>156611</v>
      </c>
      <c r="E44" s="4">
        <v>209692</v>
      </c>
      <c r="F44" s="4">
        <v>609</v>
      </c>
      <c r="G44" s="4">
        <f t="shared" si="1"/>
        <v>210301</v>
      </c>
      <c r="H44" s="5">
        <f t="shared" si="2"/>
        <v>33.89353238278282</v>
      </c>
      <c r="I44" s="5">
        <f t="shared" si="3"/>
        <v>0</v>
      </c>
      <c r="J44" s="6">
        <f t="shared" si="4"/>
        <v>34.282393957001744</v>
      </c>
    </row>
    <row r="45" spans="1:10" ht="15">
      <c r="A45" s="7" t="s">
        <v>40</v>
      </c>
      <c r="B45" s="8">
        <v>87281</v>
      </c>
      <c r="C45" s="8">
        <v>488</v>
      </c>
      <c r="D45" s="8">
        <f t="shared" si="0"/>
        <v>87769</v>
      </c>
      <c r="E45" s="8">
        <v>137823</v>
      </c>
      <c r="F45" s="8">
        <v>1426</v>
      </c>
      <c r="G45" s="8">
        <f t="shared" si="1"/>
        <v>139249</v>
      </c>
      <c r="H45" s="9">
        <f t="shared" si="2"/>
        <v>57.90721921151224</v>
      </c>
      <c r="I45" s="9">
        <f t="shared" si="3"/>
        <v>192.21311475409837</v>
      </c>
      <c r="J45" s="10">
        <f t="shared" si="4"/>
        <v>58.65396666248903</v>
      </c>
    </row>
    <row r="46" spans="1:10" ht="15">
      <c r="A46" s="11" t="s">
        <v>41</v>
      </c>
      <c r="B46" s="4">
        <v>384390</v>
      </c>
      <c r="C46" s="4">
        <v>18589</v>
      </c>
      <c r="D46" s="4">
        <f t="shared" si="0"/>
        <v>402979</v>
      </c>
      <c r="E46" s="4">
        <v>412633</v>
      </c>
      <c r="F46" s="4">
        <v>3522</v>
      </c>
      <c r="G46" s="4">
        <f t="shared" si="1"/>
        <v>416155</v>
      </c>
      <c r="H46" s="5">
        <f t="shared" si="2"/>
        <v>7.347485626577174</v>
      </c>
      <c r="I46" s="5">
        <f t="shared" si="3"/>
        <v>-81.05331109796116</v>
      </c>
      <c r="J46" s="6">
        <f t="shared" si="4"/>
        <v>3.2696492869355476</v>
      </c>
    </row>
    <row r="47" spans="1:10" ht="15">
      <c r="A47" s="7" t="s">
        <v>42</v>
      </c>
      <c r="B47" s="8">
        <v>594892</v>
      </c>
      <c r="C47" s="8">
        <v>16516</v>
      </c>
      <c r="D47" s="8">
        <f t="shared" si="0"/>
        <v>611408</v>
      </c>
      <c r="E47" s="8">
        <v>699235</v>
      </c>
      <c r="F47" s="8">
        <v>22887</v>
      </c>
      <c r="G47" s="8">
        <f t="shared" si="1"/>
        <v>722122</v>
      </c>
      <c r="H47" s="9">
        <f t="shared" si="2"/>
        <v>17.53982235430969</v>
      </c>
      <c r="I47" s="9">
        <f t="shared" si="3"/>
        <v>38.57471542746428</v>
      </c>
      <c r="J47" s="10">
        <f t="shared" si="4"/>
        <v>18.108039148980716</v>
      </c>
    </row>
    <row r="48" spans="1:10" ht="15">
      <c r="A48" s="11" t="s">
        <v>43</v>
      </c>
      <c r="B48" s="4">
        <v>22674</v>
      </c>
      <c r="C48" s="4">
        <v>0</v>
      </c>
      <c r="D48" s="4">
        <f t="shared" si="0"/>
        <v>22674</v>
      </c>
      <c r="E48" s="4">
        <v>0</v>
      </c>
      <c r="F48" s="4">
        <v>0</v>
      </c>
      <c r="G48" s="4">
        <f t="shared" si="1"/>
        <v>0</v>
      </c>
      <c r="H48" s="5">
        <f t="shared" si="2"/>
        <v>-100</v>
      </c>
      <c r="I48" s="5">
        <f t="shared" si="3"/>
        <v>0</v>
      </c>
      <c r="J48" s="6">
        <f t="shared" si="4"/>
        <v>-100</v>
      </c>
    </row>
    <row r="49" spans="1:10" ht="15">
      <c r="A49" s="7" t="s">
        <v>44</v>
      </c>
      <c r="B49" s="8">
        <v>40417</v>
      </c>
      <c r="C49" s="8">
        <v>72</v>
      </c>
      <c r="D49" s="8">
        <f t="shared" si="0"/>
        <v>40489</v>
      </c>
      <c r="E49" s="8">
        <v>71878</v>
      </c>
      <c r="F49" s="8">
        <v>283</v>
      </c>
      <c r="G49" s="8">
        <f t="shared" si="1"/>
        <v>72161</v>
      </c>
      <c r="H49" s="9">
        <f t="shared" si="2"/>
        <v>77.84100749684538</v>
      </c>
      <c r="I49" s="9">
        <f t="shared" si="3"/>
        <v>293.05555555555554</v>
      </c>
      <c r="J49" s="10">
        <f t="shared" si="4"/>
        <v>78.22371508310898</v>
      </c>
    </row>
    <row r="50" spans="1:10" ht="15">
      <c r="A50" s="11" t="s">
        <v>45</v>
      </c>
      <c r="B50" s="4">
        <v>217061</v>
      </c>
      <c r="C50" s="4">
        <v>2471</v>
      </c>
      <c r="D50" s="4">
        <f t="shared" si="0"/>
        <v>219532</v>
      </c>
      <c r="E50" s="4">
        <v>238047</v>
      </c>
      <c r="F50" s="4">
        <v>4123</v>
      </c>
      <c r="G50" s="4">
        <f t="shared" si="1"/>
        <v>242170</v>
      </c>
      <c r="H50" s="5">
        <f t="shared" si="2"/>
        <v>9.668249938957253</v>
      </c>
      <c r="I50" s="5">
        <f t="shared" si="3"/>
        <v>66.85552407932012</v>
      </c>
      <c r="J50" s="6">
        <f t="shared" si="4"/>
        <v>10.31193630085819</v>
      </c>
    </row>
    <row r="51" spans="1:10" ht="15">
      <c r="A51" s="7" t="s">
        <v>46</v>
      </c>
      <c r="B51" s="8">
        <v>327029</v>
      </c>
      <c r="C51" s="8">
        <v>10618</v>
      </c>
      <c r="D51" s="8">
        <f t="shared" si="0"/>
        <v>337647</v>
      </c>
      <c r="E51" s="8">
        <v>400654</v>
      </c>
      <c r="F51" s="8">
        <v>12602</v>
      </c>
      <c r="G51" s="8">
        <f t="shared" si="1"/>
        <v>413256</v>
      </c>
      <c r="H51" s="9">
        <f t="shared" si="2"/>
        <v>22.513293928061426</v>
      </c>
      <c r="I51" s="9">
        <f t="shared" si="3"/>
        <v>18.68525145978527</v>
      </c>
      <c r="J51" s="10">
        <f t="shared" si="4"/>
        <v>22.392913308869915</v>
      </c>
    </row>
    <row r="52" spans="1:10" ht="15">
      <c r="A52" s="11" t="s">
        <v>47</v>
      </c>
      <c r="B52" s="4">
        <v>119876</v>
      </c>
      <c r="C52" s="4">
        <v>116</v>
      </c>
      <c r="D52" s="4">
        <f t="shared" si="0"/>
        <v>119992</v>
      </c>
      <c r="E52" s="4">
        <v>179261</v>
      </c>
      <c r="F52" s="4">
        <v>0</v>
      </c>
      <c r="G52" s="4">
        <f t="shared" si="1"/>
        <v>179261</v>
      </c>
      <c r="H52" s="5">
        <f t="shared" si="2"/>
        <v>49.53868997964563</v>
      </c>
      <c r="I52" s="5">
        <f t="shared" si="3"/>
        <v>-100</v>
      </c>
      <c r="J52" s="6">
        <f t="shared" si="4"/>
        <v>49.39412627508501</v>
      </c>
    </row>
    <row r="53" spans="1:10" ht="15">
      <c r="A53" s="7" t="s">
        <v>48</v>
      </c>
      <c r="B53" s="8">
        <v>32385</v>
      </c>
      <c r="C53" s="8">
        <v>644</v>
      </c>
      <c r="D53" s="8">
        <f t="shared" si="0"/>
        <v>33029</v>
      </c>
      <c r="E53" s="8">
        <v>45108</v>
      </c>
      <c r="F53" s="8">
        <v>1479</v>
      </c>
      <c r="G53" s="8">
        <f t="shared" si="1"/>
        <v>46587</v>
      </c>
      <c r="H53" s="9">
        <f t="shared" si="2"/>
        <v>39.286706808707734</v>
      </c>
      <c r="I53" s="9">
        <f t="shared" si="3"/>
        <v>129.65838509316768</v>
      </c>
      <c r="J53" s="10">
        <f t="shared" si="4"/>
        <v>41.04877531865936</v>
      </c>
    </row>
    <row r="54" spans="1:10" ht="15">
      <c r="A54" s="11" t="s">
        <v>49</v>
      </c>
      <c r="B54" s="4">
        <v>13058</v>
      </c>
      <c r="C54" s="4">
        <v>0</v>
      </c>
      <c r="D54" s="4">
        <f t="shared" si="0"/>
        <v>13058</v>
      </c>
      <c r="E54" s="4">
        <v>0</v>
      </c>
      <c r="F54" s="4">
        <v>0</v>
      </c>
      <c r="G54" s="4">
        <f t="shared" si="1"/>
        <v>0</v>
      </c>
      <c r="H54" s="5">
        <f t="shared" si="2"/>
        <v>-100</v>
      </c>
      <c r="I54" s="5">
        <f t="shared" si="3"/>
        <v>0</v>
      </c>
      <c r="J54" s="6">
        <f t="shared" si="4"/>
        <v>-100</v>
      </c>
    </row>
    <row r="55" spans="1:10" ht="15">
      <c r="A55" s="7" t="s">
        <v>50</v>
      </c>
      <c r="B55" s="8">
        <v>0</v>
      </c>
      <c r="C55" s="8">
        <v>0</v>
      </c>
      <c r="D55" s="8">
        <f t="shared" si="0"/>
        <v>0</v>
      </c>
      <c r="E55" s="8">
        <v>12760</v>
      </c>
      <c r="F55" s="8">
        <v>49</v>
      </c>
      <c r="G55" s="8">
        <f t="shared" si="1"/>
        <v>12809</v>
      </c>
      <c r="H55" s="9">
        <f t="shared" si="2"/>
        <v>0</v>
      </c>
      <c r="I55" s="9">
        <f t="shared" si="3"/>
        <v>0</v>
      </c>
      <c r="J55" s="10">
        <f t="shared" si="4"/>
        <v>0</v>
      </c>
    </row>
    <row r="56" spans="1:10" ht="15">
      <c r="A56" s="11" t="s">
        <v>51</v>
      </c>
      <c r="B56" s="4">
        <v>619973</v>
      </c>
      <c r="C56" s="4">
        <v>1596</v>
      </c>
      <c r="D56" s="4">
        <f t="shared" si="0"/>
        <v>621569</v>
      </c>
      <c r="E56" s="4">
        <v>701159</v>
      </c>
      <c r="F56" s="4">
        <v>1517</v>
      </c>
      <c r="G56" s="4">
        <f t="shared" si="1"/>
        <v>702676</v>
      </c>
      <c r="H56" s="5">
        <f t="shared" si="2"/>
        <v>13.095086398923824</v>
      </c>
      <c r="I56" s="5">
        <f t="shared" si="3"/>
        <v>-4.949874686716791</v>
      </c>
      <c r="J56" s="6">
        <f t="shared" si="4"/>
        <v>13.048752431347124</v>
      </c>
    </row>
    <row r="57" spans="1:10" ht="15">
      <c r="A57" s="7" t="s">
        <v>60</v>
      </c>
      <c r="B57" s="8">
        <v>33772</v>
      </c>
      <c r="C57" s="8">
        <v>5110</v>
      </c>
      <c r="D57" s="8">
        <f t="shared" si="0"/>
        <v>38882</v>
      </c>
      <c r="E57" s="8">
        <v>33051</v>
      </c>
      <c r="F57" s="8">
        <v>8083</v>
      </c>
      <c r="G57" s="8">
        <f t="shared" si="1"/>
        <v>41134</v>
      </c>
      <c r="H57" s="9">
        <f t="shared" si="2"/>
        <v>-2.1349046547435746</v>
      </c>
      <c r="I57" s="9">
        <f t="shared" si="3"/>
        <v>58.18003913894325</v>
      </c>
      <c r="J57" s="10">
        <f t="shared" si="4"/>
        <v>5.791883133583664</v>
      </c>
    </row>
    <row r="58" spans="1:10" ht="15">
      <c r="A58" s="11" t="s">
        <v>61</v>
      </c>
      <c r="B58" s="4">
        <v>0</v>
      </c>
      <c r="C58" s="4">
        <v>4601</v>
      </c>
      <c r="D58" s="4">
        <f t="shared" si="0"/>
        <v>4601</v>
      </c>
      <c r="E58" s="4">
        <v>0</v>
      </c>
      <c r="F58" s="4">
        <v>2458</v>
      </c>
      <c r="G58" s="4">
        <f t="shared" si="1"/>
        <v>2458</v>
      </c>
      <c r="H58" s="5">
        <f t="shared" si="2"/>
        <v>0</v>
      </c>
      <c r="I58" s="5">
        <f t="shared" si="3"/>
        <v>-46.57683112366877</v>
      </c>
      <c r="J58" s="6">
        <f t="shared" si="4"/>
        <v>-46.57683112366877</v>
      </c>
    </row>
    <row r="59" spans="1:10" ht="15">
      <c r="A59" s="13" t="s">
        <v>52</v>
      </c>
      <c r="B59" s="14">
        <f>B60-SUM(B5+B9+B19+B31+B57+B58)</f>
        <v>32744701</v>
      </c>
      <c r="C59" s="14">
        <f>C60-SUM(C5+C9+C19+C31+C57+C58)</f>
        <v>21979232</v>
      </c>
      <c r="D59" s="14">
        <f>D60-SUM(D5+D9+D19+D31+D57+D58)</f>
        <v>54723933</v>
      </c>
      <c r="E59" s="14">
        <f>E60-SUM(E5+E9+E19+E31+E57+E58)</f>
        <v>37421914</v>
      </c>
      <c r="F59" s="14">
        <f>F60-SUM(F5+F9+F19+F31+F57+F58)</f>
        <v>26796047</v>
      </c>
      <c r="G59" s="14">
        <f>G60-SUM(G5+G9+G19+G31+G57+G58)</f>
        <v>64217961</v>
      </c>
      <c r="H59" s="15">
        <f aca="true" t="shared" si="5" ref="H59:J60">+_xlfn.IFERROR(((E59-B59)/B59)*100,0)</f>
        <v>14.28387756541127</v>
      </c>
      <c r="I59" s="15">
        <f t="shared" si="5"/>
        <v>21.91530168115064</v>
      </c>
      <c r="J59" s="15">
        <f t="shared" si="5"/>
        <v>17.348950412610144</v>
      </c>
    </row>
    <row r="60" spans="1:10" ht="15">
      <c r="A60" s="16" t="s">
        <v>53</v>
      </c>
      <c r="B60" s="17">
        <f>SUM(B4:B58)</f>
        <v>40971368</v>
      </c>
      <c r="C60" s="17">
        <f>SUM(C4:C58)</f>
        <v>25894687</v>
      </c>
      <c r="D60" s="17">
        <f>SUM(D4:D58)</f>
        <v>66866055</v>
      </c>
      <c r="E60" s="17">
        <f>SUM(E4:E58)</f>
        <v>46753858</v>
      </c>
      <c r="F60" s="17">
        <f>SUM(F4:F58)</f>
        <v>31295649</v>
      </c>
      <c r="G60" s="17">
        <f>SUM(G4:G58)</f>
        <v>78049507</v>
      </c>
      <c r="H60" s="18">
        <f t="shared" si="5"/>
        <v>14.11349018172886</v>
      </c>
      <c r="I60" s="18">
        <f t="shared" si="5"/>
        <v>20.85741372351788</v>
      </c>
      <c r="J60" s="18">
        <f t="shared" si="5"/>
        <v>16.725155985350113</v>
      </c>
    </row>
    <row r="61" spans="1:10" ht="15">
      <c r="A61" s="13" t="s">
        <v>64</v>
      </c>
      <c r="B61" s="14"/>
      <c r="C61" s="14"/>
      <c r="D61" s="14">
        <v>211511</v>
      </c>
      <c r="E61" s="14"/>
      <c r="F61" s="14"/>
      <c r="G61" s="14">
        <v>76629</v>
      </c>
      <c r="H61" s="15"/>
      <c r="I61" s="15"/>
      <c r="J61" s="15">
        <f>+_xlfn.IFERROR(((G61-D61)/D61)*100,0)</f>
        <v>-63.770678593548325</v>
      </c>
    </row>
    <row r="62" spans="1:10" ht="15">
      <c r="A62" s="13" t="s">
        <v>65</v>
      </c>
      <c r="B62" s="14"/>
      <c r="C62" s="14"/>
      <c r="D62" s="39">
        <v>28730</v>
      </c>
      <c r="E62" s="14"/>
      <c r="F62" s="14"/>
      <c r="G62" s="14">
        <v>77</v>
      </c>
      <c r="H62" s="15"/>
      <c r="I62" s="15"/>
      <c r="J62" s="15">
        <f>+_xlfn.IFERROR(((G62-D62)/D62)*100,0)</f>
        <v>-99.73198746954402</v>
      </c>
    </row>
    <row r="63" spans="1:10" ht="15.75" thickBot="1">
      <c r="A63" s="20" t="s">
        <v>66</v>
      </c>
      <c r="B63" s="21"/>
      <c r="C63" s="21"/>
      <c r="D63" s="21">
        <v>240241</v>
      </c>
      <c r="E63" s="21"/>
      <c r="F63" s="21"/>
      <c r="G63" s="21">
        <v>76706</v>
      </c>
      <c r="H63" s="66">
        <f>+_xlfn.IFERROR(((G63-D63)/D63)*100,0)</f>
        <v>-68.07122847473995</v>
      </c>
      <c r="I63" s="66"/>
      <c r="J63" s="67"/>
    </row>
    <row r="64" spans="1:10" ht="15.75" thickBot="1">
      <c r="A64" s="23" t="s">
        <v>67</v>
      </c>
      <c r="B64" s="41"/>
      <c r="C64" s="41"/>
      <c r="D64" s="41">
        <f>+D60+D63</f>
        <v>67106296</v>
      </c>
      <c r="E64" s="24"/>
      <c r="F64" s="24"/>
      <c r="G64" s="24">
        <f>+G60+G63</f>
        <v>78126213</v>
      </c>
      <c r="H64" s="70">
        <f>+_xlfn.IFERROR(((G64-D64)/D64)*100,0)</f>
        <v>16.42158434731668</v>
      </c>
      <c r="I64" s="70"/>
      <c r="J64" s="71"/>
    </row>
    <row r="65" spans="1:10" ht="49.5" customHeight="1">
      <c r="A65" s="57" t="s">
        <v>62</v>
      </c>
      <c r="B65" s="57"/>
      <c r="C65" s="57"/>
      <c r="D65" s="57"/>
      <c r="E65" s="57"/>
      <c r="F65" s="57"/>
      <c r="G65" s="57"/>
      <c r="H65" s="57"/>
      <c r="I65" s="57"/>
      <c r="J65" s="57"/>
    </row>
  </sheetData>
  <sheetProtection/>
  <mergeCells count="8">
    <mergeCell ref="H64:J64"/>
    <mergeCell ref="A65:J65"/>
    <mergeCell ref="A1:J1"/>
    <mergeCell ref="A2:A3"/>
    <mergeCell ref="B2:D2"/>
    <mergeCell ref="E2:G2"/>
    <mergeCell ref="H2:J2"/>
    <mergeCell ref="H63:J63"/>
  </mergeCells>
  <conditionalFormatting sqref="B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65"/>
  <sheetViews>
    <sheetView zoomScale="90" zoomScaleNormal="90" zoomScalePageLayoutView="0" workbookViewId="0" topLeftCell="A1">
      <selection activeCell="J55" sqref="J55"/>
    </sheetView>
  </sheetViews>
  <sheetFormatPr defaultColWidth="9.140625" defaultRowHeight="15"/>
  <cols>
    <col min="1" max="1" width="36.7109375" style="0" bestFit="1" customWidth="1"/>
    <col min="2" max="10" width="14.28125" style="0" customWidth="1"/>
  </cols>
  <sheetData>
    <row r="1" spans="1:10" ht="22.5" customHeight="1">
      <c r="A1" s="58" t="s">
        <v>0</v>
      </c>
      <c r="B1" s="59"/>
      <c r="C1" s="59"/>
      <c r="D1" s="59"/>
      <c r="E1" s="59"/>
      <c r="F1" s="59"/>
      <c r="G1" s="59"/>
      <c r="H1" s="59"/>
      <c r="I1" s="59"/>
      <c r="J1" s="60"/>
    </row>
    <row r="2" spans="1:10" ht="27" customHeight="1">
      <c r="A2" s="61" t="s">
        <v>1</v>
      </c>
      <c r="B2" s="63" t="s">
        <v>74</v>
      </c>
      <c r="C2" s="63"/>
      <c r="D2" s="63"/>
      <c r="E2" s="63" t="s">
        <v>75</v>
      </c>
      <c r="F2" s="63"/>
      <c r="G2" s="63"/>
      <c r="H2" s="64" t="s">
        <v>72</v>
      </c>
      <c r="I2" s="64"/>
      <c r="J2" s="65"/>
    </row>
    <row r="3" spans="1:10" ht="15">
      <c r="A3" s="62"/>
      <c r="B3" s="1" t="s">
        <v>2</v>
      </c>
      <c r="C3" s="1" t="s">
        <v>3</v>
      </c>
      <c r="D3" s="1" t="s">
        <v>4</v>
      </c>
      <c r="E3" s="1" t="s">
        <v>2</v>
      </c>
      <c r="F3" s="1" t="s">
        <v>3</v>
      </c>
      <c r="G3" s="1" t="s">
        <v>4</v>
      </c>
      <c r="H3" s="1" t="s">
        <v>2</v>
      </c>
      <c r="I3" s="1" t="s">
        <v>3</v>
      </c>
      <c r="J3" s="2" t="s">
        <v>4</v>
      </c>
    </row>
    <row r="4" spans="1:11" ht="15">
      <c r="A4" s="3" t="s">
        <v>5</v>
      </c>
      <c r="B4" s="4">
        <v>54870</v>
      </c>
      <c r="C4" s="4">
        <v>123181</v>
      </c>
      <c r="D4" s="4">
        <f>SUM(B4:C4)</f>
        <v>178051</v>
      </c>
      <c r="E4" s="4">
        <v>55529</v>
      </c>
      <c r="F4" s="4">
        <v>131391</v>
      </c>
      <c r="G4" s="4">
        <f>SUM(E4:F4)</f>
        <v>186920</v>
      </c>
      <c r="H4" s="5">
        <f>+_xlfn.IFERROR(((E4-B4)/B4)*100,0)</f>
        <v>1.2010205941315837</v>
      </c>
      <c r="I4" s="5">
        <f>+_xlfn.IFERROR(((F4-C4)/C4)*100,0)</f>
        <v>6.664988918745586</v>
      </c>
      <c r="J4" s="48">
        <f>+_xlfn.IFERROR(((G4-D4)/D4)*100,0)</f>
        <v>4.9811570842062105</v>
      </c>
      <c r="K4" s="47"/>
    </row>
    <row r="5" spans="1:10" ht="15">
      <c r="A5" s="7" t="s">
        <v>56</v>
      </c>
      <c r="B5" s="8">
        <v>54585</v>
      </c>
      <c r="C5" s="8">
        <v>31477</v>
      </c>
      <c r="D5" s="8">
        <f aca="true" t="shared" si="0" ref="D5:D58">SUM(B5:C5)</f>
        <v>86062</v>
      </c>
      <c r="E5" s="8">
        <v>58690</v>
      </c>
      <c r="F5" s="8">
        <v>33062</v>
      </c>
      <c r="G5" s="8">
        <f aca="true" t="shared" si="1" ref="G5:G58">SUM(E5:F5)</f>
        <v>91752</v>
      </c>
      <c r="H5" s="9">
        <f aca="true" t="shared" si="2" ref="H5:H58">+_xlfn.IFERROR(((E5-B5)/B5)*100,0)</f>
        <v>7.5203810570669605</v>
      </c>
      <c r="I5" s="9">
        <f aca="true" t="shared" si="3" ref="I5:I60">+_xlfn.IFERROR(((F5-C5)/C5)*100,0)</f>
        <v>5.0354226895828695</v>
      </c>
      <c r="J5" s="10">
        <f aca="true" t="shared" si="4" ref="J5:J60">+_xlfn.IFERROR(((G5-D5)/D5)*100,0)</f>
        <v>6.6115126304292255</v>
      </c>
    </row>
    <row r="6" spans="1:10" ht="15">
      <c r="A6" s="11" t="s">
        <v>6</v>
      </c>
      <c r="B6" s="4">
        <v>36606</v>
      </c>
      <c r="C6" s="4">
        <v>6847</v>
      </c>
      <c r="D6" s="4">
        <f t="shared" si="0"/>
        <v>43453</v>
      </c>
      <c r="E6" s="4">
        <v>44839</v>
      </c>
      <c r="F6" s="4">
        <v>7380</v>
      </c>
      <c r="G6" s="4">
        <f t="shared" si="1"/>
        <v>52219</v>
      </c>
      <c r="H6" s="5">
        <f t="shared" si="2"/>
        <v>22.490848494782277</v>
      </c>
      <c r="I6" s="5">
        <f t="shared" si="3"/>
        <v>7.784431137724551</v>
      </c>
      <c r="J6" s="6">
        <f t="shared" si="4"/>
        <v>20.17352081559386</v>
      </c>
    </row>
    <row r="7" spans="1:10" ht="15">
      <c r="A7" s="7" t="s">
        <v>7</v>
      </c>
      <c r="B7" s="8">
        <v>28988</v>
      </c>
      <c r="C7" s="8">
        <v>4703</v>
      </c>
      <c r="D7" s="8">
        <f t="shared" si="0"/>
        <v>33691</v>
      </c>
      <c r="E7" s="8">
        <v>30289</v>
      </c>
      <c r="F7" s="8">
        <v>5162</v>
      </c>
      <c r="G7" s="8">
        <f t="shared" si="1"/>
        <v>35451</v>
      </c>
      <c r="H7" s="9">
        <f t="shared" si="2"/>
        <v>4.4880640264937215</v>
      </c>
      <c r="I7" s="9">
        <f t="shared" si="3"/>
        <v>9.759727833297895</v>
      </c>
      <c r="J7" s="10">
        <f t="shared" si="4"/>
        <v>5.223947048173103</v>
      </c>
    </row>
    <row r="8" spans="1:10" ht="15">
      <c r="A8" s="11" t="s">
        <v>8</v>
      </c>
      <c r="B8" s="4">
        <v>19468</v>
      </c>
      <c r="C8" s="4">
        <v>22377</v>
      </c>
      <c r="D8" s="4">
        <f t="shared" si="0"/>
        <v>41845</v>
      </c>
      <c r="E8" s="4">
        <v>21432</v>
      </c>
      <c r="F8" s="4">
        <v>29802</v>
      </c>
      <c r="G8" s="4">
        <f t="shared" si="1"/>
        <v>51234</v>
      </c>
      <c r="H8" s="5">
        <f t="shared" si="2"/>
        <v>10.088350113005959</v>
      </c>
      <c r="I8" s="5">
        <f t="shared" si="3"/>
        <v>33.18139160745408</v>
      </c>
      <c r="J8" s="6">
        <f t="shared" si="4"/>
        <v>22.43756721233122</v>
      </c>
    </row>
    <row r="9" spans="1:10" ht="15">
      <c r="A9" s="7" t="s">
        <v>57</v>
      </c>
      <c r="B9" s="8">
        <v>1371</v>
      </c>
      <c r="C9" s="8">
        <v>438</v>
      </c>
      <c r="D9" s="8">
        <f t="shared" si="0"/>
        <v>1809</v>
      </c>
      <c r="E9" s="8">
        <v>1674</v>
      </c>
      <c r="F9" s="8">
        <v>766</v>
      </c>
      <c r="G9" s="8">
        <f t="shared" si="1"/>
        <v>2440</v>
      </c>
      <c r="H9" s="9">
        <f t="shared" si="2"/>
        <v>22.100656455142232</v>
      </c>
      <c r="I9" s="9">
        <f t="shared" si="3"/>
        <v>74.88584474885845</v>
      </c>
      <c r="J9" s="10">
        <f t="shared" si="4"/>
        <v>34.88114980652294</v>
      </c>
    </row>
    <row r="10" spans="1:10" ht="15">
      <c r="A10" s="11" t="s">
        <v>9</v>
      </c>
      <c r="B10" s="4">
        <v>3805</v>
      </c>
      <c r="C10" s="4">
        <v>2307</v>
      </c>
      <c r="D10" s="4">
        <f t="shared" si="0"/>
        <v>6112</v>
      </c>
      <c r="E10" s="4">
        <v>5377</v>
      </c>
      <c r="F10" s="4">
        <v>3123</v>
      </c>
      <c r="G10" s="4">
        <f t="shared" si="1"/>
        <v>8500</v>
      </c>
      <c r="H10" s="5">
        <f t="shared" si="2"/>
        <v>41.31406044678055</v>
      </c>
      <c r="I10" s="5">
        <f t="shared" si="3"/>
        <v>35.370611183355</v>
      </c>
      <c r="J10" s="6">
        <f t="shared" si="4"/>
        <v>39.07068062827225</v>
      </c>
    </row>
    <row r="11" spans="1:10" ht="15">
      <c r="A11" s="7" t="s">
        <v>10</v>
      </c>
      <c r="B11" s="8">
        <v>5244</v>
      </c>
      <c r="C11" s="8">
        <v>1087</v>
      </c>
      <c r="D11" s="8">
        <f t="shared" si="0"/>
        <v>6331</v>
      </c>
      <c r="E11" s="8">
        <v>5585</v>
      </c>
      <c r="F11" s="8">
        <v>1669</v>
      </c>
      <c r="G11" s="8">
        <f t="shared" si="1"/>
        <v>7254</v>
      </c>
      <c r="H11" s="9">
        <f t="shared" si="2"/>
        <v>6.502669717772693</v>
      </c>
      <c r="I11" s="9">
        <f t="shared" si="3"/>
        <v>53.54185832566697</v>
      </c>
      <c r="J11" s="10">
        <f t="shared" si="4"/>
        <v>14.579055441478438</v>
      </c>
    </row>
    <row r="12" spans="1:10" ht="15">
      <c r="A12" s="11" t="s">
        <v>11</v>
      </c>
      <c r="B12" s="4">
        <v>15985</v>
      </c>
      <c r="C12" s="4">
        <v>2810</v>
      </c>
      <c r="D12" s="4">
        <f t="shared" si="0"/>
        <v>18795</v>
      </c>
      <c r="E12" s="4">
        <v>15234</v>
      </c>
      <c r="F12" s="4">
        <v>2325</v>
      </c>
      <c r="G12" s="4">
        <f t="shared" si="1"/>
        <v>17559</v>
      </c>
      <c r="H12" s="5">
        <f t="shared" si="2"/>
        <v>-4.698154519862371</v>
      </c>
      <c r="I12" s="5">
        <f t="shared" si="3"/>
        <v>-17.259786476868328</v>
      </c>
      <c r="J12" s="6">
        <f t="shared" si="4"/>
        <v>-6.576217079010376</v>
      </c>
    </row>
    <row r="13" spans="1:10" ht="15">
      <c r="A13" s="7" t="s">
        <v>12</v>
      </c>
      <c r="B13" s="8">
        <v>9585</v>
      </c>
      <c r="C13" s="8">
        <v>857</v>
      </c>
      <c r="D13" s="8">
        <f t="shared" si="0"/>
        <v>10442</v>
      </c>
      <c r="E13" s="8">
        <v>9765</v>
      </c>
      <c r="F13" s="8">
        <v>808</v>
      </c>
      <c r="G13" s="8">
        <f t="shared" si="1"/>
        <v>10573</v>
      </c>
      <c r="H13" s="9">
        <f t="shared" si="2"/>
        <v>1.8779342723004695</v>
      </c>
      <c r="I13" s="9">
        <f t="shared" si="3"/>
        <v>-5.717619603267211</v>
      </c>
      <c r="J13" s="10">
        <f t="shared" si="4"/>
        <v>1.2545489369852518</v>
      </c>
    </row>
    <row r="14" spans="1:10" ht="15">
      <c r="A14" s="11" t="s">
        <v>13</v>
      </c>
      <c r="B14" s="4">
        <v>3638</v>
      </c>
      <c r="C14" s="4">
        <v>114</v>
      </c>
      <c r="D14" s="4">
        <f t="shared" si="0"/>
        <v>3752</v>
      </c>
      <c r="E14" s="4">
        <v>4288</v>
      </c>
      <c r="F14" s="4">
        <v>86</v>
      </c>
      <c r="G14" s="4">
        <f t="shared" si="1"/>
        <v>4374</v>
      </c>
      <c r="H14" s="5">
        <f t="shared" si="2"/>
        <v>17.866959868059375</v>
      </c>
      <c r="I14" s="5">
        <f t="shared" si="3"/>
        <v>-24.561403508771928</v>
      </c>
      <c r="J14" s="6">
        <f t="shared" si="4"/>
        <v>16.57782515991471</v>
      </c>
    </row>
    <row r="15" spans="1:10" ht="15">
      <c r="A15" s="7" t="s">
        <v>14</v>
      </c>
      <c r="B15" s="8">
        <v>6651</v>
      </c>
      <c r="C15" s="8">
        <v>722</v>
      </c>
      <c r="D15" s="8">
        <f t="shared" si="0"/>
        <v>7373</v>
      </c>
      <c r="E15" s="8">
        <v>7949</v>
      </c>
      <c r="F15" s="8">
        <v>711</v>
      </c>
      <c r="G15" s="8">
        <f t="shared" si="1"/>
        <v>8660</v>
      </c>
      <c r="H15" s="9">
        <f t="shared" si="2"/>
        <v>19.51586227634942</v>
      </c>
      <c r="I15" s="9">
        <f t="shared" si="3"/>
        <v>-1.5235457063711912</v>
      </c>
      <c r="J15" s="10">
        <f t="shared" si="4"/>
        <v>17.45558117455581</v>
      </c>
    </row>
    <row r="16" spans="1:10" ht="15">
      <c r="A16" s="11" t="s">
        <v>15</v>
      </c>
      <c r="B16" s="4">
        <v>731</v>
      </c>
      <c r="C16" s="4">
        <v>17</v>
      </c>
      <c r="D16" s="4">
        <f t="shared" si="0"/>
        <v>748</v>
      </c>
      <c r="E16" s="4">
        <v>879</v>
      </c>
      <c r="F16" s="4">
        <v>23</v>
      </c>
      <c r="G16" s="4">
        <f t="shared" si="1"/>
        <v>902</v>
      </c>
      <c r="H16" s="5">
        <f t="shared" si="2"/>
        <v>20.24623803009576</v>
      </c>
      <c r="I16" s="5">
        <f t="shared" si="3"/>
        <v>35.294117647058826</v>
      </c>
      <c r="J16" s="6">
        <f t="shared" si="4"/>
        <v>20.588235294117645</v>
      </c>
    </row>
    <row r="17" spans="1:10" ht="15">
      <c r="A17" s="7" t="s">
        <v>16</v>
      </c>
      <c r="B17" s="8">
        <v>871</v>
      </c>
      <c r="C17" s="8">
        <v>2</v>
      </c>
      <c r="D17" s="8">
        <f t="shared" si="0"/>
        <v>873</v>
      </c>
      <c r="E17" s="8">
        <v>936</v>
      </c>
      <c r="F17" s="8">
        <v>8</v>
      </c>
      <c r="G17" s="8">
        <f t="shared" si="1"/>
        <v>944</v>
      </c>
      <c r="H17" s="9">
        <f t="shared" si="2"/>
        <v>7.462686567164178</v>
      </c>
      <c r="I17" s="9">
        <f t="shared" si="3"/>
        <v>300</v>
      </c>
      <c r="J17" s="10">
        <f t="shared" si="4"/>
        <v>8.132875143184421</v>
      </c>
    </row>
    <row r="18" spans="1:10" ht="15">
      <c r="A18" s="11" t="s">
        <v>17</v>
      </c>
      <c r="B18" s="4">
        <v>643</v>
      </c>
      <c r="C18" s="4">
        <v>50</v>
      </c>
      <c r="D18" s="4">
        <f t="shared" si="0"/>
        <v>693</v>
      </c>
      <c r="E18" s="4">
        <v>589</v>
      </c>
      <c r="F18" s="4">
        <v>47</v>
      </c>
      <c r="G18" s="4">
        <f t="shared" si="1"/>
        <v>636</v>
      </c>
      <c r="H18" s="5">
        <f t="shared" si="2"/>
        <v>-8.398133748055987</v>
      </c>
      <c r="I18" s="5">
        <f t="shared" si="3"/>
        <v>-6</v>
      </c>
      <c r="J18" s="6">
        <f t="shared" si="4"/>
        <v>-8.225108225108226</v>
      </c>
    </row>
    <row r="19" spans="1:10" ht="15">
      <c r="A19" s="7" t="s">
        <v>58</v>
      </c>
      <c r="B19" s="8">
        <v>8450</v>
      </c>
      <c r="C19" s="8">
        <v>0</v>
      </c>
      <c r="D19" s="8">
        <f t="shared" si="0"/>
        <v>8450</v>
      </c>
      <c r="E19" s="8">
        <v>7826</v>
      </c>
      <c r="F19" s="8">
        <v>0</v>
      </c>
      <c r="G19" s="8">
        <f t="shared" si="1"/>
        <v>7826</v>
      </c>
      <c r="H19" s="9">
        <f t="shared" si="2"/>
        <v>-7.384615384615385</v>
      </c>
      <c r="I19" s="9">
        <f t="shared" si="3"/>
        <v>0</v>
      </c>
      <c r="J19" s="10">
        <f t="shared" si="4"/>
        <v>-7.384615384615385</v>
      </c>
    </row>
    <row r="20" spans="1:10" ht="15">
      <c r="A20" s="11" t="s">
        <v>18</v>
      </c>
      <c r="B20" s="4">
        <v>7849</v>
      </c>
      <c r="C20" s="4">
        <v>38</v>
      </c>
      <c r="D20" s="4">
        <f t="shared" si="0"/>
        <v>7887</v>
      </c>
      <c r="E20" s="4">
        <v>8129</v>
      </c>
      <c r="F20" s="4">
        <v>60</v>
      </c>
      <c r="G20" s="4">
        <f t="shared" si="1"/>
        <v>8189</v>
      </c>
      <c r="H20" s="5">
        <f t="shared" si="2"/>
        <v>3.5673334182698433</v>
      </c>
      <c r="I20" s="5">
        <f t="shared" si="3"/>
        <v>57.89473684210527</v>
      </c>
      <c r="J20" s="6">
        <f t="shared" si="4"/>
        <v>3.829085837454038</v>
      </c>
    </row>
    <row r="21" spans="1:10" ht="15">
      <c r="A21" s="7" t="s">
        <v>19</v>
      </c>
      <c r="B21" s="8">
        <v>35</v>
      </c>
      <c r="C21" s="8">
        <v>0</v>
      </c>
      <c r="D21" s="8">
        <f t="shared" si="0"/>
        <v>35</v>
      </c>
      <c r="E21" s="8">
        <v>47</v>
      </c>
      <c r="F21" s="8">
        <v>0</v>
      </c>
      <c r="G21" s="8">
        <f t="shared" si="1"/>
        <v>47</v>
      </c>
      <c r="H21" s="9">
        <f t="shared" si="2"/>
        <v>34.285714285714285</v>
      </c>
      <c r="I21" s="9">
        <f t="shared" si="3"/>
        <v>0</v>
      </c>
      <c r="J21" s="10">
        <f t="shared" si="4"/>
        <v>34.285714285714285</v>
      </c>
    </row>
    <row r="22" spans="1:10" ht="15">
      <c r="A22" s="11" t="s">
        <v>20</v>
      </c>
      <c r="B22" s="4">
        <v>1282</v>
      </c>
      <c r="C22" s="4">
        <v>26</v>
      </c>
      <c r="D22" s="4">
        <f t="shared" si="0"/>
        <v>1308</v>
      </c>
      <c r="E22" s="4">
        <v>1921</v>
      </c>
      <c r="F22" s="4">
        <v>13</v>
      </c>
      <c r="G22" s="4">
        <f t="shared" si="1"/>
        <v>1934</v>
      </c>
      <c r="H22" s="5">
        <f t="shared" si="2"/>
        <v>49.84399375975039</v>
      </c>
      <c r="I22" s="5">
        <f t="shared" si="3"/>
        <v>-50</v>
      </c>
      <c r="J22" s="6">
        <f t="shared" si="4"/>
        <v>47.85932721712538</v>
      </c>
    </row>
    <row r="23" spans="1:10" ht="15">
      <c r="A23" s="7" t="s">
        <v>21</v>
      </c>
      <c r="B23" s="8">
        <v>520</v>
      </c>
      <c r="C23" s="8">
        <v>17</v>
      </c>
      <c r="D23" s="8">
        <f t="shared" si="0"/>
        <v>537</v>
      </c>
      <c r="E23" s="8">
        <v>648</v>
      </c>
      <c r="F23" s="8">
        <v>3</v>
      </c>
      <c r="G23" s="8">
        <f t="shared" si="1"/>
        <v>651</v>
      </c>
      <c r="H23" s="9">
        <f t="shared" si="2"/>
        <v>24.615384615384617</v>
      </c>
      <c r="I23" s="9">
        <f t="shared" si="3"/>
        <v>-82.35294117647058</v>
      </c>
      <c r="J23" s="10">
        <f t="shared" si="4"/>
        <v>21.22905027932961</v>
      </c>
    </row>
    <row r="24" spans="1:10" ht="15">
      <c r="A24" s="11" t="s">
        <v>22</v>
      </c>
      <c r="B24" s="4">
        <v>2811</v>
      </c>
      <c r="C24" s="4">
        <v>206</v>
      </c>
      <c r="D24" s="4">
        <f t="shared" si="0"/>
        <v>3017</v>
      </c>
      <c r="E24" s="4">
        <v>1791</v>
      </c>
      <c r="F24" s="4">
        <v>120</v>
      </c>
      <c r="G24" s="4">
        <f t="shared" si="1"/>
        <v>1911</v>
      </c>
      <c r="H24" s="5">
        <f t="shared" si="2"/>
        <v>-36.28601921024546</v>
      </c>
      <c r="I24" s="5">
        <f t="shared" si="3"/>
        <v>-41.74757281553398</v>
      </c>
      <c r="J24" s="6">
        <f t="shared" si="4"/>
        <v>-36.65893271461717</v>
      </c>
    </row>
    <row r="25" spans="1:10" ht="15">
      <c r="A25" s="7" t="s">
        <v>23</v>
      </c>
      <c r="B25" s="8">
        <v>1794</v>
      </c>
      <c r="C25" s="8">
        <v>27</v>
      </c>
      <c r="D25" s="8">
        <f t="shared" si="0"/>
        <v>1821</v>
      </c>
      <c r="E25" s="8">
        <v>2330</v>
      </c>
      <c r="F25" s="8">
        <v>23</v>
      </c>
      <c r="G25" s="8">
        <f t="shared" si="1"/>
        <v>2353</v>
      </c>
      <c r="H25" s="9">
        <f t="shared" si="2"/>
        <v>29.87736900780379</v>
      </c>
      <c r="I25" s="9">
        <f t="shared" si="3"/>
        <v>-14.814814814814813</v>
      </c>
      <c r="J25" s="10">
        <f t="shared" si="4"/>
        <v>29.214717188358048</v>
      </c>
    </row>
    <row r="26" spans="1:10" ht="15">
      <c r="A26" s="11" t="s">
        <v>24</v>
      </c>
      <c r="B26" s="4">
        <v>110</v>
      </c>
      <c r="C26" s="4">
        <v>0</v>
      </c>
      <c r="D26" s="4">
        <f t="shared" si="0"/>
        <v>110</v>
      </c>
      <c r="E26" s="4">
        <v>50</v>
      </c>
      <c r="F26" s="4">
        <v>0</v>
      </c>
      <c r="G26" s="4">
        <f t="shared" si="1"/>
        <v>50</v>
      </c>
      <c r="H26" s="5">
        <f t="shared" si="2"/>
        <v>-54.54545454545454</v>
      </c>
      <c r="I26" s="5">
        <f t="shared" si="3"/>
        <v>0</v>
      </c>
      <c r="J26" s="6">
        <f t="shared" si="4"/>
        <v>-54.54545454545454</v>
      </c>
    </row>
    <row r="27" spans="1:10" ht="15">
      <c r="A27" s="7" t="s">
        <v>25</v>
      </c>
      <c r="B27" s="8">
        <v>2422</v>
      </c>
      <c r="C27" s="8">
        <v>202</v>
      </c>
      <c r="D27" s="8">
        <f t="shared" si="0"/>
        <v>2624</v>
      </c>
      <c r="E27" s="8">
        <v>2222</v>
      </c>
      <c r="F27" s="8">
        <v>287</v>
      </c>
      <c r="G27" s="8">
        <f t="shared" si="1"/>
        <v>2509</v>
      </c>
      <c r="H27" s="9">
        <f t="shared" si="2"/>
        <v>-8.257638315441785</v>
      </c>
      <c r="I27" s="9">
        <f t="shared" si="3"/>
        <v>42.07920792079208</v>
      </c>
      <c r="J27" s="10">
        <f t="shared" si="4"/>
        <v>-4.382621951219512</v>
      </c>
    </row>
    <row r="28" spans="1:10" ht="15">
      <c r="A28" s="11" t="s">
        <v>26</v>
      </c>
      <c r="B28" s="4">
        <v>5062</v>
      </c>
      <c r="C28" s="4">
        <v>237</v>
      </c>
      <c r="D28" s="4">
        <f t="shared" si="0"/>
        <v>5299</v>
      </c>
      <c r="E28" s="4">
        <v>5571</v>
      </c>
      <c r="F28" s="4">
        <v>146</v>
      </c>
      <c r="G28" s="4">
        <f t="shared" si="1"/>
        <v>5717</v>
      </c>
      <c r="H28" s="5">
        <f t="shared" si="2"/>
        <v>10.0553141050968</v>
      </c>
      <c r="I28" s="5">
        <f t="shared" si="3"/>
        <v>-38.39662447257383</v>
      </c>
      <c r="J28" s="6">
        <f t="shared" si="4"/>
        <v>7.888280807699566</v>
      </c>
    </row>
    <row r="29" spans="1:10" ht="15">
      <c r="A29" s="7" t="s">
        <v>27</v>
      </c>
      <c r="B29" s="8">
        <v>2830</v>
      </c>
      <c r="C29" s="8">
        <v>69</v>
      </c>
      <c r="D29" s="8">
        <f t="shared" si="0"/>
        <v>2899</v>
      </c>
      <c r="E29" s="8">
        <v>2839</v>
      </c>
      <c r="F29" s="8">
        <v>65</v>
      </c>
      <c r="G29" s="8">
        <f t="shared" si="1"/>
        <v>2904</v>
      </c>
      <c r="H29" s="9">
        <f t="shared" si="2"/>
        <v>0.3180212014134276</v>
      </c>
      <c r="I29" s="9">
        <f t="shared" si="3"/>
        <v>-5.797101449275362</v>
      </c>
      <c r="J29" s="10">
        <f t="shared" si="4"/>
        <v>0.17247326664367024</v>
      </c>
    </row>
    <row r="30" spans="1:10" ht="15">
      <c r="A30" s="11" t="s">
        <v>28</v>
      </c>
      <c r="B30" s="4">
        <v>1173</v>
      </c>
      <c r="C30" s="4">
        <v>12</v>
      </c>
      <c r="D30" s="4">
        <f t="shared" si="0"/>
        <v>1185</v>
      </c>
      <c r="E30" s="4">
        <v>1454</v>
      </c>
      <c r="F30" s="4">
        <v>0</v>
      </c>
      <c r="G30" s="4">
        <f t="shared" si="1"/>
        <v>1454</v>
      </c>
      <c r="H30" s="5">
        <f t="shared" si="2"/>
        <v>23.955669224211423</v>
      </c>
      <c r="I30" s="5">
        <f t="shared" si="3"/>
        <v>-100</v>
      </c>
      <c r="J30" s="6">
        <f t="shared" si="4"/>
        <v>22.70042194092827</v>
      </c>
    </row>
    <row r="31" spans="1:10" ht="15">
      <c r="A31" s="7" t="s">
        <v>59</v>
      </c>
      <c r="B31" s="8">
        <v>1357</v>
      </c>
      <c r="C31" s="8">
        <v>167</v>
      </c>
      <c r="D31" s="8">
        <f t="shared" si="0"/>
        <v>1524</v>
      </c>
      <c r="E31" s="8">
        <v>1945</v>
      </c>
      <c r="F31" s="8">
        <v>235</v>
      </c>
      <c r="G31" s="8">
        <f t="shared" si="1"/>
        <v>2180</v>
      </c>
      <c r="H31" s="9">
        <f t="shared" si="2"/>
        <v>43.33087693441415</v>
      </c>
      <c r="I31" s="9">
        <f t="shared" si="3"/>
        <v>40.7185628742515</v>
      </c>
      <c r="J31" s="10">
        <f t="shared" si="4"/>
        <v>43.044619422572175</v>
      </c>
    </row>
    <row r="32" spans="1:10" ht="15">
      <c r="A32" s="11" t="s">
        <v>73</v>
      </c>
      <c r="B32" s="4">
        <v>401</v>
      </c>
      <c r="C32" s="4">
        <v>0</v>
      </c>
      <c r="D32" s="4">
        <f t="shared" si="0"/>
        <v>401</v>
      </c>
      <c r="E32" s="4">
        <v>452</v>
      </c>
      <c r="F32" s="4">
        <v>0</v>
      </c>
      <c r="G32" s="4">
        <f t="shared" si="1"/>
        <v>452</v>
      </c>
      <c r="H32" s="5">
        <f t="shared" si="2"/>
        <v>12.718204488778055</v>
      </c>
      <c r="I32" s="5">
        <f t="shared" si="3"/>
        <v>0</v>
      </c>
      <c r="J32" s="6">
        <f t="shared" si="4"/>
        <v>12.718204488778055</v>
      </c>
    </row>
    <row r="33" spans="1:10" ht="15">
      <c r="A33" s="7" t="s">
        <v>29</v>
      </c>
      <c r="B33" s="8">
        <v>2804</v>
      </c>
      <c r="C33" s="8">
        <v>893</v>
      </c>
      <c r="D33" s="8">
        <f t="shared" si="0"/>
        <v>3697</v>
      </c>
      <c r="E33" s="8">
        <v>3375</v>
      </c>
      <c r="F33" s="8">
        <v>777</v>
      </c>
      <c r="G33" s="8">
        <f t="shared" si="1"/>
        <v>4152</v>
      </c>
      <c r="H33" s="9">
        <f t="shared" si="2"/>
        <v>20.363766048502143</v>
      </c>
      <c r="I33" s="9">
        <f t="shared" si="3"/>
        <v>-12.989921612541993</v>
      </c>
      <c r="J33" s="10">
        <f t="shared" si="4"/>
        <v>12.30727616986746</v>
      </c>
    </row>
    <row r="34" spans="1:10" ht="15">
      <c r="A34" s="11" t="s">
        <v>71</v>
      </c>
      <c r="B34" s="4">
        <v>566</v>
      </c>
      <c r="C34" s="4">
        <v>2</v>
      </c>
      <c r="D34" s="4">
        <f t="shared" si="0"/>
        <v>568</v>
      </c>
      <c r="E34" s="4">
        <v>850</v>
      </c>
      <c r="F34" s="4">
        <v>0</v>
      </c>
      <c r="G34" s="4">
        <f t="shared" si="1"/>
        <v>850</v>
      </c>
      <c r="H34" s="5">
        <f t="shared" si="2"/>
        <v>50.17667844522968</v>
      </c>
      <c r="I34" s="5">
        <f t="shared" si="3"/>
        <v>-100</v>
      </c>
      <c r="J34" s="6">
        <f t="shared" si="4"/>
        <v>49.647887323943664</v>
      </c>
    </row>
    <row r="35" spans="1:10" ht="15">
      <c r="A35" s="7" t="s">
        <v>30</v>
      </c>
      <c r="B35" s="8">
        <v>9675</v>
      </c>
      <c r="C35" s="8">
        <v>137</v>
      </c>
      <c r="D35" s="8">
        <f t="shared" si="0"/>
        <v>9812</v>
      </c>
      <c r="E35" s="8">
        <v>7572</v>
      </c>
      <c r="F35" s="8">
        <v>246</v>
      </c>
      <c r="G35" s="8">
        <f t="shared" si="1"/>
        <v>7818</v>
      </c>
      <c r="H35" s="9">
        <f t="shared" si="2"/>
        <v>-21.73643410852713</v>
      </c>
      <c r="I35" s="9">
        <f t="shared" si="3"/>
        <v>79.56204379562044</v>
      </c>
      <c r="J35" s="10">
        <f t="shared" si="4"/>
        <v>-20.322054626987363</v>
      </c>
    </row>
    <row r="36" spans="1:10" ht="15">
      <c r="A36" s="11" t="s">
        <v>31</v>
      </c>
      <c r="B36" s="4">
        <v>988</v>
      </c>
      <c r="C36" s="4">
        <v>17</v>
      </c>
      <c r="D36" s="4">
        <f t="shared" si="0"/>
        <v>1005</v>
      </c>
      <c r="E36" s="4">
        <v>1081</v>
      </c>
      <c r="F36" s="4">
        <v>13</v>
      </c>
      <c r="G36" s="4">
        <f t="shared" si="1"/>
        <v>1094</v>
      </c>
      <c r="H36" s="5">
        <f t="shared" si="2"/>
        <v>9.412955465587045</v>
      </c>
      <c r="I36" s="5">
        <f t="shared" si="3"/>
        <v>-23.52941176470588</v>
      </c>
      <c r="J36" s="6">
        <f t="shared" si="4"/>
        <v>8.855721393034825</v>
      </c>
    </row>
    <row r="37" spans="1:10" ht="15">
      <c r="A37" s="7" t="s">
        <v>32</v>
      </c>
      <c r="B37" s="8">
        <v>1625</v>
      </c>
      <c r="C37" s="8">
        <v>3</v>
      </c>
      <c r="D37" s="8">
        <f t="shared" si="0"/>
        <v>1628</v>
      </c>
      <c r="E37" s="8">
        <v>1834</v>
      </c>
      <c r="F37" s="8">
        <v>3</v>
      </c>
      <c r="G37" s="8">
        <f t="shared" si="1"/>
        <v>1837</v>
      </c>
      <c r="H37" s="9">
        <f t="shared" si="2"/>
        <v>12.86153846153846</v>
      </c>
      <c r="I37" s="9">
        <f t="shared" si="3"/>
        <v>0</v>
      </c>
      <c r="J37" s="10">
        <f t="shared" si="4"/>
        <v>12.837837837837837</v>
      </c>
    </row>
    <row r="38" spans="1:10" ht="15">
      <c r="A38" s="11" t="s">
        <v>33</v>
      </c>
      <c r="B38" s="4">
        <v>243</v>
      </c>
      <c r="C38" s="4">
        <v>10</v>
      </c>
      <c r="D38" s="4">
        <f t="shared" si="0"/>
        <v>253</v>
      </c>
      <c r="E38" s="4">
        <v>331</v>
      </c>
      <c r="F38" s="4">
        <v>15</v>
      </c>
      <c r="G38" s="4">
        <f t="shared" si="1"/>
        <v>346</v>
      </c>
      <c r="H38" s="5">
        <f t="shared" si="2"/>
        <v>36.21399176954733</v>
      </c>
      <c r="I38" s="5">
        <f t="shared" si="3"/>
        <v>50</v>
      </c>
      <c r="J38" s="6">
        <f t="shared" si="4"/>
        <v>36.75889328063241</v>
      </c>
    </row>
    <row r="39" spans="1:10" ht="15">
      <c r="A39" s="7" t="s">
        <v>34</v>
      </c>
      <c r="B39" s="8">
        <v>5264</v>
      </c>
      <c r="C39" s="8">
        <v>557</v>
      </c>
      <c r="D39" s="8">
        <f t="shared" si="0"/>
        <v>5821</v>
      </c>
      <c r="E39" s="8">
        <v>5034</v>
      </c>
      <c r="F39" s="8">
        <v>659</v>
      </c>
      <c r="G39" s="8">
        <f t="shared" si="1"/>
        <v>5693</v>
      </c>
      <c r="H39" s="9">
        <f t="shared" si="2"/>
        <v>-4.369300911854103</v>
      </c>
      <c r="I39" s="9">
        <f t="shared" si="3"/>
        <v>18.31238779174147</v>
      </c>
      <c r="J39" s="22">
        <f t="shared" si="4"/>
        <v>-2.1989348909122146</v>
      </c>
    </row>
    <row r="40" spans="1:10" ht="15">
      <c r="A40" s="11" t="s">
        <v>35</v>
      </c>
      <c r="B40" s="4">
        <v>462</v>
      </c>
      <c r="C40" s="4">
        <v>8</v>
      </c>
      <c r="D40" s="4">
        <f t="shared" si="0"/>
        <v>470</v>
      </c>
      <c r="E40" s="4">
        <v>630</v>
      </c>
      <c r="F40" s="4">
        <v>39</v>
      </c>
      <c r="G40" s="4">
        <f t="shared" si="1"/>
        <v>669</v>
      </c>
      <c r="H40" s="5">
        <f t="shared" si="2"/>
        <v>36.36363636363637</v>
      </c>
      <c r="I40" s="5">
        <f t="shared" si="3"/>
        <v>387.5</v>
      </c>
      <c r="J40" s="6">
        <f t="shared" si="4"/>
        <v>42.340425531914896</v>
      </c>
    </row>
    <row r="41" spans="1:10" ht="15">
      <c r="A41" s="7" t="s">
        <v>36</v>
      </c>
      <c r="B41" s="8">
        <v>3337</v>
      </c>
      <c r="C41" s="8">
        <v>252</v>
      </c>
      <c r="D41" s="8">
        <f t="shared" si="0"/>
        <v>3589</v>
      </c>
      <c r="E41" s="8">
        <v>3379</v>
      </c>
      <c r="F41" s="8">
        <v>310</v>
      </c>
      <c r="G41" s="8">
        <f t="shared" si="1"/>
        <v>3689</v>
      </c>
      <c r="H41" s="9">
        <f t="shared" si="2"/>
        <v>1.2586155229247826</v>
      </c>
      <c r="I41" s="12">
        <f t="shared" si="3"/>
        <v>23.015873015873016</v>
      </c>
      <c r="J41" s="10">
        <f t="shared" si="4"/>
        <v>2.7862914460852606</v>
      </c>
    </row>
    <row r="42" spans="1:10" ht="15">
      <c r="A42" s="11" t="s">
        <v>37</v>
      </c>
      <c r="B42" s="4">
        <v>2909</v>
      </c>
      <c r="C42" s="4">
        <v>49</v>
      </c>
      <c r="D42" s="4">
        <f t="shared" si="0"/>
        <v>2958</v>
      </c>
      <c r="E42" s="4">
        <v>2836</v>
      </c>
      <c r="F42" s="4">
        <v>32</v>
      </c>
      <c r="G42" s="4">
        <f t="shared" si="1"/>
        <v>2868</v>
      </c>
      <c r="H42" s="5">
        <f t="shared" si="2"/>
        <v>-2.5094534204193883</v>
      </c>
      <c r="I42" s="5">
        <f t="shared" si="3"/>
        <v>-34.69387755102041</v>
      </c>
      <c r="J42" s="6">
        <f t="shared" si="4"/>
        <v>-3.0425963488843815</v>
      </c>
    </row>
    <row r="43" spans="1:10" ht="15">
      <c r="A43" s="7" t="s">
        <v>38</v>
      </c>
      <c r="B43" s="8">
        <v>1782</v>
      </c>
      <c r="C43" s="8">
        <v>20</v>
      </c>
      <c r="D43" s="8">
        <f t="shared" si="0"/>
        <v>1802</v>
      </c>
      <c r="E43" s="8">
        <v>1964</v>
      </c>
      <c r="F43" s="8">
        <v>54</v>
      </c>
      <c r="G43" s="8">
        <f t="shared" si="1"/>
        <v>2018</v>
      </c>
      <c r="H43" s="9">
        <f t="shared" si="2"/>
        <v>10.21324354657688</v>
      </c>
      <c r="I43" s="9">
        <f t="shared" si="3"/>
        <v>170</v>
      </c>
      <c r="J43" s="10">
        <f t="shared" si="4"/>
        <v>11.986681465038846</v>
      </c>
    </row>
    <row r="44" spans="1:10" ht="15">
      <c r="A44" s="11" t="s">
        <v>39</v>
      </c>
      <c r="B44" s="4">
        <v>1056</v>
      </c>
      <c r="C44" s="4">
        <v>0</v>
      </c>
      <c r="D44" s="4">
        <f t="shared" si="0"/>
        <v>1056</v>
      </c>
      <c r="E44" s="4">
        <v>1370</v>
      </c>
      <c r="F44" s="4">
        <v>5</v>
      </c>
      <c r="G44" s="4">
        <f t="shared" si="1"/>
        <v>1375</v>
      </c>
      <c r="H44" s="5">
        <f t="shared" si="2"/>
        <v>29.734848484848484</v>
      </c>
      <c r="I44" s="46">
        <f t="shared" si="3"/>
        <v>0</v>
      </c>
      <c r="J44" s="6">
        <f t="shared" si="4"/>
        <v>30.208333333333332</v>
      </c>
    </row>
    <row r="45" spans="1:10" ht="15">
      <c r="A45" s="7" t="s">
        <v>40</v>
      </c>
      <c r="B45" s="8">
        <v>1563</v>
      </c>
      <c r="C45" s="8">
        <v>22</v>
      </c>
      <c r="D45" s="8">
        <f t="shared" si="0"/>
        <v>1585</v>
      </c>
      <c r="E45" s="8">
        <v>2530</v>
      </c>
      <c r="F45" s="8">
        <v>29</v>
      </c>
      <c r="G45" s="8">
        <f t="shared" si="1"/>
        <v>2559</v>
      </c>
      <c r="H45" s="9">
        <f t="shared" si="2"/>
        <v>61.8682021753039</v>
      </c>
      <c r="I45" s="9">
        <f t="shared" si="3"/>
        <v>31.818181818181817</v>
      </c>
      <c r="J45" s="10">
        <f t="shared" si="4"/>
        <v>61.451104100946374</v>
      </c>
    </row>
    <row r="46" spans="1:10" ht="15">
      <c r="A46" s="11" t="s">
        <v>41</v>
      </c>
      <c r="B46" s="4">
        <v>3088</v>
      </c>
      <c r="C46" s="4">
        <v>172</v>
      </c>
      <c r="D46" s="4">
        <f t="shared" si="0"/>
        <v>3260</v>
      </c>
      <c r="E46" s="4">
        <v>2944</v>
      </c>
      <c r="F46" s="4">
        <v>34</v>
      </c>
      <c r="G46" s="4">
        <f t="shared" si="1"/>
        <v>2978</v>
      </c>
      <c r="H46" s="5">
        <f t="shared" si="2"/>
        <v>-4.66321243523316</v>
      </c>
      <c r="I46" s="5">
        <f t="shared" si="3"/>
        <v>-80.23255813953489</v>
      </c>
      <c r="J46" s="6">
        <f t="shared" si="4"/>
        <v>-8.650306748466258</v>
      </c>
    </row>
    <row r="47" spans="1:10" ht="15">
      <c r="A47" s="7" t="s">
        <v>42</v>
      </c>
      <c r="B47" s="8">
        <v>6712</v>
      </c>
      <c r="C47" s="8">
        <v>270</v>
      </c>
      <c r="D47" s="8">
        <f t="shared" si="0"/>
        <v>6982</v>
      </c>
      <c r="E47" s="8">
        <v>5496</v>
      </c>
      <c r="F47" s="8">
        <v>305</v>
      </c>
      <c r="G47" s="8">
        <f t="shared" si="1"/>
        <v>5801</v>
      </c>
      <c r="H47" s="9">
        <f t="shared" si="2"/>
        <v>-18.116805721096544</v>
      </c>
      <c r="I47" s="9">
        <f t="shared" si="3"/>
        <v>12.962962962962962</v>
      </c>
      <c r="J47" s="10">
        <f t="shared" si="4"/>
        <v>-16.914924090518475</v>
      </c>
    </row>
    <row r="48" spans="1:10" ht="15">
      <c r="A48" s="11" t="s">
        <v>43</v>
      </c>
      <c r="B48" s="4">
        <v>336</v>
      </c>
      <c r="C48" s="4">
        <v>0</v>
      </c>
      <c r="D48" s="4">
        <f t="shared" si="0"/>
        <v>336</v>
      </c>
      <c r="E48" s="4">
        <v>46</v>
      </c>
      <c r="F48" s="4">
        <v>0</v>
      </c>
      <c r="G48" s="4">
        <f t="shared" si="1"/>
        <v>46</v>
      </c>
      <c r="H48" s="5">
        <f t="shared" si="2"/>
        <v>-86.30952380952381</v>
      </c>
      <c r="I48" s="5">
        <f t="shared" si="3"/>
        <v>0</v>
      </c>
      <c r="J48" s="6">
        <f t="shared" si="4"/>
        <v>-86.30952380952381</v>
      </c>
    </row>
    <row r="49" spans="1:10" ht="15">
      <c r="A49" s="7" t="s">
        <v>44</v>
      </c>
      <c r="B49" s="8">
        <v>340</v>
      </c>
      <c r="C49" s="8">
        <v>4</v>
      </c>
      <c r="D49" s="8">
        <f t="shared" si="0"/>
        <v>344</v>
      </c>
      <c r="E49" s="8">
        <v>646</v>
      </c>
      <c r="F49" s="8">
        <v>126</v>
      </c>
      <c r="G49" s="8">
        <f t="shared" si="1"/>
        <v>772</v>
      </c>
      <c r="H49" s="9">
        <f t="shared" si="2"/>
        <v>90</v>
      </c>
      <c r="I49" s="9">
        <f t="shared" si="3"/>
        <v>3050</v>
      </c>
      <c r="J49" s="10">
        <f t="shared" si="4"/>
        <v>124.4186046511628</v>
      </c>
    </row>
    <row r="50" spans="1:10" ht="15">
      <c r="A50" s="11" t="s">
        <v>45</v>
      </c>
      <c r="B50" s="4">
        <v>1558</v>
      </c>
      <c r="C50" s="4">
        <v>44</v>
      </c>
      <c r="D50" s="4">
        <f t="shared" si="0"/>
        <v>1602</v>
      </c>
      <c r="E50" s="4">
        <v>1606</v>
      </c>
      <c r="F50" s="4">
        <v>36</v>
      </c>
      <c r="G50" s="4">
        <f t="shared" si="1"/>
        <v>1642</v>
      </c>
      <c r="H50" s="5">
        <f t="shared" si="2"/>
        <v>3.080872913992298</v>
      </c>
      <c r="I50" s="5">
        <f>+_xlfn.IFERROR(((F50-C50)/C50)*100,0)</f>
        <v>-18.181818181818183</v>
      </c>
      <c r="J50" s="6">
        <f t="shared" si="4"/>
        <v>2.4968789013732833</v>
      </c>
    </row>
    <row r="51" spans="1:10" ht="15">
      <c r="A51" s="7" t="s">
        <v>46</v>
      </c>
      <c r="B51" s="8">
        <v>2408</v>
      </c>
      <c r="C51" s="8">
        <v>90</v>
      </c>
      <c r="D51" s="8">
        <f t="shared" si="0"/>
        <v>2498</v>
      </c>
      <c r="E51" s="8">
        <v>2813</v>
      </c>
      <c r="F51" s="8">
        <v>97</v>
      </c>
      <c r="G51" s="8">
        <f t="shared" si="1"/>
        <v>2910</v>
      </c>
      <c r="H51" s="9">
        <f t="shared" si="2"/>
        <v>16.818936877076414</v>
      </c>
      <c r="I51" s="9">
        <f t="shared" si="3"/>
        <v>7.777777777777778</v>
      </c>
      <c r="J51" s="10">
        <f t="shared" si="4"/>
        <v>16.493194555644518</v>
      </c>
    </row>
    <row r="52" spans="1:10" ht="15">
      <c r="A52" s="11" t="s">
        <v>47</v>
      </c>
      <c r="B52" s="4">
        <v>878</v>
      </c>
      <c r="C52" s="4">
        <v>3</v>
      </c>
      <c r="D52" s="4">
        <f t="shared" si="0"/>
        <v>881</v>
      </c>
      <c r="E52" s="4">
        <v>1266</v>
      </c>
      <c r="F52" s="4">
        <v>0</v>
      </c>
      <c r="G52" s="4">
        <f t="shared" si="1"/>
        <v>1266</v>
      </c>
      <c r="H52" s="5">
        <f t="shared" si="2"/>
        <v>44.19134396355353</v>
      </c>
      <c r="I52" s="5">
        <f t="shared" si="3"/>
        <v>-100</v>
      </c>
      <c r="J52" s="6">
        <f t="shared" si="4"/>
        <v>43.70034052213394</v>
      </c>
    </row>
    <row r="53" spans="1:10" ht="15">
      <c r="A53" s="7" t="s">
        <v>48</v>
      </c>
      <c r="B53" s="8">
        <v>13319</v>
      </c>
      <c r="C53" s="8">
        <v>174</v>
      </c>
      <c r="D53" s="8">
        <f t="shared" si="0"/>
        <v>13493</v>
      </c>
      <c r="E53" s="8">
        <v>9655</v>
      </c>
      <c r="F53" s="8">
        <v>170</v>
      </c>
      <c r="G53" s="8">
        <f t="shared" si="1"/>
        <v>9825</v>
      </c>
      <c r="H53" s="9">
        <f t="shared" si="2"/>
        <v>-27.50957279075006</v>
      </c>
      <c r="I53" s="9">
        <f t="shared" si="3"/>
        <v>-2.2988505747126435</v>
      </c>
      <c r="J53" s="10">
        <f t="shared" si="4"/>
        <v>-27.184466019417474</v>
      </c>
    </row>
    <row r="54" spans="1:10" ht="15">
      <c r="A54" s="11" t="s">
        <v>49</v>
      </c>
      <c r="B54" s="4">
        <v>276</v>
      </c>
      <c r="C54" s="4">
        <v>0</v>
      </c>
      <c r="D54" s="4">
        <f t="shared" si="0"/>
        <v>276</v>
      </c>
      <c r="E54" s="4">
        <v>77</v>
      </c>
      <c r="F54" s="4">
        <v>0</v>
      </c>
      <c r="G54" s="4">
        <f t="shared" si="1"/>
        <v>77</v>
      </c>
      <c r="H54" s="5">
        <f t="shared" si="2"/>
        <v>-72.10144927536231</v>
      </c>
      <c r="I54" s="5">
        <f t="shared" si="3"/>
        <v>0</v>
      </c>
      <c r="J54" s="6">
        <f t="shared" si="4"/>
        <v>-72.10144927536231</v>
      </c>
    </row>
    <row r="55" spans="1:10" ht="15">
      <c r="A55" s="7" t="s">
        <v>50</v>
      </c>
      <c r="B55" s="8">
        <v>418</v>
      </c>
      <c r="C55" s="8">
        <v>5</v>
      </c>
      <c r="D55" s="8">
        <f t="shared" si="0"/>
        <v>423</v>
      </c>
      <c r="E55" s="8">
        <v>583</v>
      </c>
      <c r="F55" s="8">
        <v>1</v>
      </c>
      <c r="G55" s="8">
        <f t="shared" si="1"/>
        <v>584</v>
      </c>
      <c r="H55" s="9">
        <f t="shared" si="2"/>
        <v>39.473684210526315</v>
      </c>
      <c r="I55" s="9">
        <f t="shared" si="3"/>
        <v>-80</v>
      </c>
      <c r="J55" s="10">
        <f t="shared" si="4"/>
        <v>38.061465721040186</v>
      </c>
    </row>
    <row r="56" spans="1:10" ht="15">
      <c r="A56" s="11" t="s">
        <v>51</v>
      </c>
      <c r="B56" s="4">
        <v>4845</v>
      </c>
      <c r="C56" s="4">
        <v>42</v>
      </c>
      <c r="D56" s="4">
        <f t="shared" si="0"/>
        <v>4887</v>
      </c>
      <c r="E56" s="4">
        <v>5795</v>
      </c>
      <c r="F56" s="4">
        <v>30</v>
      </c>
      <c r="G56" s="4">
        <f t="shared" si="1"/>
        <v>5825</v>
      </c>
      <c r="H56" s="5">
        <f t="shared" si="2"/>
        <v>19.607843137254903</v>
      </c>
      <c r="I56" s="5">
        <f t="shared" si="3"/>
        <v>-28.57142857142857</v>
      </c>
      <c r="J56" s="6">
        <f t="shared" si="4"/>
        <v>19.19377941477389</v>
      </c>
    </row>
    <row r="57" spans="1:10" ht="15">
      <c r="A57" s="7" t="s">
        <v>60</v>
      </c>
      <c r="B57" s="8">
        <v>317</v>
      </c>
      <c r="C57" s="8">
        <v>55</v>
      </c>
      <c r="D57" s="8">
        <f t="shared" si="0"/>
        <v>372</v>
      </c>
      <c r="E57" s="8">
        <v>345</v>
      </c>
      <c r="F57" s="8">
        <v>67</v>
      </c>
      <c r="G57" s="8">
        <f t="shared" si="1"/>
        <v>412</v>
      </c>
      <c r="H57" s="9">
        <f t="shared" si="2"/>
        <v>8.832807570977918</v>
      </c>
      <c r="I57" s="9">
        <f t="shared" si="3"/>
        <v>21.818181818181817</v>
      </c>
      <c r="J57" s="10">
        <f t="shared" si="4"/>
        <v>10.75268817204301</v>
      </c>
    </row>
    <row r="58" spans="1:10" ht="15">
      <c r="A58" s="11" t="s">
        <v>61</v>
      </c>
      <c r="B58" s="4">
        <v>88</v>
      </c>
      <c r="C58" s="4">
        <v>42</v>
      </c>
      <c r="D58" s="4">
        <f t="shared" si="0"/>
        <v>130</v>
      </c>
      <c r="E58" s="4">
        <v>59</v>
      </c>
      <c r="F58" s="4">
        <v>25</v>
      </c>
      <c r="G58" s="4">
        <f t="shared" si="1"/>
        <v>84</v>
      </c>
      <c r="H58" s="5">
        <f t="shared" si="2"/>
        <v>-32.95454545454545</v>
      </c>
      <c r="I58" s="5">
        <f t="shared" si="3"/>
        <v>-40.476190476190474</v>
      </c>
      <c r="J58" s="6">
        <f t="shared" si="4"/>
        <v>-35.38461538461539</v>
      </c>
    </row>
    <row r="59" spans="1:11" ht="15">
      <c r="A59" s="13" t="s">
        <v>52</v>
      </c>
      <c r="B59" s="14">
        <f>B60-SUM(B5+B9+B19+B31+B57+B58)</f>
        <v>279826</v>
      </c>
      <c r="C59" s="14">
        <f>C60-SUM(C5+C9+C19+C31+C57+C58)</f>
        <v>168682</v>
      </c>
      <c r="D59" s="14">
        <f>D60-SUM(D5+D9+D19+D31+D57+D58)</f>
        <v>448508</v>
      </c>
      <c r="E59" s="14">
        <f>E60-SUM(E5+E9+E19+E31+E57+E58)</f>
        <v>293858</v>
      </c>
      <c r="F59" s="14">
        <f>F60-SUM(F5+F9+F19+F31+F57+F58)</f>
        <v>186233</v>
      </c>
      <c r="G59" s="14">
        <f>G60-SUM(G5+G9+G19+G31+G57+G58)</f>
        <v>480091</v>
      </c>
      <c r="H59" s="15">
        <f>+_xlfn.IFERROR(((E59-B59)/B59)*100,0)</f>
        <v>5.014544752810676</v>
      </c>
      <c r="I59" s="15">
        <f t="shared" si="3"/>
        <v>10.404785335720469</v>
      </c>
      <c r="J59" s="43">
        <f t="shared" si="4"/>
        <v>7.041791896688576</v>
      </c>
      <c r="K59" s="49"/>
    </row>
    <row r="60" spans="1:10" ht="15">
      <c r="A60" s="16" t="s">
        <v>53</v>
      </c>
      <c r="B60" s="17">
        <f>SUM(B4:B58)</f>
        <v>345994</v>
      </c>
      <c r="C60" s="17">
        <f>SUM(C4:C58)</f>
        <v>200861</v>
      </c>
      <c r="D60" s="17">
        <f>SUM(D4:D58)</f>
        <v>546855</v>
      </c>
      <c r="E60" s="17">
        <f>SUM(E4:E58)</f>
        <v>364397</v>
      </c>
      <c r="F60" s="17">
        <f>SUM(F4:F58)</f>
        <v>220388</v>
      </c>
      <c r="G60" s="17">
        <f>SUM(G4:G58)</f>
        <v>584785</v>
      </c>
      <c r="H60" s="18">
        <f>+_xlfn.IFERROR(((E60-B60)/B60)*100,0)</f>
        <v>5.318878362052521</v>
      </c>
      <c r="I60" s="18">
        <f t="shared" si="3"/>
        <v>9.72164830405106</v>
      </c>
      <c r="J60" s="19">
        <f t="shared" si="4"/>
        <v>6.936025088917537</v>
      </c>
    </row>
    <row r="61" spans="1:10" ht="15.75" thickBot="1">
      <c r="A61" s="20" t="s">
        <v>54</v>
      </c>
      <c r="B61" s="21"/>
      <c r="C61" s="21"/>
      <c r="D61" s="21">
        <v>152015</v>
      </c>
      <c r="E61" s="21"/>
      <c r="F61" s="21"/>
      <c r="G61" s="21">
        <v>178328</v>
      </c>
      <c r="H61" s="66">
        <f>+_xlfn.IFERROR(((G61-D61)/D61)*100,0)</f>
        <v>17.309476038548826</v>
      </c>
      <c r="I61" s="66"/>
      <c r="J61" s="67"/>
    </row>
    <row r="62" spans="1:10" ht="15">
      <c r="A62" s="16" t="s">
        <v>55</v>
      </c>
      <c r="B62" s="42"/>
      <c r="C62" s="42"/>
      <c r="D62" s="42">
        <f>+D60+D61</f>
        <v>698870</v>
      </c>
      <c r="E62" s="42"/>
      <c r="F62" s="42"/>
      <c r="G62" s="42">
        <f>+G60+G61</f>
        <v>763113</v>
      </c>
      <c r="H62" s="68">
        <f>+_xlfn.IFERROR(((G62-D62)/D62)*100,0)</f>
        <v>9.192410605692046</v>
      </c>
      <c r="I62" s="68"/>
      <c r="J62" s="69"/>
    </row>
    <row r="63" spans="1:10" ht="15">
      <c r="A63" s="51"/>
      <c r="B63" s="52"/>
      <c r="C63" s="52"/>
      <c r="D63" s="52"/>
      <c r="E63" s="52"/>
      <c r="F63" s="52"/>
      <c r="G63" s="52"/>
      <c r="H63" s="52"/>
      <c r="I63" s="52"/>
      <c r="J63" s="53"/>
    </row>
    <row r="64" spans="1:10" ht="15.75" thickBot="1">
      <c r="A64" s="54"/>
      <c r="B64" s="55"/>
      <c r="C64" s="55"/>
      <c r="D64" s="55"/>
      <c r="E64" s="55"/>
      <c r="F64" s="55"/>
      <c r="G64" s="55"/>
      <c r="H64" s="55"/>
      <c r="I64" s="55"/>
      <c r="J64" s="56"/>
    </row>
    <row r="65" spans="1:10" ht="48.75" customHeight="1">
      <c r="A65" s="57" t="s">
        <v>62</v>
      </c>
      <c r="B65" s="57"/>
      <c r="C65" s="57"/>
      <c r="D65" s="57"/>
      <c r="E65" s="57"/>
      <c r="F65" s="57"/>
      <c r="G65" s="57"/>
      <c r="H65" s="57"/>
      <c r="I65" s="57"/>
      <c r="J65" s="57"/>
    </row>
  </sheetData>
  <sheetProtection/>
  <mergeCells count="10">
    <mergeCell ref="A63:J63"/>
    <mergeCell ref="A64:J64"/>
    <mergeCell ref="A65:J65"/>
    <mergeCell ref="A1:J1"/>
    <mergeCell ref="A2:A3"/>
    <mergeCell ref="B2:D2"/>
    <mergeCell ref="E2:G2"/>
    <mergeCell ref="H2:J2"/>
    <mergeCell ref="H61:J61"/>
    <mergeCell ref="H62:J62"/>
  </mergeCells>
  <conditionalFormatting sqref="B4:G58">
    <cfRule type="cellIs" priority="5" dxfId="0" operator="equal">
      <formula>0</formula>
    </cfRule>
  </conditionalFormatting>
  <conditionalFormatting sqref="H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4"/>
  <sheetViews>
    <sheetView zoomScale="90" zoomScaleNormal="90" zoomScalePageLayoutView="0" workbookViewId="0" topLeftCell="A1">
      <selection activeCell="G22" sqref="G22"/>
    </sheetView>
  </sheetViews>
  <sheetFormatPr defaultColWidth="9.140625" defaultRowHeight="15"/>
  <cols>
    <col min="1" max="1" width="34.00390625" style="0" bestFit="1" customWidth="1"/>
    <col min="2" max="10" width="14.28125" style="0" customWidth="1"/>
  </cols>
  <sheetData>
    <row r="1" spans="1:10" ht="24.75" customHeight="1">
      <c r="A1" s="58" t="s">
        <v>68</v>
      </c>
      <c r="B1" s="59"/>
      <c r="C1" s="59"/>
      <c r="D1" s="59"/>
      <c r="E1" s="59"/>
      <c r="F1" s="59"/>
      <c r="G1" s="59"/>
      <c r="H1" s="59"/>
      <c r="I1" s="59"/>
      <c r="J1" s="60"/>
    </row>
    <row r="2" spans="1:10" ht="27" customHeight="1">
      <c r="A2" s="61" t="s">
        <v>1</v>
      </c>
      <c r="B2" s="63" t="s">
        <v>74</v>
      </c>
      <c r="C2" s="63"/>
      <c r="D2" s="63"/>
      <c r="E2" s="63" t="s">
        <v>75</v>
      </c>
      <c r="F2" s="63"/>
      <c r="G2" s="63"/>
      <c r="H2" s="64" t="s">
        <v>72</v>
      </c>
      <c r="I2" s="64"/>
      <c r="J2" s="65"/>
    </row>
    <row r="3" spans="1:10" ht="15">
      <c r="A3" s="62"/>
      <c r="B3" s="1" t="s">
        <v>2</v>
      </c>
      <c r="C3" s="1" t="s">
        <v>3</v>
      </c>
      <c r="D3" s="1" t="s">
        <v>4</v>
      </c>
      <c r="E3" s="1" t="s">
        <v>2</v>
      </c>
      <c r="F3" s="1" t="s">
        <v>3</v>
      </c>
      <c r="G3" s="1" t="s">
        <v>4</v>
      </c>
      <c r="H3" s="1" t="s">
        <v>2</v>
      </c>
      <c r="I3" s="1" t="s">
        <v>3</v>
      </c>
      <c r="J3" s="2" t="s">
        <v>4</v>
      </c>
    </row>
    <row r="4" spans="1:10" ht="15">
      <c r="A4" s="25" t="s">
        <v>5</v>
      </c>
      <c r="B4" s="4">
        <v>50607</v>
      </c>
      <c r="C4" s="4">
        <v>120411</v>
      </c>
      <c r="D4" s="4">
        <f>SUM(B4:C4)</f>
        <v>171018</v>
      </c>
      <c r="E4" s="4">
        <v>52928</v>
      </c>
      <c r="F4" s="4">
        <v>130111</v>
      </c>
      <c r="G4" s="4">
        <f>SUM(E4:F4)</f>
        <v>183039</v>
      </c>
      <c r="H4" s="5">
        <f>+_xlfn.IFERROR(((E4-B4)/B4)*100,)</f>
        <v>4.586322050309246</v>
      </c>
      <c r="I4" s="5">
        <f>+_xlfn.IFERROR(((F4-C4)/C4)*100,)</f>
        <v>8.05574241556004</v>
      </c>
      <c r="J4" s="40">
        <f>+_xlfn.IFERROR(((G4-D4)/D4)*100,)</f>
        <v>7.029084657755325</v>
      </c>
    </row>
    <row r="5" spans="1:10" ht="15">
      <c r="A5" s="26" t="s">
        <v>56</v>
      </c>
      <c r="B5" s="8">
        <v>52571</v>
      </c>
      <c r="C5" s="8">
        <v>29590</v>
      </c>
      <c r="D5" s="8">
        <f aca="true" t="shared" si="0" ref="D5:D58">SUM(B5:C5)</f>
        <v>82161</v>
      </c>
      <c r="E5" s="8">
        <v>56851</v>
      </c>
      <c r="F5" s="8">
        <v>31487</v>
      </c>
      <c r="G5" s="8">
        <f aca="true" t="shared" si="1" ref="G5:G58">SUM(E5:F5)</f>
        <v>88338</v>
      </c>
      <c r="H5" s="9">
        <f aca="true" t="shared" si="2" ref="H5:H58">+_xlfn.IFERROR(((E5-B5)/B5)*100,)</f>
        <v>8.141370717696068</v>
      </c>
      <c r="I5" s="9">
        <f aca="true" t="shared" si="3" ref="I5:I58">+_xlfn.IFERROR(((F5-C5)/C5)*100,)</f>
        <v>6.41094964515039</v>
      </c>
      <c r="J5" s="10">
        <f aca="true" t="shared" si="4" ref="J5:J58">+_xlfn.IFERROR(((G5-D5)/D5)*100,)</f>
        <v>7.518165552999598</v>
      </c>
    </row>
    <row r="6" spans="1:10" ht="15">
      <c r="A6" s="27" t="s">
        <v>6</v>
      </c>
      <c r="B6" s="4">
        <v>33309</v>
      </c>
      <c r="C6" s="4">
        <v>5632</v>
      </c>
      <c r="D6" s="4">
        <f t="shared" si="0"/>
        <v>38941</v>
      </c>
      <c r="E6" s="4">
        <v>41687</v>
      </c>
      <c r="F6" s="4">
        <v>6318</v>
      </c>
      <c r="G6" s="4">
        <f t="shared" si="1"/>
        <v>48005</v>
      </c>
      <c r="H6" s="5">
        <f t="shared" si="2"/>
        <v>25.152361223693298</v>
      </c>
      <c r="I6" s="5">
        <f t="shared" si="3"/>
        <v>12.180397727272728</v>
      </c>
      <c r="J6" s="6">
        <f t="shared" si="4"/>
        <v>23.276238411956548</v>
      </c>
    </row>
    <row r="7" spans="1:10" ht="15">
      <c r="A7" s="26" t="s">
        <v>7</v>
      </c>
      <c r="B7" s="8">
        <v>26360</v>
      </c>
      <c r="C7" s="8">
        <v>4278</v>
      </c>
      <c r="D7" s="8">
        <f t="shared" si="0"/>
        <v>30638</v>
      </c>
      <c r="E7" s="8">
        <v>27692</v>
      </c>
      <c r="F7" s="8">
        <v>4906</v>
      </c>
      <c r="G7" s="8">
        <f t="shared" si="1"/>
        <v>32598</v>
      </c>
      <c r="H7" s="9">
        <f t="shared" si="2"/>
        <v>5.0531107738998475</v>
      </c>
      <c r="I7" s="9">
        <f t="shared" si="3"/>
        <v>14.679756895745674</v>
      </c>
      <c r="J7" s="10">
        <f t="shared" si="4"/>
        <v>6.397284418042953</v>
      </c>
    </row>
    <row r="8" spans="1:10" ht="15">
      <c r="A8" s="27" t="s">
        <v>8</v>
      </c>
      <c r="B8" s="4">
        <v>18147</v>
      </c>
      <c r="C8" s="4">
        <v>20753</v>
      </c>
      <c r="D8" s="4">
        <f t="shared" si="0"/>
        <v>38900</v>
      </c>
      <c r="E8" s="4">
        <v>20260</v>
      </c>
      <c r="F8" s="4">
        <v>29292</v>
      </c>
      <c r="G8" s="4">
        <f t="shared" si="1"/>
        <v>49552</v>
      </c>
      <c r="H8" s="5">
        <f t="shared" si="2"/>
        <v>11.643797872926655</v>
      </c>
      <c r="I8" s="5">
        <f t="shared" si="3"/>
        <v>41.14585843010649</v>
      </c>
      <c r="J8" s="6">
        <f t="shared" si="4"/>
        <v>27.383033419023135</v>
      </c>
    </row>
    <row r="9" spans="1:10" ht="15">
      <c r="A9" s="26" t="s">
        <v>57</v>
      </c>
      <c r="B9" s="8">
        <v>1207</v>
      </c>
      <c r="C9" s="8">
        <v>373</v>
      </c>
      <c r="D9" s="8">
        <f t="shared" si="0"/>
        <v>1580</v>
      </c>
      <c r="E9" s="8">
        <v>1465</v>
      </c>
      <c r="F9" s="8">
        <v>752</v>
      </c>
      <c r="G9" s="8">
        <f t="shared" si="1"/>
        <v>2217</v>
      </c>
      <c r="H9" s="9">
        <f t="shared" si="2"/>
        <v>21.375310687655343</v>
      </c>
      <c r="I9" s="9">
        <f t="shared" si="3"/>
        <v>101.60857908847186</v>
      </c>
      <c r="J9" s="10">
        <f t="shared" si="4"/>
        <v>40.31645569620253</v>
      </c>
    </row>
    <row r="10" spans="1:10" ht="15">
      <c r="A10" s="27" t="s">
        <v>9</v>
      </c>
      <c r="B10" s="4">
        <v>2593</v>
      </c>
      <c r="C10" s="4">
        <v>2024</v>
      </c>
      <c r="D10" s="4">
        <f t="shared" si="0"/>
        <v>4617</v>
      </c>
      <c r="E10" s="4">
        <v>2986</v>
      </c>
      <c r="F10" s="4">
        <v>2847</v>
      </c>
      <c r="G10" s="4">
        <f t="shared" si="1"/>
        <v>5833</v>
      </c>
      <c r="H10" s="5">
        <f t="shared" si="2"/>
        <v>15.156189741612033</v>
      </c>
      <c r="I10" s="5">
        <f t="shared" si="3"/>
        <v>40.662055335968375</v>
      </c>
      <c r="J10" s="6">
        <f t="shared" si="4"/>
        <v>26.337448559670783</v>
      </c>
    </row>
    <row r="11" spans="1:10" ht="15">
      <c r="A11" s="26" t="s">
        <v>10</v>
      </c>
      <c r="B11" s="8">
        <v>4271</v>
      </c>
      <c r="C11" s="8">
        <v>828</v>
      </c>
      <c r="D11" s="8">
        <f t="shared" si="0"/>
        <v>5099</v>
      </c>
      <c r="E11" s="8">
        <v>4730</v>
      </c>
      <c r="F11" s="8">
        <v>1357</v>
      </c>
      <c r="G11" s="8">
        <f t="shared" si="1"/>
        <v>6087</v>
      </c>
      <c r="H11" s="9">
        <f t="shared" si="2"/>
        <v>10.746897682041677</v>
      </c>
      <c r="I11" s="9">
        <f t="shared" si="3"/>
        <v>63.888888888888886</v>
      </c>
      <c r="J11" s="10">
        <f t="shared" si="4"/>
        <v>19.376348303588937</v>
      </c>
    </row>
    <row r="12" spans="1:10" ht="15">
      <c r="A12" s="27" t="s">
        <v>11</v>
      </c>
      <c r="B12" s="4">
        <v>13185</v>
      </c>
      <c r="C12" s="4">
        <v>2330</v>
      </c>
      <c r="D12" s="4">
        <f t="shared" si="0"/>
        <v>15515</v>
      </c>
      <c r="E12" s="4">
        <v>13440</v>
      </c>
      <c r="F12" s="4">
        <v>1909</v>
      </c>
      <c r="G12" s="4">
        <f t="shared" si="1"/>
        <v>15349</v>
      </c>
      <c r="H12" s="5">
        <f t="shared" si="2"/>
        <v>1.9340159271899888</v>
      </c>
      <c r="I12" s="5">
        <f t="shared" si="3"/>
        <v>-18.068669527896997</v>
      </c>
      <c r="J12" s="6">
        <f t="shared" si="4"/>
        <v>-1.0699323235578473</v>
      </c>
    </row>
    <row r="13" spans="1:10" ht="15">
      <c r="A13" s="26" t="s">
        <v>12</v>
      </c>
      <c r="B13" s="8">
        <v>9142</v>
      </c>
      <c r="C13" s="8">
        <v>205</v>
      </c>
      <c r="D13" s="8">
        <f t="shared" si="0"/>
        <v>9347</v>
      </c>
      <c r="E13" s="8">
        <v>9512</v>
      </c>
      <c r="F13" s="8">
        <v>264</v>
      </c>
      <c r="G13" s="8">
        <f t="shared" si="1"/>
        <v>9776</v>
      </c>
      <c r="H13" s="9">
        <f t="shared" si="2"/>
        <v>4.047254430102822</v>
      </c>
      <c r="I13" s="9">
        <f t="shared" si="3"/>
        <v>28.780487804878046</v>
      </c>
      <c r="J13" s="10">
        <f t="shared" si="4"/>
        <v>4.58970792767733</v>
      </c>
    </row>
    <row r="14" spans="1:10" ht="15">
      <c r="A14" s="27" t="s">
        <v>13</v>
      </c>
      <c r="B14" s="4">
        <v>3159</v>
      </c>
      <c r="C14" s="4">
        <v>50</v>
      </c>
      <c r="D14" s="4">
        <f t="shared" si="0"/>
        <v>3209</v>
      </c>
      <c r="E14" s="4">
        <v>3805</v>
      </c>
      <c r="F14" s="4">
        <v>38</v>
      </c>
      <c r="G14" s="4">
        <f t="shared" si="1"/>
        <v>3843</v>
      </c>
      <c r="H14" s="5">
        <f t="shared" si="2"/>
        <v>20.44950933839823</v>
      </c>
      <c r="I14" s="5">
        <f t="shared" si="3"/>
        <v>-24</v>
      </c>
      <c r="J14" s="6">
        <f t="shared" si="4"/>
        <v>19.75693362418199</v>
      </c>
    </row>
    <row r="15" spans="1:10" ht="15">
      <c r="A15" s="26" t="s">
        <v>14</v>
      </c>
      <c r="B15" s="8">
        <v>5783</v>
      </c>
      <c r="C15" s="8">
        <v>642</v>
      </c>
      <c r="D15" s="8">
        <f t="shared" si="0"/>
        <v>6425</v>
      </c>
      <c r="E15" s="8">
        <v>7055</v>
      </c>
      <c r="F15" s="8">
        <v>684</v>
      </c>
      <c r="G15" s="8">
        <f t="shared" si="1"/>
        <v>7739</v>
      </c>
      <c r="H15" s="9">
        <f t="shared" si="2"/>
        <v>21.99550406363479</v>
      </c>
      <c r="I15" s="9">
        <f t="shared" si="3"/>
        <v>6.5420560747663545</v>
      </c>
      <c r="J15" s="10">
        <f t="shared" si="4"/>
        <v>20.45136186770428</v>
      </c>
    </row>
    <row r="16" spans="1:10" ht="15">
      <c r="A16" s="27" t="s">
        <v>15</v>
      </c>
      <c r="B16" s="4">
        <v>618</v>
      </c>
      <c r="C16" s="4">
        <v>10</v>
      </c>
      <c r="D16" s="4">
        <f t="shared" si="0"/>
        <v>628</v>
      </c>
      <c r="E16" s="4">
        <v>823</v>
      </c>
      <c r="F16" s="4">
        <v>23</v>
      </c>
      <c r="G16" s="4">
        <f t="shared" si="1"/>
        <v>846</v>
      </c>
      <c r="H16" s="5">
        <f t="shared" si="2"/>
        <v>33.17152103559871</v>
      </c>
      <c r="I16" s="5">
        <f t="shared" si="3"/>
        <v>130</v>
      </c>
      <c r="J16" s="6">
        <f t="shared" si="4"/>
        <v>34.71337579617834</v>
      </c>
    </row>
    <row r="17" spans="1:10" ht="15">
      <c r="A17" s="26" t="s">
        <v>16</v>
      </c>
      <c r="B17" s="8">
        <v>759</v>
      </c>
      <c r="C17" s="8">
        <v>0</v>
      </c>
      <c r="D17" s="8">
        <f t="shared" si="0"/>
        <v>759</v>
      </c>
      <c r="E17" s="8">
        <v>874</v>
      </c>
      <c r="F17" s="8">
        <v>8</v>
      </c>
      <c r="G17" s="8">
        <f t="shared" si="1"/>
        <v>882</v>
      </c>
      <c r="H17" s="9">
        <f t="shared" si="2"/>
        <v>15.151515151515152</v>
      </c>
      <c r="I17" s="9">
        <f t="shared" si="3"/>
        <v>0</v>
      </c>
      <c r="J17" s="10">
        <f t="shared" si="4"/>
        <v>16.205533596837945</v>
      </c>
    </row>
    <row r="18" spans="1:10" ht="15">
      <c r="A18" s="27" t="s">
        <v>17</v>
      </c>
      <c r="B18" s="4">
        <v>605</v>
      </c>
      <c r="C18" s="4">
        <v>36</v>
      </c>
      <c r="D18" s="4">
        <f t="shared" si="0"/>
        <v>641</v>
      </c>
      <c r="E18" s="4">
        <v>546</v>
      </c>
      <c r="F18" s="4">
        <v>34</v>
      </c>
      <c r="G18" s="4">
        <f t="shared" si="1"/>
        <v>580</v>
      </c>
      <c r="H18" s="5">
        <f t="shared" si="2"/>
        <v>-9.75206611570248</v>
      </c>
      <c r="I18" s="5">
        <f t="shared" si="3"/>
        <v>-5.555555555555555</v>
      </c>
      <c r="J18" s="6">
        <f t="shared" si="4"/>
        <v>-9.51638065522621</v>
      </c>
    </row>
    <row r="19" spans="1:10" ht="15">
      <c r="A19" s="26" t="s">
        <v>58</v>
      </c>
      <c r="B19" s="8">
        <v>0</v>
      </c>
      <c r="C19" s="8">
        <v>0</v>
      </c>
      <c r="D19" s="8"/>
      <c r="E19" s="8">
        <v>0</v>
      </c>
      <c r="F19" s="8">
        <v>0</v>
      </c>
      <c r="G19" s="8"/>
      <c r="H19" s="9">
        <f t="shared" si="2"/>
        <v>0</v>
      </c>
      <c r="I19" s="9">
        <f t="shared" si="3"/>
        <v>0</v>
      </c>
      <c r="J19" s="10">
        <f t="shared" si="4"/>
        <v>0</v>
      </c>
    </row>
    <row r="20" spans="1:10" ht="15">
      <c r="A20" s="27" t="s">
        <v>18</v>
      </c>
      <c r="B20" s="4">
        <v>710</v>
      </c>
      <c r="C20" s="4">
        <v>20</v>
      </c>
      <c r="D20" s="4">
        <f t="shared" si="0"/>
        <v>730</v>
      </c>
      <c r="E20" s="4">
        <v>1206</v>
      </c>
      <c r="F20" s="4">
        <v>56</v>
      </c>
      <c r="G20" s="4">
        <f t="shared" si="1"/>
        <v>1262</v>
      </c>
      <c r="H20" s="5">
        <f t="shared" si="2"/>
        <v>69.85915492957746</v>
      </c>
      <c r="I20" s="5">
        <f t="shared" si="3"/>
        <v>180</v>
      </c>
      <c r="J20" s="6">
        <f t="shared" si="4"/>
        <v>72.87671232876713</v>
      </c>
    </row>
    <row r="21" spans="1:10" ht="15">
      <c r="A21" s="26" t="s">
        <v>19</v>
      </c>
      <c r="B21" s="8">
        <v>0</v>
      </c>
      <c r="C21" s="8">
        <v>0</v>
      </c>
      <c r="D21" s="8"/>
      <c r="E21" s="8">
        <v>0</v>
      </c>
      <c r="F21" s="8">
        <v>0</v>
      </c>
      <c r="G21" s="8"/>
      <c r="H21" s="9">
        <f t="shared" si="2"/>
        <v>0</v>
      </c>
      <c r="I21" s="9">
        <f t="shared" si="3"/>
        <v>0</v>
      </c>
      <c r="J21" s="10">
        <f t="shared" si="4"/>
        <v>0</v>
      </c>
    </row>
    <row r="22" spans="1:10" ht="15">
      <c r="A22" s="27" t="s">
        <v>20</v>
      </c>
      <c r="B22" s="4">
        <v>1173</v>
      </c>
      <c r="C22" s="4">
        <v>12</v>
      </c>
      <c r="D22" s="4">
        <f t="shared" si="0"/>
        <v>1185</v>
      </c>
      <c r="E22" s="4">
        <v>1891</v>
      </c>
      <c r="F22" s="4">
        <v>13</v>
      </c>
      <c r="G22" s="4">
        <f t="shared" si="1"/>
        <v>1904</v>
      </c>
      <c r="H22" s="5">
        <f t="shared" si="2"/>
        <v>61.21057118499573</v>
      </c>
      <c r="I22" s="5">
        <f t="shared" si="3"/>
        <v>8.333333333333332</v>
      </c>
      <c r="J22" s="6">
        <f t="shared" si="4"/>
        <v>60.67510548523207</v>
      </c>
    </row>
    <row r="23" spans="1:10" ht="15">
      <c r="A23" s="26" t="s">
        <v>21</v>
      </c>
      <c r="B23" s="8">
        <v>460</v>
      </c>
      <c r="C23" s="8">
        <v>4</v>
      </c>
      <c r="D23" s="8">
        <f t="shared" si="0"/>
        <v>464</v>
      </c>
      <c r="E23" s="8">
        <v>622</v>
      </c>
      <c r="F23" s="8">
        <v>3</v>
      </c>
      <c r="G23" s="8">
        <f t="shared" si="1"/>
        <v>625</v>
      </c>
      <c r="H23" s="9">
        <f t="shared" si="2"/>
        <v>35.21739130434783</v>
      </c>
      <c r="I23" s="9">
        <f t="shared" si="3"/>
        <v>-25</v>
      </c>
      <c r="J23" s="10">
        <f t="shared" si="4"/>
        <v>34.69827586206897</v>
      </c>
    </row>
    <row r="24" spans="1:10" ht="15">
      <c r="A24" s="27" t="s">
        <v>22</v>
      </c>
      <c r="B24" s="4">
        <v>647</v>
      </c>
      <c r="C24" s="4">
        <v>101</v>
      </c>
      <c r="D24" s="4">
        <f t="shared" si="0"/>
        <v>748</v>
      </c>
      <c r="E24" s="4">
        <v>741</v>
      </c>
      <c r="F24" s="4">
        <v>97</v>
      </c>
      <c r="G24" s="4">
        <f t="shared" si="1"/>
        <v>838</v>
      </c>
      <c r="H24" s="5">
        <f t="shared" si="2"/>
        <v>14.528593508500773</v>
      </c>
      <c r="I24" s="5">
        <f t="shared" si="3"/>
        <v>-3.9603960396039604</v>
      </c>
      <c r="J24" s="6">
        <f t="shared" si="4"/>
        <v>12.032085561497325</v>
      </c>
    </row>
    <row r="25" spans="1:10" ht="15">
      <c r="A25" s="26" t="s">
        <v>23</v>
      </c>
      <c r="B25" s="8">
        <v>594</v>
      </c>
      <c r="C25" s="8">
        <v>14</v>
      </c>
      <c r="D25" s="8">
        <f t="shared" si="0"/>
        <v>608</v>
      </c>
      <c r="E25" s="8">
        <v>859</v>
      </c>
      <c r="F25" s="8">
        <v>11</v>
      </c>
      <c r="G25" s="8">
        <f t="shared" si="1"/>
        <v>870</v>
      </c>
      <c r="H25" s="9">
        <f t="shared" si="2"/>
        <v>44.612794612794616</v>
      </c>
      <c r="I25" s="9">
        <f t="shared" si="3"/>
        <v>-21.428571428571427</v>
      </c>
      <c r="J25" s="10">
        <f t="shared" si="4"/>
        <v>43.09210526315789</v>
      </c>
    </row>
    <row r="26" spans="1:10" ht="15">
      <c r="A26" s="27" t="s">
        <v>24</v>
      </c>
      <c r="B26" s="4">
        <v>0</v>
      </c>
      <c r="C26" s="4">
        <v>0</v>
      </c>
      <c r="D26" s="4"/>
      <c r="E26" s="4">
        <v>0</v>
      </c>
      <c r="F26" s="4">
        <v>0</v>
      </c>
      <c r="G26" s="4">
        <f t="shared" si="1"/>
        <v>0</v>
      </c>
      <c r="H26" s="5">
        <f t="shared" si="2"/>
        <v>0</v>
      </c>
      <c r="I26" s="5">
        <f t="shared" si="3"/>
        <v>0</v>
      </c>
      <c r="J26" s="6">
        <f t="shared" si="4"/>
        <v>0</v>
      </c>
    </row>
    <row r="27" spans="1:10" ht="15">
      <c r="A27" s="26" t="s">
        <v>25</v>
      </c>
      <c r="B27" s="8">
        <v>1677</v>
      </c>
      <c r="C27" s="8">
        <v>170</v>
      </c>
      <c r="D27" s="8">
        <f t="shared" si="0"/>
        <v>1847</v>
      </c>
      <c r="E27" s="8">
        <v>1729</v>
      </c>
      <c r="F27" s="8">
        <v>280</v>
      </c>
      <c r="G27" s="8">
        <f t="shared" si="1"/>
        <v>2009</v>
      </c>
      <c r="H27" s="9">
        <f t="shared" si="2"/>
        <v>3.10077519379845</v>
      </c>
      <c r="I27" s="9">
        <f t="shared" si="3"/>
        <v>64.70588235294117</v>
      </c>
      <c r="J27" s="10">
        <f t="shared" si="4"/>
        <v>8.770979967514888</v>
      </c>
    </row>
    <row r="28" spans="1:10" ht="15">
      <c r="A28" s="27" t="s">
        <v>26</v>
      </c>
      <c r="B28" s="4">
        <v>4828</v>
      </c>
      <c r="C28" s="4">
        <v>206</v>
      </c>
      <c r="D28" s="4">
        <f t="shared" si="0"/>
        <v>5034</v>
      </c>
      <c r="E28" s="4">
        <v>5513</v>
      </c>
      <c r="F28" s="4">
        <v>143</v>
      </c>
      <c r="G28" s="4">
        <f t="shared" si="1"/>
        <v>5656</v>
      </c>
      <c r="H28" s="5">
        <f t="shared" si="2"/>
        <v>14.188069594034797</v>
      </c>
      <c r="I28" s="5">
        <f t="shared" si="3"/>
        <v>-30.582524271844658</v>
      </c>
      <c r="J28" s="6">
        <f t="shared" si="4"/>
        <v>12.355979340484705</v>
      </c>
    </row>
    <row r="29" spans="1:10" ht="15">
      <c r="A29" s="26" t="s">
        <v>27</v>
      </c>
      <c r="B29" s="8">
        <v>2584</v>
      </c>
      <c r="C29" s="8">
        <v>53</v>
      </c>
      <c r="D29" s="8">
        <f t="shared" si="0"/>
        <v>2637</v>
      </c>
      <c r="E29" s="8">
        <v>2720</v>
      </c>
      <c r="F29" s="8">
        <v>63</v>
      </c>
      <c r="G29" s="8">
        <f t="shared" si="1"/>
        <v>2783</v>
      </c>
      <c r="H29" s="9">
        <f t="shared" si="2"/>
        <v>5.263157894736842</v>
      </c>
      <c r="I29" s="9">
        <f t="shared" si="3"/>
        <v>18.867924528301888</v>
      </c>
      <c r="J29" s="10">
        <f t="shared" si="4"/>
        <v>5.536594615092909</v>
      </c>
    </row>
    <row r="30" spans="1:10" ht="15">
      <c r="A30" s="27" t="s">
        <v>28</v>
      </c>
      <c r="B30" s="4">
        <v>1018</v>
      </c>
      <c r="C30" s="4">
        <v>7</v>
      </c>
      <c r="D30" s="4">
        <f t="shared" si="0"/>
        <v>1025</v>
      </c>
      <c r="E30" s="4">
        <v>1289</v>
      </c>
      <c r="F30" s="4">
        <v>0</v>
      </c>
      <c r="G30" s="4">
        <f t="shared" si="1"/>
        <v>1289</v>
      </c>
      <c r="H30" s="5">
        <f t="shared" si="2"/>
        <v>26.620825147347745</v>
      </c>
      <c r="I30" s="5">
        <f t="shared" si="3"/>
        <v>-100</v>
      </c>
      <c r="J30" s="6">
        <f t="shared" si="4"/>
        <v>25.75609756097561</v>
      </c>
    </row>
    <row r="31" spans="1:10" ht="15">
      <c r="A31" s="26" t="s">
        <v>59</v>
      </c>
      <c r="B31" s="8">
        <v>14</v>
      </c>
      <c r="C31" s="8">
        <v>114</v>
      </c>
      <c r="D31" s="8">
        <f t="shared" si="0"/>
        <v>128</v>
      </c>
      <c r="E31" s="8">
        <v>9</v>
      </c>
      <c r="F31" s="8">
        <v>196</v>
      </c>
      <c r="G31" s="8">
        <f t="shared" si="1"/>
        <v>205</v>
      </c>
      <c r="H31" s="9">
        <f t="shared" si="2"/>
        <v>-35.714285714285715</v>
      </c>
      <c r="I31" s="9">
        <f t="shared" si="3"/>
        <v>71.9298245614035</v>
      </c>
      <c r="J31" s="10">
        <f t="shared" si="4"/>
        <v>60.15625</v>
      </c>
    </row>
    <row r="32" spans="1:10" ht="15">
      <c r="A32" s="27" t="s">
        <v>73</v>
      </c>
      <c r="B32" s="4">
        <v>358</v>
      </c>
      <c r="C32" s="4">
        <v>0</v>
      </c>
      <c r="D32" s="4">
        <f t="shared" si="0"/>
        <v>358</v>
      </c>
      <c r="E32" s="4">
        <v>452</v>
      </c>
      <c r="F32" s="4">
        <v>0</v>
      </c>
      <c r="G32" s="4">
        <f t="shared" si="1"/>
        <v>452</v>
      </c>
      <c r="H32" s="5">
        <f t="shared" si="2"/>
        <v>26.256983240223462</v>
      </c>
      <c r="I32" s="5">
        <f t="shared" si="3"/>
        <v>0</v>
      </c>
      <c r="J32" s="6">
        <f t="shared" si="4"/>
        <v>26.256983240223462</v>
      </c>
    </row>
    <row r="33" spans="1:10" ht="15">
      <c r="A33" s="26" t="s">
        <v>29</v>
      </c>
      <c r="B33" s="8">
        <v>2610</v>
      </c>
      <c r="C33" s="8">
        <v>876</v>
      </c>
      <c r="D33" s="8">
        <f t="shared" si="0"/>
        <v>3486</v>
      </c>
      <c r="E33" s="8">
        <v>2938</v>
      </c>
      <c r="F33" s="8">
        <v>757</v>
      </c>
      <c r="G33" s="8">
        <f t="shared" si="1"/>
        <v>3695</v>
      </c>
      <c r="H33" s="9">
        <f t="shared" si="2"/>
        <v>12.567049808429118</v>
      </c>
      <c r="I33" s="9">
        <f t="shared" si="3"/>
        <v>-13.584474885844749</v>
      </c>
      <c r="J33" s="10">
        <f t="shared" si="4"/>
        <v>5.995410212277682</v>
      </c>
    </row>
    <row r="34" spans="1:10" ht="15">
      <c r="A34" s="27" t="s">
        <v>71</v>
      </c>
      <c r="B34" s="4">
        <v>488</v>
      </c>
      <c r="C34" s="4">
        <v>0</v>
      </c>
      <c r="D34" s="4">
        <f t="shared" si="0"/>
        <v>488</v>
      </c>
      <c r="E34" s="4">
        <v>791</v>
      </c>
      <c r="F34" s="4">
        <v>0</v>
      </c>
      <c r="G34" s="4">
        <f t="shared" si="1"/>
        <v>791</v>
      </c>
      <c r="H34" s="5">
        <f t="shared" si="2"/>
        <v>62.090163934426236</v>
      </c>
      <c r="I34" s="5">
        <f t="shared" si="3"/>
        <v>0</v>
      </c>
      <c r="J34" s="6">
        <f t="shared" si="4"/>
        <v>62.090163934426236</v>
      </c>
    </row>
    <row r="35" spans="1:10" ht="15">
      <c r="A35" s="26" t="s">
        <v>30</v>
      </c>
      <c r="B35" s="8">
        <v>255</v>
      </c>
      <c r="C35" s="8">
        <v>114</v>
      </c>
      <c r="D35" s="8">
        <f t="shared" si="0"/>
        <v>369</v>
      </c>
      <c r="E35" s="8">
        <v>270</v>
      </c>
      <c r="F35" s="8">
        <v>245</v>
      </c>
      <c r="G35" s="8">
        <f t="shared" si="1"/>
        <v>515</v>
      </c>
      <c r="H35" s="9">
        <f t="shared" si="2"/>
        <v>5.88235294117647</v>
      </c>
      <c r="I35" s="9">
        <f t="shared" si="3"/>
        <v>114.91228070175438</v>
      </c>
      <c r="J35" s="10">
        <f t="shared" si="4"/>
        <v>39.56639566395664</v>
      </c>
    </row>
    <row r="36" spans="1:10" ht="15">
      <c r="A36" s="27" t="s">
        <v>31</v>
      </c>
      <c r="B36" s="4">
        <v>808</v>
      </c>
      <c r="C36" s="4">
        <v>7</v>
      </c>
      <c r="D36" s="4">
        <f t="shared" si="0"/>
        <v>815</v>
      </c>
      <c r="E36" s="4">
        <v>969</v>
      </c>
      <c r="F36" s="4">
        <v>8</v>
      </c>
      <c r="G36" s="4">
        <f t="shared" si="1"/>
        <v>977</v>
      </c>
      <c r="H36" s="5">
        <f t="shared" si="2"/>
        <v>19.925742574257427</v>
      </c>
      <c r="I36" s="5">
        <f t="shared" si="3"/>
        <v>14.285714285714285</v>
      </c>
      <c r="J36" s="6">
        <f t="shared" si="4"/>
        <v>19.87730061349693</v>
      </c>
    </row>
    <row r="37" spans="1:10" ht="15">
      <c r="A37" s="26" t="s">
        <v>32</v>
      </c>
      <c r="B37" s="8">
        <v>1427</v>
      </c>
      <c r="C37" s="8">
        <v>0</v>
      </c>
      <c r="D37" s="8">
        <f t="shared" si="0"/>
        <v>1427</v>
      </c>
      <c r="E37" s="8">
        <v>1605</v>
      </c>
      <c r="F37" s="8">
        <v>0</v>
      </c>
      <c r="G37" s="8">
        <f t="shared" si="1"/>
        <v>1605</v>
      </c>
      <c r="H37" s="9">
        <f t="shared" si="2"/>
        <v>12.473721093202522</v>
      </c>
      <c r="I37" s="9">
        <f t="shared" si="3"/>
        <v>0</v>
      </c>
      <c r="J37" s="10">
        <f t="shared" si="4"/>
        <v>12.473721093202522</v>
      </c>
    </row>
    <row r="38" spans="1:10" ht="15">
      <c r="A38" s="27" t="s">
        <v>33</v>
      </c>
      <c r="B38" s="4">
        <v>191</v>
      </c>
      <c r="C38" s="4">
        <v>9</v>
      </c>
      <c r="D38" s="4">
        <f t="shared" si="0"/>
        <v>200</v>
      </c>
      <c r="E38" s="4">
        <v>303</v>
      </c>
      <c r="F38" s="4">
        <v>13</v>
      </c>
      <c r="G38" s="4">
        <f t="shared" si="1"/>
        <v>316</v>
      </c>
      <c r="H38" s="5">
        <f t="shared" si="2"/>
        <v>58.63874345549738</v>
      </c>
      <c r="I38" s="5">
        <f t="shared" si="3"/>
        <v>44.44444444444444</v>
      </c>
      <c r="J38" s="6">
        <f t="shared" si="4"/>
        <v>57.99999999999999</v>
      </c>
    </row>
    <row r="39" spans="1:10" ht="15">
      <c r="A39" s="26" t="s">
        <v>34</v>
      </c>
      <c r="B39" s="8">
        <v>4996</v>
      </c>
      <c r="C39" s="8">
        <v>496</v>
      </c>
      <c r="D39" s="8">
        <f t="shared" si="0"/>
        <v>5492</v>
      </c>
      <c r="E39" s="8">
        <v>4788</v>
      </c>
      <c r="F39" s="8">
        <v>636</v>
      </c>
      <c r="G39" s="8">
        <f t="shared" si="1"/>
        <v>5424</v>
      </c>
      <c r="H39" s="9">
        <f t="shared" si="2"/>
        <v>-4.1633306645316255</v>
      </c>
      <c r="I39" s="9">
        <f t="shared" si="3"/>
        <v>28.225806451612907</v>
      </c>
      <c r="J39" s="22">
        <f t="shared" si="4"/>
        <v>-1.2381646030589948</v>
      </c>
    </row>
    <row r="40" spans="1:10" ht="15">
      <c r="A40" s="27" t="s">
        <v>35</v>
      </c>
      <c r="B40" s="4">
        <v>125</v>
      </c>
      <c r="C40" s="4">
        <v>6</v>
      </c>
      <c r="D40" s="4">
        <f t="shared" si="0"/>
        <v>131</v>
      </c>
      <c r="E40" s="4">
        <v>128</v>
      </c>
      <c r="F40" s="4">
        <v>18</v>
      </c>
      <c r="G40" s="4">
        <f t="shared" si="1"/>
        <v>146</v>
      </c>
      <c r="H40" s="5">
        <f t="shared" si="2"/>
        <v>2.4</v>
      </c>
      <c r="I40" s="5">
        <f t="shared" si="3"/>
        <v>200</v>
      </c>
      <c r="J40" s="6">
        <f t="shared" si="4"/>
        <v>11.450381679389313</v>
      </c>
    </row>
    <row r="41" spans="1:10" ht="15">
      <c r="A41" s="26" t="s">
        <v>36</v>
      </c>
      <c r="B41" s="8">
        <v>3100</v>
      </c>
      <c r="C41" s="8">
        <v>177</v>
      </c>
      <c r="D41" s="8">
        <f t="shared" si="0"/>
        <v>3277</v>
      </c>
      <c r="E41" s="8">
        <v>3145</v>
      </c>
      <c r="F41" s="8">
        <v>304</v>
      </c>
      <c r="G41" s="8">
        <f t="shared" si="1"/>
        <v>3449</v>
      </c>
      <c r="H41" s="9">
        <f t="shared" si="2"/>
        <v>1.4516129032258065</v>
      </c>
      <c r="I41" s="9">
        <f t="shared" si="3"/>
        <v>71.75141242937853</v>
      </c>
      <c r="J41" s="10">
        <f t="shared" si="4"/>
        <v>5.248703082087275</v>
      </c>
    </row>
    <row r="42" spans="1:10" ht="15">
      <c r="A42" s="27" t="s">
        <v>37</v>
      </c>
      <c r="B42" s="4">
        <v>2175</v>
      </c>
      <c r="C42" s="4">
        <v>19</v>
      </c>
      <c r="D42" s="4">
        <f t="shared" si="0"/>
        <v>2194</v>
      </c>
      <c r="E42" s="4">
        <v>2362</v>
      </c>
      <c r="F42" s="4">
        <v>16</v>
      </c>
      <c r="G42" s="4">
        <f t="shared" si="1"/>
        <v>2378</v>
      </c>
      <c r="H42" s="5">
        <f t="shared" si="2"/>
        <v>8.597701149425287</v>
      </c>
      <c r="I42" s="5">
        <f t="shared" si="3"/>
        <v>-15.789473684210526</v>
      </c>
      <c r="J42" s="6">
        <f t="shared" si="4"/>
        <v>8.386508659981768</v>
      </c>
    </row>
    <row r="43" spans="1:10" ht="15">
      <c r="A43" s="26" t="s">
        <v>38</v>
      </c>
      <c r="B43" s="8">
        <v>1678</v>
      </c>
      <c r="C43" s="8">
        <v>17</v>
      </c>
      <c r="D43" s="8">
        <f t="shared" si="0"/>
        <v>1695</v>
      </c>
      <c r="E43" s="8">
        <v>1962</v>
      </c>
      <c r="F43" s="8">
        <v>54</v>
      </c>
      <c r="G43" s="8">
        <f t="shared" si="1"/>
        <v>2016</v>
      </c>
      <c r="H43" s="9">
        <f t="shared" si="2"/>
        <v>16.924910607866508</v>
      </c>
      <c r="I43" s="9">
        <f t="shared" si="3"/>
        <v>217.6470588235294</v>
      </c>
      <c r="J43" s="10">
        <f t="shared" si="4"/>
        <v>18.938053097345133</v>
      </c>
    </row>
    <row r="44" spans="1:10" ht="15">
      <c r="A44" s="27" t="s">
        <v>39</v>
      </c>
      <c r="B44" s="4">
        <v>998</v>
      </c>
      <c r="C44" s="4">
        <v>0</v>
      </c>
      <c r="D44" s="4">
        <f t="shared" si="0"/>
        <v>998</v>
      </c>
      <c r="E44" s="4">
        <v>1301</v>
      </c>
      <c r="F44" s="4">
        <v>5</v>
      </c>
      <c r="G44" s="4">
        <f t="shared" si="1"/>
        <v>1306</v>
      </c>
      <c r="H44" s="5">
        <f t="shared" si="2"/>
        <v>30.360721442885776</v>
      </c>
      <c r="I44" s="5">
        <f t="shared" si="3"/>
        <v>0</v>
      </c>
      <c r="J44" s="6">
        <f t="shared" si="4"/>
        <v>30.861723446893784</v>
      </c>
    </row>
    <row r="45" spans="1:10" ht="15">
      <c r="A45" s="26" t="s">
        <v>40</v>
      </c>
      <c r="B45" s="8">
        <v>650</v>
      </c>
      <c r="C45" s="8">
        <v>13</v>
      </c>
      <c r="D45" s="8">
        <f t="shared" si="0"/>
        <v>663</v>
      </c>
      <c r="E45" s="8">
        <v>951</v>
      </c>
      <c r="F45" s="8">
        <v>9</v>
      </c>
      <c r="G45" s="8">
        <f t="shared" si="1"/>
        <v>960</v>
      </c>
      <c r="H45" s="9">
        <f t="shared" si="2"/>
        <v>46.30769230769231</v>
      </c>
      <c r="I45" s="9">
        <f t="shared" si="3"/>
        <v>-30.76923076923077</v>
      </c>
      <c r="J45" s="10">
        <f t="shared" si="4"/>
        <v>44.79638009049774</v>
      </c>
    </row>
    <row r="46" spans="1:10" ht="15">
      <c r="A46" s="27" t="s">
        <v>41</v>
      </c>
      <c r="B46" s="4">
        <v>2592</v>
      </c>
      <c r="C46" s="4">
        <v>156</v>
      </c>
      <c r="D46" s="4">
        <f t="shared" si="0"/>
        <v>2748</v>
      </c>
      <c r="E46" s="4">
        <v>2743</v>
      </c>
      <c r="F46" s="4">
        <v>32</v>
      </c>
      <c r="G46" s="4">
        <f t="shared" si="1"/>
        <v>2775</v>
      </c>
      <c r="H46" s="5">
        <f t="shared" si="2"/>
        <v>5.825617283950617</v>
      </c>
      <c r="I46" s="5">
        <f t="shared" si="3"/>
        <v>-79.48717948717949</v>
      </c>
      <c r="J46" s="6">
        <f t="shared" si="4"/>
        <v>0.9825327510917031</v>
      </c>
    </row>
    <row r="47" spans="1:10" ht="15">
      <c r="A47" s="26" t="s">
        <v>42</v>
      </c>
      <c r="B47" s="8">
        <v>4000</v>
      </c>
      <c r="C47" s="8">
        <v>125</v>
      </c>
      <c r="D47" s="8">
        <f t="shared" si="0"/>
        <v>4125</v>
      </c>
      <c r="E47" s="8">
        <v>4628</v>
      </c>
      <c r="F47" s="8">
        <v>201</v>
      </c>
      <c r="G47" s="8">
        <f t="shared" si="1"/>
        <v>4829</v>
      </c>
      <c r="H47" s="9">
        <f t="shared" si="2"/>
        <v>15.7</v>
      </c>
      <c r="I47" s="9">
        <f t="shared" si="3"/>
        <v>60.8</v>
      </c>
      <c r="J47" s="10">
        <f t="shared" si="4"/>
        <v>17.066666666666666</v>
      </c>
    </row>
    <row r="48" spans="1:10" ht="15">
      <c r="A48" s="27" t="s">
        <v>43</v>
      </c>
      <c r="B48" s="4">
        <v>300</v>
      </c>
      <c r="C48" s="4">
        <v>0</v>
      </c>
      <c r="D48" s="4">
        <f t="shared" si="0"/>
        <v>300</v>
      </c>
      <c r="E48" s="4">
        <v>0</v>
      </c>
      <c r="F48" s="4">
        <v>0</v>
      </c>
      <c r="G48" s="4">
        <f t="shared" si="1"/>
        <v>0</v>
      </c>
      <c r="H48" s="5">
        <f t="shared" si="2"/>
        <v>-100</v>
      </c>
      <c r="I48" s="5">
        <f t="shared" si="3"/>
        <v>0</v>
      </c>
      <c r="J48" s="6">
        <f t="shared" si="4"/>
        <v>-100</v>
      </c>
    </row>
    <row r="49" spans="1:10" ht="15">
      <c r="A49" s="26" t="s">
        <v>44</v>
      </c>
      <c r="B49" s="8">
        <v>278</v>
      </c>
      <c r="C49" s="8">
        <v>4</v>
      </c>
      <c r="D49" s="8">
        <f t="shared" si="0"/>
        <v>282</v>
      </c>
      <c r="E49" s="8">
        <v>570</v>
      </c>
      <c r="F49" s="8">
        <v>4</v>
      </c>
      <c r="G49" s="8">
        <f t="shared" si="1"/>
        <v>574</v>
      </c>
      <c r="H49" s="9">
        <f t="shared" si="2"/>
        <v>105.03597122302158</v>
      </c>
      <c r="I49" s="9">
        <f t="shared" si="3"/>
        <v>0</v>
      </c>
      <c r="J49" s="10">
        <f t="shared" si="4"/>
        <v>103.54609929078013</v>
      </c>
    </row>
    <row r="50" spans="1:10" ht="15">
      <c r="A50" s="27" t="s">
        <v>45</v>
      </c>
      <c r="B50" s="4">
        <v>1425</v>
      </c>
      <c r="C50" s="4">
        <v>26</v>
      </c>
      <c r="D50" s="4">
        <f t="shared" si="0"/>
        <v>1451</v>
      </c>
      <c r="E50" s="4">
        <v>1537</v>
      </c>
      <c r="F50" s="4">
        <v>36</v>
      </c>
      <c r="G50" s="4">
        <f t="shared" si="1"/>
        <v>1573</v>
      </c>
      <c r="H50" s="5">
        <f t="shared" si="2"/>
        <v>7.859649122807018</v>
      </c>
      <c r="I50" s="5">
        <f t="shared" si="3"/>
        <v>38.46153846153847</v>
      </c>
      <c r="J50" s="6">
        <f t="shared" si="4"/>
        <v>8.407994486560993</v>
      </c>
    </row>
    <row r="51" spans="1:10" ht="15">
      <c r="A51" s="26" t="s">
        <v>46</v>
      </c>
      <c r="B51" s="8">
        <v>2087</v>
      </c>
      <c r="C51" s="8">
        <v>77</v>
      </c>
      <c r="D51" s="8">
        <f t="shared" si="0"/>
        <v>2164</v>
      </c>
      <c r="E51" s="8">
        <v>2638</v>
      </c>
      <c r="F51" s="8">
        <v>93</v>
      </c>
      <c r="G51" s="8">
        <f t="shared" si="1"/>
        <v>2731</v>
      </c>
      <c r="H51" s="9">
        <f t="shared" si="2"/>
        <v>26.401533301389556</v>
      </c>
      <c r="I51" s="9">
        <f t="shared" si="3"/>
        <v>20.77922077922078</v>
      </c>
      <c r="J51" s="10">
        <f t="shared" si="4"/>
        <v>26.20147874306839</v>
      </c>
    </row>
    <row r="52" spans="1:10" ht="15">
      <c r="A52" s="27" t="s">
        <v>47</v>
      </c>
      <c r="B52" s="4">
        <v>761</v>
      </c>
      <c r="C52" s="4">
        <v>1</v>
      </c>
      <c r="D52" s="4">
        <f t="shared" si="0"/>
        <v>762</v>
      </c>
      <c r="E52" s="4">
        <v>1150</v>
      </c>
      <c r="F52" s="4">
        <v>0</v>
      </c>
      <c r="G52" s="4">
        <f t="shared" si="1"/>
        <v>1150</v>
      </c>
      <c r="H52" s="5">
        <f t="shared" si="2"/>
        <v>51.116951379763464</v>
      </c>
      <c r="I52" s="5">
        <f t="shared" si="3"/>
        <v>-100</v>
      </c>
      <c r="J52" s="6">
        <f t="shared" si="4"/>
        <v>50.91863517060368</v>
      </c>
    </row>
    <row r="53" spans="1:10" ht="15">
      <c r="A53" s="26" t="s">
        <v>48</v>
      </c>
      <c r="B53" s="8">
        <v>245</v>
      </c>
      <c r="C53" s="8">
        <v>23</v>
      </c>
      <c r="D53" s="8">
        <f t="shared" si="0"/>
        <v>268</v>
      </c>
      <c r="E53" s="8">
        <v>312</v>
      </c>
      <c r="F53" s="8">
        <v>28</v>
      </c>
      <c r="G53" s="8">
        <f t="shared" si="1"/>
        <v>340</v>
      </c>
      <c r="H53" s="9">
        <f t="shared" si="2"/>
        <v>27.346938775510203</v>
      </c>
      <c r="I53" s="9">
        <f t="shared" si="3"/>
        <v>21.73913043478261</v>
      </c>
      <c r="J53" s="10">
        <f t="shared" si="4"/>
        <v>26.865671641791046</v>
      </c>
    </row>
    <row r="54" spans="1:10" ht="15">
      <c r="A54" s="27" t="s">
        <v>49</v>
      </c>
      <c r="B54" s="4">
        <v>164</v>
      </c>
      <c r="C54" s="4">
        <v>0</v>
      </c>
      <c r="D54" s="4">
        <f t="shared" si="0"/>
        <v>164</v>
      </c>
      <c r="E54" s="4">
        <v>0</v>
      </c>
      <c r="F54" s="4">
        <v>0</v>
      </c>
      <c r="G54" s="4">
        <f t="shared" si="1"/>
        <v>0</v>
      </c>
      <c r="H54" s="5">
        <f t="shared" si="2"/>
        <v>-100</v>
      </c>
      <c r="I54" s="5">
        <f t="shared" si="3"/>
        <v>0</v>
      </c>
      <c r="J54" s="6">
        <f t="shared" si="4"/>
        <v>-100</v>
      </c>
    </row>
    <row r="55" spans="1:10" ht="15">
      <c r="A55" s="26" t="s">
        <v>50</v>
      </c>
      <c r="B55" s="8">
        <v>0</v>
      </c>
      <c r="C55" s="8">
        <v>0</v>
      </c>
      <c r="D55" s="8">
        <f t="shared" si="0"/>
        <v>0</v>
      </c>
      <c r="E55" s="8">
        <v>113</v>
      </c>
      <c r="F55" s="8">
        <v>1</v>
      </c>
      <c r="G55" s="8">
        <f t="shared" si="1"/>
        <v>114</v>
      </c>
      <c r="H55" s="9">
        <f t="shared" si="2"/>
        <v>0</v>
      </c>
      <c r="I55" s="9">
        <f t="shared" si="3"/>
        <v>0</v>
      </c>
      <c r="J55" s="10">
        <f t="shared" si="4"/>
        <v>0</v>
      </c>
    </row>
    <row r="56" spans="1:10" ht="15">
      <c r="A56" s="27" t="s">
        <v>51</v>
      </c>
      <c r="B56" s="4">
        <v>3898</v>
      </c>
      <c r="C56" s="4">
        <v>12</v>
      </c>
      <c r="D56" s="4">
        <f t="shared" si="0"/>
        <v>3910</v>
      </c>
      <c r="E56" s="4">
        <v>4290</v>
      </c>
      <c r="F56" s="4">
        <v>17</v>
      </c>
      <c r="G56" s="4">
        <f t="shared" si="1"/>
        <v>4307</v>
      </c>
      <c r="H56" s="5">
        <f t="shared" si="2"/>
        <v>10.056439199589533</v>
      </c>
      <c r="I56" s="5">
        <f t="shared" si="3"/>
        <v>41.66666666666667</v>
      </c>
      <c r="J56" s="6">
        <f t="shared" si="4"/>
        <v>10.153452685421994</v>
      </c>
    </row>
    <row r="57" spans="1:10" ht="15">
      <c r="A57" s="26" t="s">
        <v>60</v>
      </c>
      <c r="B57" s="8">
        <v>277</v>
      </c>
      <c r="C57" s="8">
        <v>43</v>
      </c>
      <c r="D57" s="8">
        <f t="shared" si="0"/>
        <v>320</v>
      </c>
      <c r="E57" s="8">
        <v>316</v>
      </c>
      <c r="F57" s="8">
        <v>66</v>
      </c>
      <c r="G57" s="8">
        <f t="shared" si="1"/>
        <v>382</v>
      </c>
      <c r="H57" s="9">
        <f t="shared" si="2"/>
        <v>14.079422382671481</v>
      </c>
      <c r="I57" s="9">
        <f t="shared" si="3"/>
        <v>53.48837209302325</v>
      </c>
      <c r="J57" s="10">
        <f t="shared" si="4"/>
        <v>19.375</v>
      </c>
    </row>
    <row r="58" spans="1:10" ht="15">
      <c r="A58" s="27" t="s">
        <v>61</v>
      </c>
      <c r="B58" s="4">
        <v>0</v>
      </c>
      <c r="C58" s="4">
        <v>38</v>
      </c>
      <c r="D58" s="4">
        <f t="shared" si="0"/>
        <v>38</v>
      </c>
      <c r="E58" s="4">
        <v>0</v>
      </c>
      <c r="F58" s="4">
        <v>24</v>
      </c>
      <c r="G58" s="4">
        <f t="shared" si="1"/>
        <v>24</v>
      </c>
      <c r="H58" s="5">
        <f t="shared" si="2"/>
        <v>0</v>
      </c>
      <c r="I58" s="5">
        <f t="shared" si="3"/>
        <v>-36.84210526315789</v>
      </c>
      <c r="J58" s="6">
        <f t="shared" si="4"/>
        <v>-36.84210526315789</v>
      </c>
    </row>
    <row r="59" spans="1:10" ht="15">
      <c r="A59" s="13" t="s">
        <v>52</v>
      </c>
      <c r="B59" s="29">
        <f>+B60-SUM(B5+B9+B19+B31+B57+B58)</f>
        <v>217838</v>
      </c>
      <c r="C59" s="29">
        <f>+C60-SUM(C5+C9+C19+C31+C57+C58)</f>
        <v>159944</v>
      </c>
      <c r="D59" s="29">
        <f>+D60-SUM(D5+D9+D19+D31+D57+D58)</f>
        <v>377782</v>
      </c>
      <c r="E59" s="29">
        <f>+E60-SUM(E5+E9+E19+E31+E57+E58)</f>
        <v>242854</v>
      </c>
      <c r="F59" s="29">
        <f>+F60-SUM(F5+F9+F19+F31+F57+F58)</f>
        <v>180934</v>
      </c>
      <c r="G59" s="29">
        <f>+G60-SUM(G5+G9+G19+G31+G57+G58)</f>
        <v>423788</v>
      </c>
      <c r="H59" s="30">
        <f>+_xlfn.IFERROR(((E59-B59)/B59)*100,0)</f>
        <v>11.483763163451739</v>
      </c>
      <c r="I59" s="30">
        <f>+_xlfn.IFERROR(((F59-C59)/C59)*100,0)</f>
        <v>13.123343170109539</v>
      </c>
      <c r="J59" s="30">
        <f>+_xlfn.IFERROR(((G59-D59)/D59)*100,0)</f>
        <v>12.177922717334337</v>
      </c>
    </row>
    <row r="60" spans="1:10" ht="15">
      <c r="A60" s="16" t="s">
        <v>53</v>
      </c>
      <c r="B60" s="31">
        <f>SUM(B4:B58)</f>
        <v>271907</v>
      </c>
      <c r="C60" s="31">
        <f>SUM(C4:C58)</f>
        <v>190102</v>
      </c>
      <c r="D60" s="31">
        <f>SUM(D4:D58)</f>
        <v>462009</v>
      </c>
      <c r="E60" s="31">
        <f>SUM(E4:E58)</f>
        <v>301495</v>
      </c>
      <c r="F60" s="31">
        <f>SUM(F4:F58)</f>
        <v>213459</v>
      </c>
      <c r="G60" s="31">
        <f>SUM(G4:G58)</f>
        <v>514954</v>
      </c>
      <c r="H60" s="32">
        <f>+_xlfn.IFERROR(((E60-B60)/B60)*100,0)</f>
        <v>10.881661744640631</v>
      </c>
      <c r="I60" s="32">
        <f>+_xlfn.IFERROR(((F60-C60)/C60)*100,0)</f>
        <v>12.286561950952645</v>
      </c>
      <c r="J60" s="32">
        <f>+_xlfn.IFERROR(((G60-D60)/D60)*100,0)</f>
        <v>11.459733468395637</v>
      </c>
    </row>
    <row r="61" spans="1:10" ht="15">
      <c r="A61" s="33"/>
      <c r="B61" s="34"/>
      <c r="C61" s="34"/>
      <c r="D61" s="34"/>
      <c r="E61" s="34"/>
      <c r="F61" s="34"/>
      <c r="G61" s="34"/>
      <c r="H61" s="34"/>
      <c r="I61" s="34"/>
      <c r="J61" s="35"/>
    </row>
    <row r="62" spans="1:10" ht="15">
      <c r="A62" s="33"/>
      <c r="B62" s="34"/>
      <c r="C62" s="34"/>
      <c r="D62" s="34"/>
      <c r="E62" s="34"/>
      <c r="F62" s="34"/>
      <c r="G62" s="34"/>
      <c r="H62" s="34"/>
      <c r="I62" s="34"/>
      <c r="J62" s="35"/>
    </row>
    <row r="63" spans="1:10" ht="15.75" thickBot="1">
      <c r="A63" s="36"/>
      <c r="B63" s="37"/>
      <c r="C63" s="37"/>
      <c r="D63" s="37"/>
      <c r="E63" s="37"/>
      <c r="F63" s="37"/>
      <c r="G63" s="37"/>
      <c r="H63" s="37"/>
      <c r="I63" s="37"/>
      <c r="J63" s="38"/>
    </row>
    <row r="64" spans="1:10" ht="50.25" customHeight="1">
      <c r="A64" s="57" t="s">
        <v>62</v>
      </c>
      <c r="B64" s="57"/>
      <c r="C64" s="57"/>
      <c r="D64" s="57"/>
      <c r="E64" s="57"/>
      <c r="F64" s="57"/>
      <c r="G64" s="57"/>
      <c r="H64" s="57"/>
      <c r="I64" s="57"/>
      <c r="J64" s="57"/>
    </row>
  </sheetData>
  <sheetProtection/>
  <mergeCells count="6">
    <mergeCell ref="A64:J64"/>
    <mergeCell ref="A1:J1"/>
    <mergeCell ref="A2:A3"/>
    <mergeCell ref="B2:D2"/>
    <mergeCell ref="E2:G2"/>
    <mergeCell ref="H2:J2"/>
  </mergeCells>
  <conditionalFormatting sqref="B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67"/>
  <sheetViews>
    <sheetView zoomScale="90" zoomScaleNormal="90" zoomScalePageLayoutView="0" workbookViewId="0" topLeftCell="A1">
      <selection activeCell="H12" sqref="H12"/>
    </sheetView>
  </sheetViews>
  <sheetFormatPr defaultColWidth="9.140625" defaultRowHeight="15"/>
  <cols>
    <col min="1" max="1" width="34.00390625" style="0" bestFit="1" customWidth="1"/>
    <col min="2" max="10" width="14.28125" style="0" customWidth="1"/>
  </cols>
  <sheetData>
    <row r="1" spans="1:10" ht="18" customHeight="1">
      <c r="A1" s="58" t="s">
        <v>69</v>
      </c>
      <c r="B1" s="59"/>
      <c r="C1" s="59"/>
      <c r="D1" s="59"/>
      <c r="E1" s="59"/>
      <c r="F1" s="59"/>
      <c r="G1" s="59"/>
      <c r="H1" s="59"/>
      <c r="I1" s="59"/>
      <c r="J1" s="60"/>
    </row>
    <row r="2" spans="1:10" ht="30" customHeight="1">
      <c r="A2" s="61" t="s">
        <v>1</v>
      </c>
      <c r="B2" s="63" t="s">
        <v>74</v>
      </c>
      <c r="C2" s="63"/>
      <c r="D2" s="63"/>
      <c r="E2" s="63" t="s">
        <v>75</v>
      </c>
      <c r="F2" s="63"/>
      <c r="G2" s="63"/>
      <c r="H2" s="64" t="s">
        <v>72</v>
      </c>
      <c r="I2" s="64"/>
      <c r="J2" s="65"/>
    </row>
    <row r="3" spans="1:10" ht="15">
      <c r="A3" s="62"/>
      <c r="B3" s="1" t="s">
        <v>2</v>
      </c>
      <c r="C3" s="1" t="s">
        <v>3</v>
      </c>
      <c r="D3" s="1" t="s">
        <v>4</v>
      </c>
      <c r="E3" s="1" t="s">
        <v>2</v>
      </c>
      <c r="F3" s="1" t="s">
        <v>3</v>
      </c>
      <c r="G3" s="1" t="s">
        <v>4</v>
      </c>
      <c r="H3" s="1" t="s">
        <v>2</v>
      </c>
      <c r="I3" s="1" t="s">
        <v>3</v>
      </c>
      <c r="J3" s="2" t="s">
        <v>4</v>
      </c>
    </row>
    <row r="4" spans="1:10" ht="15">
      <c r="A4" s="3" t="s">
        <v>5</v>
      </c>
      <c r="B4" s="4">
        <v>74430.46599999999</v>
      </c>
      <c r="C4" s="4">
        <v>734265.7840000002</v>
      </c>
      <c r="D4" s="4">
        <f>SUM(B4:C4)</f>
        <v>808696.2500000002</v>
      </c>
      <c r="E4" s="44">
        <v>74372.263</v>
      </c>
      <c r="F4" s="44">
        <v>880938.248</v>
      </c>
      <c r="G4" s="4">
        <f>SUM(E4:F4)</f>
        <v>955310.511</v>
      </c>
      <c r="H4" s="28">
        <f>+_xlfn.IFERROR(((E4-B4)/B4)*100,0)</f>
        <v>-0.0781978175442023</v>
      </c>
      <c r="I4" s="5">
        <f>+_xlfn.IFERROR(((F4-C4)/C4)*100,0)</f>
        <v>19.9753913631906</v>
      </c>
      <c r="J4" s="40">
        <f>+_xlfn.IFERROR(((G4-D4)/D4)*100,0)</f>
        <v>18.129707043899334</v>
      </c>
    </row>
    <row r="5" spans="1:10" ht="15">
      <c r="A5" s="7" t="s">
        <v>56</v>
      </c>
      <c r="B5" s="8">
        <v>50131.032999999996</v>
      </c>
      <c r="C5" s="8">
        <v>82095.524</v>
      </c>
      <c r="D5" s="8">
        <f aca="true" t="shared" si="0" ref="D5:D58">SUM(B5:C5)</f>
        <v>132226.557</v>
      </c>
      <c r="E5" s="8">
        <v>52055.969</v>
      </c>
      <c r="F5" s="8">
        <v>61057.76</v>
      </c>
      <c r="G5" s="8">
        <f aca="true" t="shared" si="1" ref="G5:G58">SUM(E5:F5)</f>
        <v>113113.72899999999</v>
      </c>
      <c r="H5" s="9">
        <f aca="true" t="shared" si="2" ref="H5:H58">+_xlfn.IFERROR(((E5-B5)/B5)*100,0)</f>
        <v>3.839809165711789</v>
      </c>
      <c r="I5" s="9">
        <f aca="true" t="shared" si="3" ref="I5:I59">+_xlfn.IFERROR(((F5-C5)/C5)*100,0)</f>
        <v>-25.625957390807326</v>
      </c>
      <c r="J5" s="10">
        <f aca="true" t="shared" si="4" ref="J5:J59">+_xlfn.IFERROR(((G5-D5)/D5)*100,0)</f>
        <v>-14.454606119707108</v>
      </c>
    </row>
    <row r="6" spans="1:10" ht="15">
      <c r="A6" s="11" t="s">
        <v>6</v>
      </c>
      <c r="B6" s="4">
        <v>33292.83499999999</v>
      </c>
      <c r="C6" s="4">
        <v>11223.073999999997</v>
      </c>
      <c r="D6" s="4">
        <f t="shared" si="0"/>
        <v>44515.908999999985</v>
      </c>
      <c r="E6" s="4">
        <v>40415</v>
      </c>
      <c r="F6" s="4">
        <v>13370</v>
      </c>
      <c r="G6" s="4">
        <f t="shared" si="1"/>
        <v>53785</v>
      </c>
      <c r="H6" s="5">
        <f t="shared" si="2"/>
        <v>21.392485800623497</v>
      </c>
      <c r="I6" s="5">
        <f t="shared" si="3"/>
        <v>19.129571808935804</v>
      </c>
      <c r="J6" s="6">
        <f t="shared" si="4"/>
        <v>20.821974004844016</v>
      </c>
    </row>
    <row r="7" spans="1:10" ht="15">
      <c r="A7" s="7" t="s">
        <v>7</v>
      </c>
      <c r="B7" s="8">
        <v>31110.731000000003</v>
      </c>
      <c r="C7" s="8">
        <v>11838.5</v>
      </c>
      <c r="D7" s="8">
        <f t="shared" si="0"/>
        <v>42949.231</v>
      </c>
      <c r="E7" s="8">
        <v>40523.462</v>
      </c>
      <c r="F7" s="8">
        <v>13228.096</v>
      </c>
      <c r="G7" s="8">
        <f t="shared" si="1"/>
        <v>53751.558</v>
      </c>
      <c r="H7" s="9">
        <f t="shared" si="2"/>
        <v>30.25557644402504</v>
      </c>
      <c r="I7" s="9">
        <f t="shared" si="3"/>
        <v>11.737939772775263</v>
      </c>
      <c r="J7" s="10">
        <f t="shared" si="4"/>
        <v>25.151386296066626</v>
      </c>
    </row>
    <row r="8" spans="1:10" ht="15">
      <c r="A8" s="11" t="s">
        <v>8</v>
      </c>
      <c r="B8" s="4">
        <v>22976.963000000003</v>
      </c>
      <c r="C8" s="4">
        <v>44861.557</v>
      </c>
      <c r="D8" s="4">
        <f t="shared" si="0"/>
        <v>67838.52</v>
      </c>
      <c r="E8" s="4">
        <v>25366.048</v>
      </c>
      <c r="F8" s="4">
        <v>60835.558</v>
      </c>
      <c r="G8" s="4">
        <f t="shared" si="1"/>
        <v>86201.606</v>
      </c>
      <c r="H8" s="5">
        <f t="shared" si="2"/>
        <v>10.397740554310833</v>
      </c>
      <c r="I8" s="5">
        <f t="shared" si="3"/>
        <v>35.60732633510691</v>
      </c>
      <c r="J8" s="6">
        <f t="shared" si="4"/>
        <v>27.06881871833288</v>
      </c>
    </row>
    <row r="9" spans="1:10" ht="15">
      <c r="A9" s="7" t="s">
        <v>57</v>
      </c>
      <c r="B9" s="8">
        <v>1448.635</v>
      </c>
      <c r="C9" s="8">
        <v>644.165</v>
      </c>
      <c r="D9" s="8">
        <f t="shared" si="0"/>
        <v>2092.8</v>
      </c>
      <c r="E9" s="8">
        <v>1709.618</v>
      </c>
      <c r="F9" s="8">
        <v>1339.4769999999999</v>
      </c>
      <c r="G9" s="8">
        <f t="shared" si="1"/>
        <v>3049.095</v>
      </c>
      <c r="H9" s="9">
        <f t="shared" si="2"/>
        <v>18.01578727560772</v>
      </c>
      <c r="I9" s="9">
        <f t="shared" si="3"/>
        <v>107.94004641667894</v>
      </c>
      <c r="J9" s="10">
        <f t="shared" si="4"/>
        <v>45.69452408256878</v>
      </c>
    </row>
    <row r="10" spans="1:10" ht="15">
      <c r="A10" s="11" t="s">
        <v>9</v>
      </c>
      <c r="B10" s="4">
        <v>2885.535</v>
      </c>
      <c r="C10" s="4">
        <v>4312.764999999999</v>
      </c>
      <c r="D10" s="4">
        <f t="shared" si="0"/>
        <v>7198.299999999999</v>
      </c>
      <c r="E10" s="4">
        <v>3283.227</v>
      </c>
      <c r="F10" s="4">
        <v>6329.804</v>
      </c>
      <c r="G10" s="4">
        <f t="shared" si="1"/>
        <v>9613.030999999999</v>
      </c>
      <c r="H10" s="5">
        <f t="shared" si="2"/>
        <v>13.782262214805922</v>
      </c>
      <c r="I10" s="5">
        <f t="shared" si="3"/>
        <v>46.769044916660214</v>
      </c>
      <c r="J10" s="6">
        <f t="shared" si="4"/>
        <v>33.54585110373283</v>
      </c>
    </row>
    <row r="11" spans="1:10" ht="15">
      <c r="A11" s="7" t="s">
        <v>10</v>
      </c>
      <c r="B11" s="8">
        <v>4240.921</v>
      </c>
      <c r="C11" s="8">
        <v>1402.529</v>
      </c>
      <c r="D11" s="8">
        <f t="shared" si="0"/>
        <v>5643.450000000001</v>
      </c>
      <c r="E11" s="8">
        <v>4594.045</v>
      </c>
      <c r="F11" s="8">
        <v>2607.943</v>
      </c>
      <c r="G11" s="8">
        <f t="shared" si="1"/>
        <v>7201.988</v>
      </c>
      <c r="H11" s="9">
        <f t="shared" si="2"/>
        <v>8.326587550204302</v>
      </c>
      <c r="I11" s="9">
        <f t="shared" si="3"/>
        <v>85.94574515036767</v>
      </c>
      <c r="J11" s="10">
        <f t="shared" si="4"/>
        <v>27.616759251876054</v>
      </c>
    </row>
    <row r="12" spans="1:10" ht="15">
      <c r="A12" s="11" t="s">
        <v>11</v>
      </c>
      <c r="B12" s="4">
        <v>14678.128999999999</v>
      </c>
      <c r="C12" s="4">
        <v>3448.2870000000003</v>
      </c>
      <c r="D12" s="4">
        <f t="shared" si="0"/>
        <v>18126.415999999997</v>
      </c>
      <c r="E12" s="4">
        <v>15287.639</v>
      </c>
      <c r="F12" s="4">
        <v>3998.3959999999997</v>
      </c>
      <c r="G12" s="4">
        <f t="shared" si="1"/>
        <v>19286.035</v>
      </c>
      <c r="H12" s="5">
        <f t="shared" si="2"/>
        <v>4.152504723183726</v>
      </c>
      <c r="I12" s="5">
        <f t="shared" si="3"/>
        <v>15.95310947145639</v>
      </c>
      <c r="J12" s="6">
        <f t="shared" si="4"/>
        <v>6.397398139819822</v>
      </c>
    </row>
    <row r="13" spans="1:10" ht="15">
      <c r="A13" s="7" t="s">
        <v>12</v>
      </c>
      <c r="B13" s="8">
        <v>10497.877999999999</v>
      </c>
      <c r="C13" s="8">
        <v>600.691</v>
      </c>
      <c r="D13" s="8">
        <f t="shared" si="0"/>
        <v>11098.569</v>
      </c>
      <c r="E13" s="8">
        <v>10540.641</v>
      </c>
      <c r="F13" s="8">
        <v>734.313</v>
      </c>
      <c r="G13" s="8">
        <f t="shared" si="1"/>
        <v>11274.954</v>
      </c>
      <c r="H13" s="12">
        <f t="shared" si="2"/>
        <v>0.40734898995778795</v>
      </c>
      <c r="I13" s="9">
        <f t="shared" si="3"/>
        <v>22.244714836746336</v>
      </c>
      <c r="J13" s="10">
        <f t="shared" si="4"/>
        <v>1.5892589395984313</v>
      </c>
    </row>
    <row r="14" spans="1:10" ht="15">
      <c r="A14" s="11" t="s">
        <v>13</v>
      </c>
      <c r="B14" s="4">
        <v>3656.2629999999995</v>
      </c>
      <c r="C14" s="4">
        <v>157.752</v>
      </c>
      <c r="D14" s="4">
        <f t="shared" si="0"/>
        <v>3814.0149999999994</v>
      </c>
      <c r="E14" s="4">
        <v>4233.911</v>
      </c>
      <c r="F14" s="4">
        <v>128.743</v>
      </c>
      <c r="G14" s="4">
        <f t="shared" si="1"/>
        <v>4362.654</v>
      </c>
      <c r="H14" s="5">
        <f t="shared" si="2"/>
        <v>15.798863484382844</v>
      </c>
      <c r="I14" s="5">
        <f t="shared" si="3"/>
        <v>-18.38899031391045</v>
      </c>
      <c r="J14" s="6">
        <f t="shared" si="4"/>
        <v>14.384814952222294</v>
      </c>
    </row>
    <row r="15" spans="1:10" ht="15">
      <c r="A15" s="7" t="s">
        <v>14</v>
      </c>
      <c r="B15" s="8">
        <v>7177.465</v>
      </c>
      <c r="C15" s="8">
        <v>1395.061</v>
      </c>
      <c r="D15" s="8">
        <f t="shared" si="0"/>
        <v>8572.526</v>
      </c>
      <c r="E15" s="8">
        <v>7782.2919999999995</v>
      </c>
      <c r="F15" s="8">
        <v>1713.519</v>
      </c>
      <c r="G15" s="8">
        <f t="shared" si="1"/>
        <v>9495.811</v>
      </c>
      <c r="H15" s="9">
        <f t="shared" si="2"/>
        <v>8.426749555727534</v>
      </c>
      <c r="I15" s="9">
        <f t="shared" si="3"/>
        <v>22.827532272782346</v>
      </c>
      <c r="J15" s="10">
        <f t="shared" si="4"/>
        <v>10.770279378563563</v>
      </c>
    </row>
    <row r="16" spans="1:10" ht="15">
      <c r="A16" s="11" t="s">
        <v>15</v>
      </c>
      <c r="B16" s="4">
        <v>698.814</v>
      </c>
      <c r="C16" s="4">
        <v>21.487999999999996</v>
      </c>
      <c r="D16" s="4">
        <f t="shared" si="0"/>
        <v>720.3019999999999</v>
      </c>
      <c r="E16" s="4">
        <v>874.417</v>
      </c>
      <c r="F16" s="4">
        <v>43.948</v>
      </c>
      <c r="G16" s="4">
        <f t="shared" si="1"/>
        <v>918.365</v>
      </c>
      <c r="H16" s="5">
        <f t="shared" si="2"/>
        <v>25.12871808521296</v>
      </c>
      <c r="I16" s="5">
        <f t="shared" si="3"/>
        <v>104.52345495160094</v>
      </c>
      <c r="J16" s="6">
        <f t="shared" si="4"/>
        <v>27.49721644532434</v>
      </c>
    </row>
    <row r="17" spans="1:10" ht="15">
      <c r="A17" s="7" t="s">
        <v>16</v>
      </c>
      <c r="B17" s="8">
        <v>1035.304</v>
      </c>
      <c r="C17" s="8">
        <v>0</v>
      </c>
      <c r="D17" s="8">
        <f t="shared" si="0"/>
        <v>1035.304</v>
      </c>
      <c r="E17" s="8">
        <v>1133.327</v>
      </c>
      <c r="F17" s="8">
        <v>0</v>
      </c>
      <c r="G17" s="8">
        <f t="shared" si="1"/>
        <v>1133.327</v>
      </c>
      <c r="H17" s="9">
        <f t="shared" si="2"/>
        <v>9.468040305069806</v>
      </c>
      <c r="I17" s="9">
        <f t="shared" si="3"/>
        <v>0</v>
      </c>
      <c r="J17" s="10">
        <f t="shared" si="4"/>
        <v>9.468040305069806</v>
      </c>
    </row>
    <row r="18" spans="1:10" ht="15">
      <c r="A18" s="11" t="s">
        <v>17</v>
      </c>
      <c r="B18" s="4">
        <v>581.471</v>
      </c>
      <c r="C18" s="4">
        <v>109.388</v>
      </c>
      <c r="D18" s="4">
        <f t="shared" si="0"/>
        <v>690.859</v>
      </c>
      <c r="E18" s="4">
        <v>577.46</v>
      </c>
      <c r="F18" s="4">
        <v>157.502</v>
      </c>
      <c r="G18" s="4">
        <f t="shared" si="1"/>
        <v>734.962</v>
      </c>
      <c r="H18" s="5">
        <f t="shared" si="2"/>
        <v>-0.6898022429321441</v>
      </c>
      <c r="I18" s="5">
        <f t="shared" si="3"/>
        <v>43.984714959593376</v>
      </c>
      <c r="J18" s="6">
        <f t="shared" si="4"/>
        <v>6.383791772271903</v>
      </c>
    </row>
    <row r="19" spans="1:10" ht="15">
      <c r="A19" s="7" t="s">
        <v>58</v>
      </c>
      <c r="B19" s="8">
        <v>0</v>
      </c>
      <c r="C19" s="8">
        <v>0</v>
      </c>
      <c r="D19" s="8"/>
      <c r="E19" s="8">
        <v>0</v>
      </c>
      <c r="F19" s="8">
        <v>0</v>
      </c>
      <c r="G19" s="8"/>
      <c r="H19" s="9">
        <f t="shared" si="2"/>
        <v>0</v>
      </c>
      <c r="I19" s="9">
        <f t="shared" si="3"/>
        <v>0</v>
      </c>
      <c r="J19" s="10">
        <f t="shared" si="4"/>
        <v>0</v>
      </c>
    </row>
    <row r="20" spans="1:10" ht="15">
      <c r="A20" s="11" t="s">
        <v>18</v>
      </c>
      <c r="B20" s="4">
        <v>531.668</v>
      </c>
      <c r="C20" s="4">
        <v>67.74600000000001</v>
      </c>
      <c r="D20" s="4">
        <f t="shared" si="0"/>
        <v>599.414</v>
      </c>
      <c r="E20" s="4">
        <v>926.415</v>
      </c>
      <c r="F20" s="4">
        <v>120.479</v>
      </c>
      <c r="G20" s="4">
        <f t="shared" si="1"/>
        <v>1046.894</v>
      </c>
      <c r="H20" s="5">
        <f t="shared" si="2"/>
        <v>74.24689844038008</v>
      </c>
      <c r="I20" s="5">
        <f t="shared" si="3"/>
        <v>77.83928202403091</v>
      </c>
      <c r="J20" s="6">
        <f t="shared" si="4"/>
        <v>74.65291100975287</v>
      </c>
    </row>
    <row r="21" spans="1:10" ht="15">
      <c r="A21" s="7" t="s">
        <v>19</v>
      </c>
      <c r="B21" s="8">
        <v>0</v>
      </c>
      <c r="C21" s="8">
        <v>0</v>
      </c>
      <c r="D21" s="8"/>
      <c r="E21" s="8">
        <v>0</v>
      </c>
      <c r="F21" s="8">
        <v>0</v>
      </c>
      <c r="G21" s="8"/>
      <c r="H21" s="9">
        <f t="shared" si="2"/>
        <v>0</v>
      </c>
      <c r="I21" s="9">
        <f t="shared" si="3"/>
        <v>0</v>
      </c>
      <c r="J21" s="10">
        <f t="shared" si="4"/>
        <v>0</v>
      </c>
    </row>
    <row r="22" spans="1:10" ht="15">
      <c r="A22" s="11" t="s">
        <v>20</v>
      </c>
      <c r="B22" s="4">
        <v>1655.227</v>
      </c>
      <c r="C22" s="4">
        <v>35.053</v>
      </c>
      <c r="D22" s="4">
        <f t="shared" si="0"/>
        <v>1690.2800000000002</v>
      </c>
      <c r="E22" s="4">
        <v>2415.249</v>
      </c>
      <c r="F22" s="4">
        <v>30</v>
      </c>
      <c r="G22" s="4">
        <f t="shared" si="1"/>
        <v>2445.249</v>
      </c>
      <c r="H22" s="5">
        <f t="shared" si="2"/>
        <v>45.91648154603566</v>
      </c>
      <c r="I22" s="5">
        <f t="shared" si="3"/>
        <v>-14.415313953156641</v>
      </c>
      <c r="J22" s="6">
        <f t="shared" si="4"/>
        <v>44.66532172184487</v>
      </c>
    </row>
    <row r="23" spans="1:10" ht="15">
      <c r="A23" s="7" t="s">
        <v>21</v>
      </c>
      <c r="B23" s="8">
        <v>547.5310000000001</v>
      </c>
      <c r="C23" s="8">
        <v>12.324000000000002</v>
      </c>
      <c r="D23" s="8">
        <f t="shared" si="0"/>
        <v>559.855</v>
      </c>
      <c r="E23" s="8">
        <v>767.1469999999999</v>
      </c>
      <c r="F23" s="8">
        <v>24</v>
      </c>
      <c r="G23" s="8">
        <f t="shared" si="1"/>
        <v>791.1469999999999</v>
      </c>
      <c r="H23" s="9">
        <f t="shared" si="2"/>
        <v>40.11024033342402</v>
      </c>
      <c r="I23" s="9">
        <f t="shared" si="3"/>
        <v>94.74196689386561</v>
      </c>
      <c r="J23" s="10">
        <f t="shared" si="4"/>
        <v>41.31283993176803</v>
      </c>
    </row>
    <row r="24" spans="1:10" ht="15">
      <c r="A24" s="11" t="s">
        <v>22</v>
      </c>
      <c r="B24" s="4">
        <v>703.102</v>
      </c>
      <c r="C24" s="4">
        <v>341.17900000000003</v>
      </c>
      <c r="D24" s="4">
        <f t="shared" si="0"/>
        <v>1044.281</v>
      </c>
      <c r="E24" s="4">
        <v>813.859</v>
      </c>
      <c r="F24" s="4">
        <v>307.757</v>
      </c>
      <c r="G24" s="4">
        <f t="shared" si="1"/>
        <v>1121.616</v>
      </c>
      <c r="H24" s="5">
        <f t="shared" si="2"/>
        <v>15.752621952433653</v>
      </c>
      <c r="I24" s="5">
        <f t="shared" si="3"/>
        <v>-9.796030822530115</v>
      </c>
      <c r="J24" s="6">
        <f t="shared" si="4"/>
        <v>7.405573787132011</v>
      </c>
    </row>
    <row r="25" spans="1:10" ht="15">
      <c r="A25" s="7" t="s">
        <v>23</v>
      </c>
      <c r="B25" s="8">
        <v>507.03599999999994</v>
      </c>
      <c r="C25" s="8">
        <v>39.066</v>
      </c>
      <c r="D25" s="8">
        <f t="shared" si="0"/>
        <v>546.102</v>
      </c>
      <c r="E25" s="8">
        <v>525.092</v>
      </c>
      <c r="F25" s="8">
        <v>29.188</v>
      </c>
      <c r="G25" s="8">
        <f t="shared" si="1"/>
        <v>554.28</v>
      </c>
      <c r="H25" s="9">
        <f t="shared" si="2"/>
        <v>3.5610883645342817</v>
      </c>
      <c r="I25" s="9">
        <f t="shared" si="3"/>
        <v>-25.28541442686736</v>
      </c>
      <c r="J25" s="10">
        <f t="shared" si="4"/>
        <v>1.4975224408626955</v>
      </c>
    </row>
    <row r="26" spans="1:10" ht="15">
      <c r="A26" s="11" t="s">
        <v>24</v>
      </c>
      <c r="B26" s="4">
        <v>0</v>
      </c>
      <c r="C26" s="4">
        <v>0</v>
      </c>
      <c r="D26" s="4"/>
      <c r="E26" s="4">
        <v>0</v>
      </c>
      <c r="F26" s="4">
        <v>0</v>
      </c>
      <c r="G26" s="4">
        <f t="shared" si="1"/>
        <v>0</v>
      </c>
      <c r="H26" s="5">
        <f t="shared" si="2"/>
        <v>0</v>
      </c>
      <c r="I26" s="5">
        <f t="shared" si="3"/>
        <v>0</v>
      </c>
      <c r="J26" s="6">
        <f t="shared" si="4"/>
        <v>0</v>
      </c>
    </row>
    <row r="27" spans="1:10" ht="15">
      <c r="A27" s="7" t="s">
        <v>25</v>
      </c>
      <c r="B27" s="8">
        <v>1706.237</v>
      </c>
      <c r="C27" s="8">
        <v>527.539</v>
      </c>
      <c r="D27" s="8">
        <f t="shared" si="0"/>
        <v>2233.776</v>
      </c>
      <c r="E27" s="8">
        <v>1870.493</v>
      </c>
      <c r="F27" s="8">
        <v>747.208</v>
      </c>
      <c r="G27" s="8">
        <f t="shared" si="1"/>
        <v>2617.701</v>
      </c>
      <c r="H27" s="9">
        <f t="shared" si="2"/>
        <v>9.626798621762383</v>
      </c>
      <c r="I27" s="9">
        <f t="shared" si="3"/>
        <v>41.64033370044679</v>
      </c>
      <c r="J27" s="10">
        <f t="shared" si="4"/>
        <v>17.187264971957806</v>
      </c>
    </row>
    <row r="28" spans="1:10" ht="15">
      <c r="A28" s="11" t="s">
        <v>26</v>
      </c>
      <c r="B28" s="4">
        <v>5269.11</v>
      </c>
      <c r="C28" s="4">
        <v>344.80500000000006</v>
      </c>
      <c r="D28" s="4">
        <f t="shared" si="0"/>
        <v>5613.915</v>
      </c>
      <c r="E28" s="4">
        <v>5764.345</v>
      </c>
      <c r="F28" s="4">
        <v>341.618</v>
      </c>
      <c r="G28" s="4">
        <f t="shared" si="1"/>
        <v>6105.963000000001</v>
      </c>
      <c r="H28" s="5">
        <f t="shared" si="2"/>
        <v>9.398835856529862</v>
      </c>
      <c r="I28" s="5">
        <f t="shared" si="3"/>
        <v>-0.9242905410304573</v>
      </c>
      <c r="J28" s="6">
        <f t="shared" si="4"/>
        <v>8.764792484389249</v>
      </c>
    </row>
    <row r="29" spans="1:10" ht="15">
      <c r="A29" s="7" t="s">
        <v>27</v>
      </c>
      <c r="B29" s="8">
        <v>2974.9710000000005</v>
      </c>
      <c r="C29" s="8">
        <v>127.072</v>
      </c>
      <c r="D29" s="8">
        <f t="shared" si="0"/>
        <v>3102.0430000000006</v>
      </c>
      <c r="E29" s="8">
        <v>3130.599</v>
      </c>
      <c r="F29" s="8">
        <v>140.392</v>
      </c>
      <c r="G29" s="8">
        <f t="shared" si="1"/>
        <v>3270.991</v>
      </c>
      <c r="H29" s="9">
        <f t="shared" si="2"/>
        <v>5.231244270952547</v>
      </c>
      <c r="I29" s="9">
        <f t="shared" si="3"/>
        <v>10.48224628557038</v>
      </c>
      <c r="J29" s="10">
        <f t="shared" si="4"/>
        <v>5.4463461660589285</v>
      </c>
    </row>
    <row r="30" spans="1:10" ht="15">
      <c r="A30" s="11" t="s">
        <v>28</v>
      </c>
      <c r="B30" s="4">
        <v>1135.702</v>
      </c>
      <c r="C30" s="4">
        <v>9.855</v>
      </c>
      <c r="D30" s="4">
        <f t="shared" si="0"/>
        <v>1145.557</v>
      </c>
      <c r="E30" s="4">
        <v>1354.219</v>
      </c>
      <c r="F30" s="45">
        <v>0</v>
      </c>
      <c r="G30" s="4">
        <f t="shared" si="1"/>
        <v>1354.219</v>
      </c>
      <c r="H30" s="5">
        <f t="shared" si="2"/>
        <v>19.24069870441366</v>
      </c>
      <c r="I30" s="5">
        <f t="shared" si="3"/>
        <v>-100</v>
      </c>
      <c r="J30" s="6">
        <f t="shared" si="4"/>
        <v>18.21489458839674</v>
      </c>
    </row>
    <row r="31" spans="1:10" ht="15">
      <c r="A31" s="7" t="s">
        <v>59</v>
      </c>
      <c r="B31" s="8">
        <v>8.413</v>
      </c>
      <c r="C31" s="8">
        <v>353.66</v>
      </c>
      <c r="D31" s="8">
        <f t="shared" si="0"/>
        <v>362.07300000000004</v>
      </c>
      <c r="E31" s="8">
        <v>15.454</v>
      </c>
      <c r="F31" s="8">
        <v>644.019</v>
      </c>
      <c r="G31" s="8">
        <f t="shared" si="1"/>
        <v>659.473</v>
      </c>
      <c r="H31" s="9">
        <f t="shared" si="2"/>
        <v>83.69190538452396</v>
      </c>
      <c r="I31" s="9">
        <f t="shared" si="3"/>
        <v>82.10117061584572</v>
      </c>
      <c r="J31" s="10">
        <f t="shared" si="4"/>
        <v>82.13813236557266</v>
      </c>
    </row>
    <row r="32" spans="1:10" ht="15">
      <c r="A32" s="11" t="s">
        <v>73</v>
      </c>
      <c r="B32" s="4">
        <v>376.469</v>
      </c>
      <c r="C32" s="4">
        <v>0</v>
      </c>
      <c r="D32" s="4">
        <f t="shared" si="0"/>
        <v>376.469</v>
      </c>
      <c r="E32" s="4">
        <v>537.6759999999999</v>
      </c>
      <c r="F32" s="4">
        <v>0</v>
      </c>
      <c r="G32" s="4">
        <f t="shared" si="1"/>
        <v>537.6759999999999</v>
      </c>
      <c r="H32" s="5">
        <f t="shared" si="2"/>
        <v>42.820790025207906</v>
      </c>
      <c r="I32" s="5">
        <f t="shared" si="3"/>
        <v>0</v>
      </c>
      <c r="J32" s="6">
        <f t="shared" si="4"/>
        <v>42.820790025207906</v>
      </c>
    </row>
    <row r="33" spans="1:10" ht="15">
      <c r="A33" s="7" t="s">
        <v>29</v>
      </c>
      <c r="B33" s="8">
        <v>3352.978</v>
      </c>
      <c r="C33" s="8">
        <v>1659.871</v>
      </c>
      <c r="D33" s="8">
        <f t="shared" si="0"/>
        <v>5012.849</v>
      </c>
      <c r="E33" s="8">
        <v>3562.922</v>
      </c>
      <c r="F33" s="8">
        <v>1563.327</v>
      </c>
      <c r="G33" s="8">
        <f t="shared" si="1"/>
        <v>5126.249</v>
      </c>
      <c r="H33" s="9">
        <f t="shared" si="2"/>
        <v>6.261418953539211</v>
      </c>
      <c r="I33" s="9">
        <f t="shared" si="3"/>
        <v>-5.816355608357522</v>
      </c>
      <c r="J33" s="10">
        <f t="shared" si="4"/>
        <v>2.2621866327910465</v>
      </c>
    </row>
    <row r="34" spans="1:10" ht="15">
      <c r="A34" s="11" t="s">
        <v>71</v>
      </c>
      <c r="B34" s="4">
        <v>770.358</v>
      </c>
      <c r="C34" s="4">
        <v>0</v>
      </c>
      <c r="D34" s="4">
        <f t="shared" si="0"/>
        <v>770.358</v>
      </c>
      <c r="E34" s="4">
        <v>1218.663</v>
      </c>
      <c r="F34" s="4">
        <v>0</v>
      </c>
      <c r="G34" s="4">
        <f t="shared" si="1"/>
        <v>1218.663</v>
      </c>
      <c r="H34" s="5">
        <f t="shared" si="2"/>
        <v>58.1943719673191</v>
      </c>
      <c r="I34" s="5">
        <f t="shared" si="3"/>
        <v>0</v>
      </c>
      <c r="J34" s="6">
        <f t="shared" si="4"/>
        <v>58.1943719673191</v>
      </c>
    </row>
    <row r="35" spans="1:10" ht="15">
      <c r="A35" s="7" t="s">
        <v>30</v>
      </c>
      <c r="B35" s="8">
        <v>259.11899999999997</v>
      </c>
      <c r="C35" s="8">
        <v>352.574</v>
      </c>
      <c r="D35" s="8">
        <f t="shared" si="0"/>
        <v>611.693</v>
      </c>
      <c r="E35" s="8">
        <v>289.372</v>
      </c>
      <c r="F35" s="8">
        <v>633.809</v>
      </c>
      <c r="G35" s="8">
        <f t="shared" si="1"/>
        <v>923.181</v>
      </c>
      <c r="H35" s="9">
        <f t="shared" si="2"/>
        <v>11.675330639590321</v>
      </c>
      <c r="I35" s="9">
        <f t="shared" si="3"/>
        <v>79.7662334715549</v>
      </c>
      <c r="J35" s="10">
        <f t="shared" si="4"/>
        <v>50.92227637066307</v>
      </c>
    </row>
    <row r="36" spans="1:10" ht="15">
      <c r="A36" s="11" t="s">
        <v>31</v>
      </c>
      <c r="B36" s="4">
        <v>888.5129999999999</v>
      </c>
      <c r="C36" s="4">
        <v>17.122999999999998</v>
      </c>
      <c r="D36" s="4">
        <f t="shared" si="0"/>
        <v>905.636</v>
      </c>
      <c r="E36" s="4">
        <v>1049.989</v>
      </c>
      <c r="F36" s="4">
        <v>23.451999999999998</v>
      </c>
      <c r="G36" s="4">
        <f t="shared" si="1"/>
        <v>1073.441</v>
      </c>
      <c r="H36" s="5">
        <f t="shared" si="2"/>
        <v>18.173735218280445</v>
      </c>
      <c r="I36" s="5">
        <f t="shared" si="3"/>
        <v>36.96198096128016</v>
      </c>
      <c r="J36" s="6">
        <f t="shared" si="4"/>
        <v>18.528967488041562</v>
      </c>
    </row>
    <row r="37" spans="1:10" ht="15">
      <c r="A37" s="7" t="s">
        <v>32</v>
      </c>
      <c r="B37" s="8">
        <v>2000.6779999999999</v>
      </c>
      <c r="C37" s="8">
        <v>0</v>
      </c>
      <c r="D37" s="8">
        <f t="shared" si="0"/>
        <v>2000.6779999999999</v>
      </c>
      <c r="E37" s="8">
        <v>2214.956</v>
      </c>
      <c r="F37" s="8">
        <v>0</v>
      </c>
      <c r="G37" s="8">
        <f t="shared" si="1"/>
        <v>2214.956</v>
      </c>
      <c r="H37" s="9">
        <f t="shared" si="2"/>
        <v>10.710269218734862</v>
      </c>
      <c r="I37" s="9">
        <f t="shared" si="3"/>
        <v>0</v>
      </c>
      <c r="J37" s="10">
        <f t="shared" si="4"/>
        <v>10.710269218734862</v>
      </c>
    </row>
    <row r="38" spans="1:10" ht="15">
      <c r="A38" s="11" t="s">
        <v>33</v>
      </c>
      <c r="B38" s="4">
        <v>172.349</v>
      </c>
      <c r="C38" s="4">
        <v>29.296</v>
      </c>
      <c r="D38" s="4">
        <f t="shared" si="0"/>
        <v>201.64499999999998</v>
      </c>
      <c r="E38" s="4">
        <v>225.922</v>
      </c>
      <c r="F38" s="4">
        <v>25</v>
      </c>
      <c r="G38" s="4">
        <f t="shared" si="1"/>
        <v>250.922</v>
      </c>
      <c r="H38" s="5">
        <f t="shared" si="2"/>
        <v>31.08402137523282</v>
      </c>
      <c r="I38" s="5">
        <f t="shared" si="3"/>
        <v>-14.664117968323318</v>
      </c>
      <c r="J38" s="6">
        <f t="shared" si="4"/>
        <v>24.43750154975329</v>
      </c>
    </row>
    <row r="39" spans="1:10" ht="15">
      <c r="A39" s="7" t="s">
        <v>34</v>
      </c>
      <c r="B39" s="8">
        <v>5495.715</v>
      </c>
      <c r="C39" s="8">
        <v>1473.967</v>
      </c>
      <c r="D39" s="8">
        <f t="shared" si="0"/>
        <v>6969.682000000001</v>
      </c>
      <c r="E39" s="8">
        <v>6317.751</v>
      </c>
      <c r="F39" s="8">
        <v>1815.146</v>
      </c>
      <c r="G39" s="8">
        <f t="shared" si="1"/>
        <v>8132.897</v>
      </c>
      <c r="H39" s="9">
        <f t="shared" si="2"/>
        <v>14.957762547730368</v>
      </c>
      <c r="I39" s="9">
        <f t="shared" si="3"/>
        <v>23.146990400734875</v>
      </c>
      <c r="J39" s="10">
        <f t="shared" si="4"/>
        <v>16.68964236818838</v>
      </c>
    </row>
    <row r="40" spans="1:10" ht="15">
      <c r="A40" s="11" t="s">
        <v>35</v>
      </c>
      <c r="B40" s="4">
        <v>144.348</v>
      </c>
      <c r="C40" s="4">
        <v>14.934</v>
      </c>
      <c r="D40" s="4">
        <f t="shared" si="0"/>
        <v>159.282</v>
      </c>
      <c r="E40" s="4">
        <v>168.201</v>
      </c>
      <c r="F40" s="4">
        <v>68</v>
      </c>
      <c r="G40" s="4">
        <f t="shared" si="1"/>
        <v>236.201</v>
      </c>
      <c r="H40" s="5">
        <f t="shared" si="2"/>
        <v>16.5246487654834</v>
      </c>
      <c r="I40" s="5">
        <f t="shared" si="3"/>
        <v>355.3368153207447</v>
      </c>
      <c r="J40" s="6">
        <f t="shared" si="4"/>
        <v>48.291081227006174</v>
      </c>
    </row>
    <row r="41" spans="1:10" ht="15">
      <c r="A41" s="7" t="s">
        <v>36</v>
      </c>
      <c r="B41" s="8">
        <v>3092.811</v>
      </c>
      <c r="C41" s="8">
        <v>708.5160000000001</v>
      </c>
      <c r="D41" s="8">
        <f t="shared" si="0"/>
        <v>3801.327</v>
      </c>
      <c r="E41" s="8">
        <v>3148.167</v>
      </c>
      <c r="F41" s="8">
        <v>847.888</v>
      </c>
      <c r="G41" s="8">
        <f t="shared" si="1"/>
        <v>3996.055</v>
      </c>
      <c r="H41" s="9">
        <f t="shared" si="2"/>
        <v>1.7898280884282862</v>
      </c>
      <c r="I41" s="9">
        <f t="shared" si="3"/>
        <v>19.67097426169627</v>
      </c>
      <c r="J41" s="10">
        <f t="shared" si="4"/>
        <v>5.122632175553421</v>
      </c>
    </row>
    <row r="42" spans="1:10" ht="15">
      <c r="A42" s="11" t="s">
        <v>37</v>
      </c>
      <c r="B42" s="4">
        <v>2572.126</v>
      </c>
      <c r="C42" s="4">
        <v>44.345000000000006</v>
      </c>
      <c r="D42" s="4">
        <f t="shared" si="0"/>
        <v>2616.471</v>
      </c>
      <c r="E42" s="4">
        <v>2657.566</v>
      </c>
      <c r="F42" s="4">
        <v>48.512</v>
      </c>
      <c r="G42" s="4">
        <f t="shared" si="1"/>
        <v>2706.078</v>
      </c>
      <c r="H42" s="5">
        <f t="shared" si="2"/>
        <v>3.3217657299836634</v>
      </c>
      <c r="I42" s="5">
        <f t="shared" si="3"/>
        <v>9.396775284699501</v>
      </c>
      <c r="J42" s="6">
        <f t="shared" si="4"/>
        <v>3.4247274286624987</v>
      </c>
    </row>
    <row r="43" spans="1:10" ht="15">
      <c r="A43" s="7" t="s">
        <v>38</v>
      </c>
      <c r="B43" s="8">
        <v>2209.4590000000003</v>
      </c>
      <c r="C43" s="8">
        <v>44.916000000000004</v>
      </c>
      <c r="D43" s="8">
        <f t="shared" si="0"/>
        <v>2254.3750000000005</v>
      </c>
      <c r="E43" s="8">
        <v>2640.176</v>
      </c>
      <c r="F43" s="8">
        <v>73</v>
      </c>
      <c r="G43" s="8">
        <f t="shared" si="1"/>
        <v>2713.176</v>
      </c>
      <c r="H43" s="9">
        <f t="shared" si="2"/>
        <v>19.494229130298393</v>
      </c>
      <c r="I43" s="9">
        <f t="shared" si="3"/>
        <v>62.52560334847269</v>
      </c>
      <c r="J43" s="10">
        <f t="shared" si="4"/>
        <v>20.35158303299138</v>
      </c>
    </row>
    <row r="44" spans="1:10" ht="15">
      <c r="A44" s="11" t="s">
        <v>39</v>
      </c>
      <c r="B44" s="4">
        <v>1330.801</v>
      </c>
      <c r="C44" s="4">
        <v>0</v>
      </c>
      <c r="D44" s="4">
        <f t="shared" si="0"/>
        <v>1330.801</v>
      </c>
      <c r="E44" s="4">
        <v>1696.061</v>
      </c>
      <c r="F44" s="4">
        <v>17.287</v>
      </c>
      <c r="G44" s="4">
        <f t="shared" si="1"/>
        <v>1713.348</v>
      </c>
      <c r="H44" s="5">
        <f t="shared" si="2"/>
        <v>27.446628008244662</v>
      </c>
      <c r="I44" s="5">
        <f t="shared" si="3"/>
        <v>0</v>
      </c>
      <c r="J44" s="6">
        <f t="shared" si="4"/>
        <v>28.745620119011033</v>
      </c>
    </row>
    <row r="45" spans="1:10" ht="15">
      <c r="A45" s="7" t="s">
        <v>40</v>
      </c>
      <c r="B45" s="8">
        <v>663.6600000000001</v>
      </c>
      <c r="C45" s="8">
        <v>12.917</v>
      </c>
      <c r="D45" s="8">
        <f t="shared" si="0"/>
        <v>676.5770000000001</v>
      </c>
      <c r="E45" s="8">
        <v>1281.8899999999999</v>
      </c>
      <c r="F45" s="8">
        <v>22</v>
      </c>
      <c r="G45" s="8">
        <f t="shared" si="1"/>
        <v>1303.8899999999999</v>
      </c>
      <c r="H45" s="9">
        <f t="shared" si="2"/>
        <v>93.15462736943611</v>
      </c>
      <c r="I45" s="9">
        <f t="shared" si="3"/>
        <v>70.3181853371526</v>
      </c>
      <c r="J45" s="10">
        <f t="shared" si="4"/>
        <v>92.7186410415961</v>
      </c>
    </row>
    <row r="46" spans="1:10" ht="15">
      <c r="A46" s="11" t="s">
        <v>41</v>
      </c>
      <c r="B46" s="4">
        <v>2623.352</v>
      </c>
      <c r="C46" s="4">
        <v>253.077</v>
      </c>
      <c r="D46" s="4">
        <f t="shared" si="0"/>
        <v>2876.429</v>
      </c>
      <c r="E46" s="4">
        <v>2891.649</v>
      </c>
      <c r="F46" s="4">
        <v>78</v>
      </c>
      <c r="G46" s="4">
        <f t="shared" si="1"/>
        <v>2969.649</v>
      </c>
      <c r="H46" s="5">
        <f t="shared" si="2"/>
        <v>10.227258865756484</v>
      </c>
      <c r="I46" s="5">
        <f t="shared" si="3"/>
        <v>-69.17934067497244</v>
      </c>
      <c r="J46" s="6">
        <f t="shared" si="4"/>
        <v>3.2408239521990567</v>
      </c>
    </row>
    <row r="47" spans="1:10" ht="15">
      <c r="A47" s="7" t="s">
        <v>42</v>
      </c>
      <c r="B47" s="8">
        <v>4366.25</v>
      </c>
      <c r="C47" s="8">
        <v>393.54499999999996</v>
      </c>
      <c r="D47" s="8">
        <f t="shared" si="0"/>
        <v>4759.795</v>
      </c>
      <c r="E47" s="8">
        <v>5534.385</v>
      </c>
      <c r="F47" s="8">
        <v>674.127</v>
      </c>
      <c r="G47" s="8">
        <f t="shared" si="1"/>
        <v>6208.512000000001</v>
      </c>
      <c r="H47" s="9">
        <f t="shared" si="2"/>
        <v>26.75373604351561</v>
      </c>
      <c r="I47" s="9">
        <f t="shared" si="3"/>
        <v>71.29603984296587</v>
      </c>
      <c r="J47" s="10">
        <f t="shared" si="4"/>
        <v>30.43654190989319</v>
      </c>
    </row>
    <row r="48" spans="1:10" ht="15">
      <c r="A48" s="11" t="s">
        <v>43</v>
      </c>
      <c r="B48" s="4">
        <v>181.461</v>
      </c>
      <c r="C48" s="4">
        <v>0</v>
      </c>
      <c r="D48" s="4">
        <f t="shared" si="0"/>
        <v>181.461</v>
      </c>
      <c r="E48" s="4">
        <v>0</v>
      </c>
      <c r="F48" s="4">
        <v>0</v>
      </c>
      <c r="G48" s="4">
        <f t="shared" si="1"/>
        <v>0</v>
      </c>
      <c r="H48" s="5">
        <f t="shared" si="2"/>
        <v>-100</v>
      </c>
      <c r="I48" s="5">
        <f t="shared" si="3"/>
        <v>0</v>
      </c>
      <c r="J48" s="6">
        <f t="shared" si="4"/>
        <v>-100</v>
      </c>
    </row>
    <row r="49" spans="1:10" ht="15">
      <c r="A49" s="7" t="s">
        <v>44</v>
      </c>
      <c r="B49" s="8">
        <v>326.475</v>
      </c>
      <c r="C49" s="8">
        <v>1.862</v>
      </c>
      <c r="D49" s="8">
        <f t="shared" si="0"/>
        <v>328.33700000000005</v>
      </c>
      <c r="E49" s="8">
        <v>480.169</v>
      </c>
      <c r="F49" s="8">
        <v>15</v>
      </c>
      <c r="G49" s="8">
        <f t="shared" si="1"/>
        <v>495.169</v>
      </c>
      <c r="H49" s="9">
        <f t="shared" si="2"/>
        <v>47.07680526839726</v>
      </c>
      <c r="I49" s="9">
        <f t="shared" si="3"/>
        <v>705.5853920515574</v>
      </c>
      <c r="J49" s="10">
        <f t="shared" si="4"/>
        <v>50.81120921492245</v>
      </c>
    </row>
    <row r="50" spans="1:10" ht="15">
      <c r="A50" s="11" t="s">
        <v>45</v>
      </c>
      <c r="B50" s="4">
        <v>1574.9809999999998</v>
      </c>
      <c r="C50" s="4">
        <v>60.70399999999999</v>
      </c>
      <c r="D50" s="4">
        <f t="shared" si="0"/>
        <v>1635.6849999999997</v>
      </c>
      <c r="E50" s="4">
        <v>1659.462</v>
      </c>
      <c r="F50" s="4">
        <v>87.061</v>
      </c>
      <c r="G50" s="4">
        <f t="shared" si="1"/>
        <v>1746.523</v>
      </c>
      <c r="H50" s="5">
        <f t="shared" si="2"/>
        <v>5.363937723693189</v>
      </c>
      <c r="I50" s="5">
        <f t="shared" si="3"/>
        <v>43.418885081707984</v>
      </c>
      <c r="J50" s="6">
        <f t="shared" si="4"/>
        <v>6.776243592134196</v>
      </c>
    </row>
    <row r="51" spans="1:10" ht="15">
      <c r="A51" s="7" t="s">
        <v>46</v>
      </c>
      <c r="B51" s="8">
        <v>2227.255</v>
      </c>
      <c r="C51" s="8">
        <v>266.78499999999997</v>
      </c>
      <c r="D51" s="8">
        <f t="shared" si="0"/>
        <v>2494.04</v>
      </c>
      <c r="E51" s="8">
        <v>2651.638</v>
      </c>
      <c r="F51" s="8">
        <v>272.57</v>
      </c>
      <c r="G51" s="8">
        <f t="shared" si="1"/>
        <v>2924.208</v>
      </c>
      <c r="H51" s="9">
        <f t="shared" si="2"/>
        <v>19.054082267185382</v>
      </c>
      <c r="I51" s="9">
        <f t="shared" si="3"/>
        <v>2.168412766834727</v>
      </c>
      <c r="J51" s="10">
        <f t="shared" si="4"/>
        <v>17.247838847813192</v>
      </c>
    </row>
    <row r="52" spans="1:10" ht="15">
      <c r="A52" s="11" t="s">
        <v>47</v>
      </c>
      <c r="B52" s="4">
        <v>1127.502</v>
      </c>
      <c r="C52" s="4">
        <v>0.762</v>
      </c>
      <c r="D52" s="4">
        <f t="shared" si="0"/>
        <v>1128.264</v>
      </c>
      <c r="E52" s="4">
        <v>1696.203</v>
      </c>
      <c r="F52" s="4">
        <v>0</v>
      </c>
      <c r="G52" s="4">
        <f t="shared" si="1"/>
        <v>1696.203</v>
      </c>
      <c r="H52" s="5">
        <f t="shared" si="2"/>
        <v>50.439023611488054</v>
      </c>
      <c r="I52" s="5">
        <f t="shared" si="3"/>
        <v>-100</v>
      </c>
      <c r="J52" s="6">
        <f t="shared" si="4"/>
        <v>50.337421029120854</v>
      </c>
    </row>
    <row r="53" spans="1:10" ht="15">
      <c r="A53" s="7" t="s">
        <v>48</v>
      </c>
      <c r="B53" s="8">
        <v>180.393</v>
      </c>
      <c r="C53" s="8">
        <v>187.52199999999996</v>
      </c>
      <c r="D53" s="8">
        <f t="shared" si="0"/>
        <v>367.91499999999996</v>
      </c>
      <c r="E53" s="8">
        <v>273.337</v>
      </c>
      <c r="F53" s="8">
        <v>220.2875</v>
      </c>
      <c r="G53" s="8">
        <f t="shared" si="1"/>
        <v>493.6245</v>
      </c>
      <c r="H53" s="9">
        <f t="shared" si="2"/>
        <v>51.5230635335074</v>
      </c>
      <c r="I53" s="9">
        <f t="shared" si="3"/>
        <v>17.4728831817067</v>
      </c>
      <c r="J53" s="10">
        <f t="shared" si="4"/>
        <v>34.1680823016186</v>
      </c>
    </row>
    <row r="54" spans="1:10" ht="15">
      <c r="A54" s="11" t="s">
        <v>49</v>
      </c>
      <c r="B54" s="4">
        <v>87.399</v>
      </c>
      <c r="C54" s="4">
        <v>0</v>
      </c>
      <c r="D54" s="4">
        <f t="shared" si="0"/>
        <v>87.399</v>
      </c>
      <c r="E54" s="4">
        <v>0</v>
      </c>
      <c r="F54" s="4">
        <v>0</v>
      </c>
      <c r="G54" s="4">
        <f t="shared" si="1"/>
        <v>0</v>
      </c>
      <c r="H54" s="5">
        <f t="shared" si="2"/>
        <v>-100</v>
      </c>
      <c r="I54" s="5">
        <f t="shared" si="3"/>
        <v>0</v>
      </c>
      <c r="J54" s="6">
        <f t="shared" si="4"/>
        <v>-100</v>
      </c>
    </row>
    <row r="55" spans="1:10" ht="15">
      <c r="A55" s="7" t="s">
        <v>50</v>
      </c>
      <c r="B55" s="8">
        <v>0</v>
      </c>
      <c r="C55" s="8">
        <v>0</v>
      </c>
      <c r="D55" s="8">
        <f t="shared" si="0"/>
        <v>0</v>
      </c>
      <c r="E55" s="8">
        <v>79</v>
      </c>
      <c r="F55" s="8">
        <v>1</v>
      </c>
      <c r="G55" s="8">
        <f>+E55+F55</f>
        <v>80</v>
      </c>
      <c r="H55" s="9">
        <f t="shared" si="2"/>
        <v>0</v>
      </c>
      <c r="I55" s="9">
        <f t="shared" si="3"/>
        <v>0</v>
      </c>
      <c r="J55" s="10">
        <f t="shared" si="4"/>
        <v>0</v>
      </c>
    </row>
    <row r="56" spans="1:10" ht="15">
      <c r="A56" s="11" t="s">
        <v>51</v>
      </c>
      <c r="B56" s="4">
        <v>4958.9220000000005</v>
      </c>
      <c r="C56" s="4">
        <v>28.53</v>
      </c>
      <c r="D56" s="4">
        <f t="shared" si="0"/>
        <v>4987.452</v>
      </c>
      <c r="E56" s="4">
        <v>5323.92</v>
      </c>
      <c r="F56" s="4">
        <v>46</v>
      </c>
      <c r="G56" s="4">
        <f t="shared" si="1"/>
        <v>5369.92</v>
      </c>
      <c r="H56" s="5">
        <f t="shared" si="2"/>
        <v>7.360430351596568</v>
      </c>
      <c r="I56" s="5">
        <f t="shared" si="3"/>
        <v>61.23378899404135</v>
      </c>
      <c r="J56" s="6">
        <f t="shared" si="4"/>
        <v>7.668605131437853</v>
      </c>
    </row>
    <row r="57" spans="1:10" ht="15">
      <c r="A57" s="7" t="s">
        <v>60</v>
      </c>
      <c r="B57" s="8">
        <v>264.83500000000004</v>
      </c>
      <c r="C57" s="8">
        <v>107.856</v>
      </c>
      <c r="D57" s="8">
        <f t="shared" si="0"/>
        <v>372.69100000000003</v>
      </c>
      <c r="E57" s="8">
        <v>273.985</v>
      </c>
      <c r="F57" s="8">
        <v>167.655</v>
      </c>
      <c r="G57" s="8">
        <f t="shared" si="1"/>
        <v>441.64</v>
      </c>
      <c r="H57" s="9">
        <f t="shared" si="2"/>
        <v>3.454981403515387</v>
      </c>
      <c r="I57" s="9">
        <f t="shared" si="3"/>
        <v>55.443368936359605</v>
      </c>
      <c r="J57" s="10">
        <f t="shared" si="4"/>
        <v>18.500312591396074</v>
      </c>
    </row>
    <row r="58" spans="1:10" ht="15">
      <c r="A58" s="11" t="s">
        <v>61</v>
      </c>
      <c r="B58" s="4">
        <v>0</v>
      </c>
      <c r="C58" s="4">
        <v>102.10999999999999</v>
      </c>
      <c r="D58" s="4">
        <f t="shared" si="0"/>
        <v>102.10999999999999</v>
      </c>
      <c r="E58" s="4">
        <v>0</v>
      </c>
      <c r="F58" s="4">
        <v>56.612</v>
      </c>
      <c r="G58" s="4">
        <f t="shared" si="1"/>
        <v>56.612</v>
      </c>
      <c r="H58" s="5">
        <f t="shared" si="2"/>
        <v>0</v>
      </c>
      <c r="I58" s="5">
        <f t="shared" si="3"/>
        <v>-44.557829791401424</v>
      </c>
      <c r="J58" s="6">
        <f t="shared" si="4"/>
        <v>-44.557829791401424</v>
      </c>
    </row>
    <row r="59" spans="1:10" ht="15">
      <c r="A59" s="13" t="s">
        <v>52</v>
      </c>
      <c r="B59" s="29">
        <f>+B60-SUM(B5+B9+B31+B19+B57+B58)</f>
        <v>263276.733</v>
      </c>
      <c r="C59" s="29">
        <f>+C60-SUM(C5+C9+C31+C19+C57+C58)</f>
        <v>820692.7610000004</v>
      </c>
      <c r="D59" s="29">
        <f>+D60-SUM(D5+D9+D31+D19+D57+D58)</f>
        <v>1083969.4940000004</v>
      </c>
      <c r="E59" s="29">
        <f>+E60-SUM(E5+E9+E31+E19+E57+E58)</f>
        <v>294150.2249999999</v>
      </c>
      <c r="F59" s="29">
        <f>+F60-SUM(F5+F9+F31+F19+F57+F58)</f>
        <v>992358.1785000002</v>
      </c>
      <c r="G59" s="29">
        <f>+G60-SUM(G5+G9+G31+G19+G57+G58)</f>
        <v>1286508.4034999998</v>
      </c>
      <c r="H59" s="30">
        <f>+_xlfn.IFERROR(((E59-B59)/B59)*100,0)</f>
        <v>11.726631384475555</v>
      </c>
      <c r="I59" s="30">
        <f t="shared" si="3"/>
        <v>20.91713557834095</v>
      </c>
      <c r="J59" s="30">
        <f t="shared" si="4"/>
        <v>18.68492707784628</v>
      </c>
    </row>
    <row r="60" spans="1:10" ht="15">
      <c r="A60" s="16" t="s">
        <v>53</v>
      </c>
      <c r="B60" s="31">
        <f>SUM(B4:B58)</f>
        <v>315129.649</v>
      </c>
      <c r="C60" s="31">
        <f>SUM(C4:C58)</f>
        <v>903996.0760000005</v>
      </c>
      <c r="D60" s="31">
        <f>SUM(D4:D58)</f>
        <v>1219125.7250000003</v>
      </c>
      <c r="E60" s="31">
        <f>SUM(E4:E58)</f>
        <v>348205.25099999993</v>
      </c>
      <c r="F60" s="31">
        <f>SUM(F4:F58)</f>
        <v>1055623.7015000002</v>
      </c>
      <c r="G60" s="31">
        <f>SUM(G4:G58)</f>
        <v>1403828.9524999997</v>
      </c>
      <c r="H60" s="32">
        <f>+_xlfn.IFERROR(((E60-B60)/B60)*100,0)</f>
        <v>10.495871177135719</v>
      </c>
      <c r="I60" s="32">
        <f>+_xlfn.IFERROR(((F60-C60)/C60)*100,0)</f>
        <v>16.773040229435647</v>
      </c>
      <c r="J60" s="32">
        <f>+_xlfn.IFERROR(((G60-D60)/D60)*100,0)</f>
        <v>15.150465920977862</v>
      </c>
    </row>
    <row r="61" spans="1:10" ht="15">
      <c r="A61" s="33"/>
      <c r="B61" s="34"/>
      <c r="C61" s="34"/>
      <c r="D61" s="34"/>
      <c r="E61" s="34"/>
      <c r="F61" s="34"/>
      <c r="G61" s="34"/>
      <c r="H61" s="34"/>
      <c r="I61" s="34"/>
      <c r="J61" s="35"/>
    </row>
    <row r="62" spans="1:10" ht="15">
      <c r="A62" s="33" t="s">
        <v>70</v>
      </c>
      <c r="B62" s="34"/>
      <c r="C62" s="34"/>
      <c r="D62" s="34"/>
      <c r="E62" s="34"/>
      <c r="F62" s="34"/>
      <c r="G62" s="34"/>
      <c r="H62" s="34"/>
      <c r="I62" s="34"/>
      <c r="J62" s="35"/>
    </row>
    <row r="63" spans="1:10" ht="15.75" thickBot="1">
      <c r="A63" s="36"/>
      <c r="B63" s="37"/>
      <c r="C63" s="37"/>
      <c r="D63" s="37"/>
      <c r="E63" s="37"/>
      <c r="F63" s="37"/>
      <c r="G63" s="37"/>
      <c r="H63" s="37"/>
      <c r="I63" s="37"/>
      <c r="J63" s="38"/>
    </row>
    <row r="64" spans="1:10" ht="45.75" customHeight="1">
      <c r="A64" s="57" t="s">
        <v>62</v>
      </c>
      <c r="B64" s="57"/>
      <c r="C64" s="57"/>
      <c r="D64" s="57"/>
      <c r="E64" s="57"/>
      <c r="F64" s="57"/>
      <c r="G64" s="57"/>
      <c r="H64" s="57"/>
      <c r="I64" s="57"/>
      <c r="J64" s="57"/>
    </row>
    <row r="66" spans="2:7" ht="15">
      <c r="B66" s="50"/>
      <c r="C66" s="50"/>
      <c r="D66" s="50"/>
      <c r="E66" s="50"/>
      <c r="F66" s="50"/>
      <c r="G66" s="50"/>
    </row>
    <row r="67" spans="2:7" ht="15">
      <c r="B67" s="50"/>
      <c r="C67" s="50"/>
      <c r="D67" s="50"/>
      <c r="E67" s="50"/>
      <c r="F67" s="50"/>
      <c r="G67" s="50"/>
    </row>
  </sheetData>
  <sheetProtection/>
  <mergeCells count="6">
    <mergeCell ref="A64:J64"/>
    <mergeCell ref="A1:J1"/>
    <mergeCell ref="A2:A3"/>
    <mergeCell ref="B2:D2"/>
    <mergeCell ref="E2:G2"/>
    <mergeCell ref="H2:J2"/>
  </mergeCells>
  <conditionalFormatting sqref="B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2018-06-05T06:28:11Z</cp:lastPrinted>
  <dcterms:created xsi:type="dcterms:W3CDTF">2017-03-06T11:35:15Z</dcterms:created>
  <dcterms:modified xsi:type="dcterms:W3CDTF">2018-06-11T11:26:32Z</dcterms:modified>
  <cp:category/>
  <cp:version/>
  <cp:contentType/>
  <cp:contentStatus/>
</cp:coreProperties>
</file>