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40" activeTab="0"/>
  </bookViews>
  <sheets>
    <sheet name="TÜM UÇAK" sheetId="1" r:id="rId1"/>
    <sheet name="YOLCU" sheetId="2" r:id="rId2"/>
    <sheet name="TİCARİ UÇAK" sheetId="3" r:id="rId3"/>
    <sheet name="YÜK " sheetId="4" r:id="rId4"/>
  </sheets>
  <definedNames>
    <definedName name="_xlfn.IFERROR" hidden="1">#NAME?</definedName>
    <definedName name="_xlnm.Print_Area" localSheetId="0">'TÜM UÇAK'!$A$1:$J$65</definedName>
  </definedNames>
  <calcPr fullCalcOnLoad="1"/>
</workbook>
</file>

<file path=xl/sharedStrings.xml><?xml version="1.0" encoding="utf-8"?>
<sst xmlns="http://schemas.openxmlformats.org/spreadsheetml/2006/main" count="295" uniqueCount="77">
  <si>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</si>
  <si>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</si>
  <si>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</si>
  <si>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</si>
  <si>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</si>
  <si>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</si>
  <si>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</si>
  <si>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</si>
  <si>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</si>
  <si>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</si>
  <si>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</si>
  <si>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</si>
  <si>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</si>
  <si>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</si>
  <si>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</si>
  <si>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</si>
  <si>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</si>
  <si>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</si>
  <si>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</si>
  <si>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</si>
  <si>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</si>
  <si>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</si>
  <si>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</si>
  <si>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</si>
  <si>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</si>
  <si>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</si>
  <si>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</si>
  <si>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</si>
  <si>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</si>
  <si>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</si>
  <si>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</si>
  <si>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</si>
  <si>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</si>
  <si>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</si>
  <si>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</si>
  <si>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</si>
  <si>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</si>
  <si>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</si>
  <si>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</si>
  <si>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</si>
  <si>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</si>
  <si>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</si>
  <si>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</si>
  <si>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</si>
  <si>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</si>
  <si>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</si>
  <si>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</si>
  <si>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</si>
  <si>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</si>
  <si>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</si>
  <si>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</si>
  <si>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</si>
  <si>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</si>
  <si>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</si>
  <si>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</si>
  <si>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</si>
  <si>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</si>
  <si>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</si>
  <si>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</si>
  <si>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</si>
  <si>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</si>
  <si>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</si>
  <si>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</si>
  <si>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</si>
  <si>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</si>
  <si>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</si>
  <si>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</si>
  <si>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</si>
  <si>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</si>
  <si>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</si>
  <si>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</si>
  <si>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</si>
  <si>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</si>
  <si>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 xml:space="preserve"> 2018/2017 (%)</t>
  </si>
  <si>
    <t>2017 YILI MART SONU                                  (Kesin Olmayan)</t>
  </si>
  <si>
    <t>2018 YILI MART SONU
(Kesin Olmayan)</t>
  </si>
  <si>
    <t>2017 YILI MART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</si>
</sst>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000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style="medium"/>
      <bottom style="medium"/>
    </border>
    <border>
      <left/>
      <right/>
      <top/>
      <bottom style="medium"/>
    </border>
    <border>
      <left/>
      <right style="medium"/>
      <top/>
      <bottom style="medium"/>
    </border>
    <border>
      <left/>
      <right style="medium"/>
      <top style="thin"/>
      <bottom/>
    </border>
    <border>
      <left/>
      <right/>
      <top style="medium"/>
      <bottom/>
    </border>
    <border>
      <left/>
      <right/>
      <top style="thin"/>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3">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16"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6" fontId="9" fillId="16" borderId="13"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165" fontId="7" fillId="34" borderId="12" xfId="41" applyNumberFormat="1" applyFont="1" applyFill="1" applyBorder="1" applyAlignment="1">
      <alignment horizontal="left" vertical="center"/>
    </xf>
    <xf numFmtId="165" fontId="7" fillId="16"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166" fontId="9" fillId="34"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2"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3"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9" fillId="34" borderId="18"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9" xfId="41" applyNumberFormat="1" applyFont="1" applyFill="1" applyBorder="1" applyAlignment="1">
      <alignment horizontal="right" vertical="center"/>
    </xf>
    <xf numFmtId="166" fontId="10" fillId="37" borderId="13" xfId="63" applyNumberFormat="1" applyFont="1" applyFill="1" applyBorder="1" applyAlignment="1">
      <alignment horizontal="right" vertical="center"/>
    </xf>
    <xf numFmtId="3" fontId="8" fillId="34" borderId="20" xfId="41" applyNumberFormat="1" applyFont="1" applyFill="1" applyBorder="1" applyAlignment="1">
      <alignment horizontal="right" vertical="center"/>
    </xf>
    <xf numFmtId="4" fontId="8" fillId="34" borderId="0" xfId="41" applyNumberFormat="1" applyFont="1" applyFill="1" applyBorder="1" applyAlignment="1">
      <alignment horizontal="right" vertical="center"/>
    </xf>
    <xf numFmtId="168" fontId="9" fillId="34" borderId="0" xfId="41" applyNumberFormat="1" applyFont="1" applyFill="1" applyBorder="1" applyAlignment="1">
      <alignment horizontal="right" vertical="center"/>
    </xf>
    <xf numFmtId="166" fontId="9" fillId="34" borderId="18" xfId="41" applyNumberFormat="1" applyFont="1" applyFill="1" applyBorder="1" applyAlignment="1">
      <alignment horizontal="right" vertical="center"/>
    </xf>
    <xf numFmtId="0" fontId="0" fillId="0" borderId="0" xfId="0" applyBorder="1" applyAlignment="1">
      <alignment/>
    </xf>
    <xf numFmtId="3" fontId="9" fillId="0" borderId="18" xfId="41" applyNumberFormat="1" applyFont="1" applyFill="1" applyBorder="1" applyAlignment="1">
      <alignment horizontal="right" vertical="center"/>
    </xf>
    <xf numFmtId="0" fontId="0" fillId="0" borderId="12" xfId="0" applyBorder="1" applyAlignment="1">
      <alignment/>
    </xf>
    <xf numFmtId="165" fontId="10" fillId="16" borderId="12"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3"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9" xfId="0" applyBorder="1" applyAlignment="1">
      <alignment horizontal="left" wrapText="1"/>
    </xf>
    <xf numFmtId="165" fontId="44" fillId="16" borderId="21" xfId="56" applyNumberFormat="1" applyFont="1" applyFill="1" applyBorder="1" applyAlignment="1">
      <alignment horizontal="center" vertical="center"/>
    </xf>
    <xf numFmtId="165" fontId="44" fillId="16" borderId="19" xfId="56" applyNumberFormat="1" applyFont="1" applyFill="1" applyBorder="1" applyAlignment="1">
      <alignment horizontal="center" vertical="center"/>
    </xf>
    <xf numFmtId="165" fontId="44" fillId="16" borderId="22"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3"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9" xfId="63" applyNumberFormat="1" applyFont="1" applyFill="1" applyBorder="1" applyAlignment="1">
      <alignment horizontal="right" vertical="center"/>
    </xf>
    <xf numFmtId="166" fontId="10" fillId="33" borderId="22"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4"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5">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5"/>
  <sheetViews>
    <sheetView tabSelected="1" zoomScale="90" zoomScaleNormal="90" zoomScalePageLayoutView="0" workbookViewId="0" topLeftCell="A1">
      <selection activeCell="J71" sqref="J71"/>
    </sheetView>
  </sheetViews>
  <sheetFormatPr defaultColWidth="9.140625" defaultRowHeight="15"/>
  <cols>
    <col min="1" max="1" width="27.7109375" style="0" customWidth="1"/>
    <col min="2" max="10" width="14.28125" style="0" customWidth="1"/>
  </cols>
  <sheetData>
    <row r="1" spans="1:10" ht="22.5" customHeight="1">
      <c r="A1" s="59" t="s">
        <v>0</v>
      </c>
      <c r="B1" s="60"/>
      <c r="C1" s="60"/>
      <c r="D1" s="60"/>
      <c r="E1" s="60"/>
      <c r="F1" s="60"/>
      <c r="G1" s="60"/>
      <c r="H1" s="60"/>
      <c r="I1" s="60"/>
      <c r="J1" s="61"/>
    </row>
    <row r="2" spans="1:10" ht="27" customHeight="1">
      <c r="A2" s="62" t="s">
        <v>1</v>
      </c>
      <c r="B2" s="64" t="s">
        <v>74</v>
      </c>
      <c r="C2" s="64"/>
      <c r="D2" s="64"/>
      <c r="E2" s="64" t="s">
        <v>75</v>
      </c>
      <c r="F2" s="64"/>
      <c r="G2" s="64"/>
      <c r="H2" s="65" t="s">
        <v>73</v>
      </c>
      <c r="I2" s="65"/>
      <c r="J2" s="66"/>
    </row>
    <row r="3" spans="1:10" ht="15">
      <c r="A3" s="63"/>
      <c r="B3" s="1" t="s">
        <v>2</v>
      </c>
      <c r="C3" s="1" t="s">
        <v>3</v>
      </c>
      <c r="D3" s="1" t="s">
        <v>4</v>
      </c>
      <c r="E3" s="1" t="s">
        <v>2</v>
      </c>
      <c r="F3" s="1" t="s">
        <v>3</v>
      </c>
      <c r="G3" s="1" t="s">
        <v>4</v>
      </c>
      <c r="H3" s="1" t="s">
        <v>2</v>
      </c>
      <c r="I3" s="1" t="s">
        <v>3</v>
      </c>
      <c r="J3" s="2" t="s">
        <v>4</v>
      </c>
    </row>
    <row r="4" spans="1:11" ht="15">
      <c r="A4" s="3" t="s">
        <v>5</v>
      </c>
      <c r="B4" s="4">
        <v>30785</v>
      </c>
      <c r="C4" s="4">
        <v>69037</v>
      </c>
      <c r="D4" s="4">
        <f>SUM(B4:C4)</f>
        <v>99822</v>
      </c>
      <c r="E4" s="4">
        <v>32560</v>
      </c>
      <c r="F4" s="4">
        <v>76205</v>
      </c>
      <c r="G4" s="4">
        <f>SUM(E4:F4)</f>
        <v>108765</v>
      </c>
      <c r="H4" s="5">
        <f>+_xlfn.IFERROR(((E4-B4)/B4)*100,0)</f>
        <v>5.765795030047101</v>
      </c>
      <c r="I4" s="5">
        <f>+_xlfn.IFERROR(((F4-C4)/C4)*100,0)</f>
        <v>10.382838188217912</v>
      </c>
      <c r="J4" s="50">
        <f>+_xlfn.IFERROR(((G4-D4)/D4)*100,0)</f>
        <v>8.958946925527439</v>
      </c>
      <c r="K4" s="49"/>
    </row>
    <row r="5" spans="1:10" ht="15">
      <c r="A5" s="7" t="s">
        <v>57</v>
      </c>
      <c r="B5" s="8">
        <v>31280</v>
      </c>
      <c r="C5" s="8">
        <v>17976</v>
      </c>
      <c r="D5" s="8">
        <f aca="true" t="shared" si="0" ref="D5:D58">SUM(B5:C5)</f>
        <v>49256</v>
      </c>
      <c r="E5" s="8">
        <v>34522</v>
      </c>
      <c r="F5" s="8">
        <v>19075</v>
      </c>
      <c r="G5" s="8">
        <f aca="true" t="shared" si="1" ref="G5:G58">SUM(E5:F5)</f>
        <v>53597</v>
      </c>
      <c r="H5" s="9">
        <f aca="true" t="shared" si="2" ref="H5:H58">+_xlfn.IFERROR(((E5-B5)/B5)*100,0)</f>
        <v>10.364450127877237</v>
      </c>
      <c r="I5" s="9">
        <f aca="true" t="shared" si="3" ref="I5:I60">+_xlfn.IFERROR(((F5-C5)/C5)*100,0)</f>
        <v>6.113707165109035</v>
      </c>
      <c r="J5" s="10">
        <f aca="true" t="shared" si="4" ref="J5:J60">+_xlfn.IFERROR(((G5-D5)/D5)*100,0)</f>
        <v>8.813139515998051</v>
      </c>
    </row>
    <row r="6" spans="1:10" ht="15">
      <c r="A6" s="11" t="s">
        <v>6</v>
      </c>
      <c r="B6" s="4">
        <v>21635</v>
      </c>
      <c r="C6" s="4">
        <v>3857</v>
      </c>
      <c r="D6" s="4">
        <f t="shared" si="0"/>
        <v>25492</v>
      </c>
      <c r="E6" s="4">
        <v>27340</v>
      </c>
      <c r="F6" s="4">
        <v>4284</v>
      </c>
      <c r="G6" s="4">
        <f t="shared" si="1"/>
        <v>31624</v>
      </c>
      <c r="H6" s="5">
        <f t="shared" si="2"/>
        <v>26.3693089900624</v>
      </c>
      <c r="I6" s="5">
        <f t="shared" si="3"/>
        <v>11.070780399274046</v>
      </c>
      <c r="J6" s="6">
        <f t="shared" si="4"/>
        <v>24.054605366389456</v>
      </c>
    </row>
    <row r="7" spans="1:10" ht="15">
      <c r="A7" s="7" t="s">
        <v>7</v>
      </c>
      <c r="B7" s="8">
        <v>16997</v>
      </c>
      <c r="C7" s="8">
        <v>2184</v>
      </c>
      <c r="D7" s="8">
        <f t="shared" si="0"/>
        <v>19181</v>
      </c>
      <c r="E7" s="8">
        <v>17784</v>
      </c>
      <c r="F7" s="8">
        <v>2463</v>
      </c>
      <c r="G7" s="8">
        <f t="shared" si="1"/>
        <v>20247</v>
      </c>
      <c r="H7" s="9">
        <f t="shared" si="2"/>
        <v>4.630228863917162</v>
      </c>
      <c r="I7" s="9">
        <f t="shared" si="3"/>
        <v>12.774725274725274</v>
      </c>
      <c r="J7" s="10">
        <f t="shared" si="4"/>
        <v>5.557583024868359</v>
      </c>
    </row>
    <row r="8" spans="1:10" ht="15">
      <c r="A8" s="11" t="s">
        <v>8</v>
      </c>
      <c r="B8" s="4">
        <v>10901</v>
      </c>
      <c r="C8" s="4">
        <v>5335</v>
      </c>
      <c r="D8" s="4">
        <f t="shared" si="0"/>
        <v>16236</v>
      </c>
      <c r="E8" s="4">
        <v>11939</v>
      </c>
      <c r="F8" s="4">
        <v>6279</v>
      </c>
      <c r="G8" s="4">
        <f t="shared" si="1"/>
        <v>18218</v>
      </c>
      <c r="H8" s="5">
        <f t="shared" si="2"/>
        <v>9.522062196128795</v>
      </c>
      <c r="I8" s="5">
        <f t="shared" si="3"/>
        <v>17.69447047797563</v>
      </c>
      <c r="J8" s="6">
        <f t="shared" si="4"/>
        <v>12.207440256220744</v>
      </c>
    </row>
    <row r="9" spans="1:10" ht="15">
      <c r="A9" s="7" t="s">
        <v>58</v>
      </c>
      <c r="B9" s="8">
        <v>665</v>
      </c>
      <c r="C9" s="8">
        <v>14</v>
      </c>
      <c r="D9" s="8">
        <f t="shared" si="0"/>
        <v>679</v>
      </c>
      <c r="E9" s="8">
        <v>805</v>
      </c>
      <c r="F9" s="8">
        <v>75</v>
      </c>
      <c r="G9" s="8">
        <f t="shared" si="1"/>
        <v>880</v>
      </c>
      <c r="H9" s="9">
        <f t="shared" si="2"/>
        <v>21.052631578947366</v>
      </c>
      <c r="I9" s="9">
        <f t="shared" si="3"/>
        <v>435.71428571428567</v>
      </c>
      <c r="J9" s="10">
        <f t="shared" si="4"/>
        <v>29.60235640648012</v>
      </c>
    </row>
    <row r="10" spans="1:10" ht="15">
      <c r="A10" s="11" t="s">
        <v>9</v>
      </c>
      <c r="B10" s="4">
        <v>1575</v>
      </c>
      <c r="C10" s="4">
        <v>95</v>
      </c>
      <c r="D10" s="4">
        <f t="shared" si="0"/>
        <v>1670</v>
      </c>
      <c r="E10" s="4">
        <v>2724</v>
      </c>
      <c r="F10" s="4">
        <v>164</v>
      </c>
      <c r="G10" s="4">
        <f t="shared" si="1"/>
        <v>2888</v>
      </c>
      <c r="H10" s="5">
        <f t="shared" si="2"/>
        <v>72.95238095238096</v>
      </c>
      <c r="I10" s="5">
        <f t="shared" si="3"/>
        <v>72.63157894736842</v>
      </c>
      <c r="J10" s="6">
        <f t="shared" si="4"/>
        <v>72.93413173652694</v>
      </c>
    </row>
    <row r="11" spans="1:10" ht="15">
      <c r="A11" s="7" t="s">
        <v>10</v>
      </c>
      <c r="B11" s="8">
        <v>2377</v>
      </c>
      <c r="C11" s="8">
        <v>81</v>
      </c>
      <c r="D11" s="8">
        <f t="shared" si="0"/>
        <v>2458</v>
      </c>
      <c r="E11" s="8">
        <v>2538</v>
      </c>
      <c r="F11" s="8">
        <v>139</v>
      </c>
      <c r="G11" s="8">
        <f t="shared" si="1"/>
        <v>2677</v>
      </c>
      <c r="H11" s="9">
        <f t="shared" si="2"/>
        <v>6.773243584350021</v>
      </c>
      <c r="I11" s="9">
        <f t="shared" si="3"/>
        <v>71.60493827160494</v>
      </c>
      <c r="J11" s="10">
        <f t="shared" si="4"/>
        <v>8.909682668836453</v>
      </c>
    </row>
    <row r="12" spans="1:10" ht="15">
      <c r="A12" s="11" t="s">
        <v>11</v>
      </c>
      <c r="B12" s="4">
        <v>9796</v>
      </c>
      <c r="C12" s="4">
        <v>1864</v>
      </c>
      <c r="D12" s="4">
        <f t="shared" si="0"/>
        <v>11660</v>
      </c>
      <c r="E12" s="4">
        <v>9074</v>
      </c>
      <c r="F12" s="4">
        <v>1448</v>
      </c>
      <c r="G12" s="4">
        <f t="shared" si="1"/>
        <v>10522</v>
      </c>
      <c r="H12" s="5">
        <f t="shared" si="2"/>
        <v>-7.370355247039607</v>
      </c>
      <c r="I12" s="5">
        <f t="shared" si="3"/>
        <v>-22.317596566523605</v>
      </c>
      <c r="J12" s="6">
        <f t="shared" si="4"/>
        <v>-9.759862778730703</v>
      </c>
    </row>
    <row r="13" spans="1:10" ht="15">
      <c r="A13" s="7" t="s">
        <v>12</v>
      </c>
      <c r="B13" s="8">
        <v>5467</v>
      </c>
      <c r="C13" s="8">
        <v>492</v>
      </c>
      <c r="D13" s="8">
        <f t="shared" si="0"/>
        <v>5959</v>
      </c>
      <c r="E13" s="8">
        <v>5743</v>
      </c>
      <c r="F13" s="8">
        <v>525</v>
      </c>
      <c r="G13" s="8">
        <f t="shared" si="1"/>
        <v>6268</v>
      </c>
      <c r="H13" s="9">
        <f t="shared" si="2"/>
        <v>5.048472654106457</v>
      </c>
      <c r="I13" s="9">
        <f t="shared" si="3"/>
        <v>6.707317073170732</v>
      </c>
      <c r="J13" s="10">
        <f t="shared" si="4"/>
        <v>5.1854337976170495</v>
      </c>
    </row>
    <row r="14" spans="1:10" ht="15">
      <c r="A14" s="11" t="s">
        <v>13</v>
      </c>
      <c r="B14" s="4">
        <v>2087</v>
      </c>
      <c r="C14" s="4">
        <v>78</v>
      </c>
      <c r="D14" s="4">
        <f t="shared" si="0"/>
        <v>2165</v>
      </c>
      <c r="E14" s="4">
        <v>2676</v>
      </c>
      <c r="F14" s="4">
        <v>45</v>
      </c>
      <c r="G14" s="4">
        <f t="shared" si="1"/>
        <v>2721</v>
      </c>
      <c r="H14" s="5">
        <f t="shared" si="2"/>
        <v>28.222328701485385</v>
      </c>
      <c r="I14" s="5">
        <f t="shared" si="3"/>
        <v>-42.30769230769231</v>
      </c>
      <c r="J14" s="6">
        <f t="shared" si="4"/>
        <v>25.681293302540414</v>
      </c>
    </row>
    <row r="15" spans="1:10" ht="15">
      <c r="A15" s="7" t="s">
        <v>14</v>
      </c>
      <c r="B15" s="8">
        <v>3863</v>
      </c>
      <c r="C15" s="8">
        <v>424</v>
      </c>
      <c r="D15" s="8">
        <f t="shared" si="0"/>
        <v>4287</v>
      </c>
      <c r="E15" s="8">
        <v>4745</v>
      </c>
      <c r="F15" s="8">
        <v>443</v>
      </c>
      <c r="G15" s="8">
        <f t="shared" si="1"/>
        <v>5188</v>
      </c>
      <c r="H15" s="9">
        <f t="shared" si="2"/>
        <v>22.83199585814134</v>
      </c>
      <c r="I15" s="9">
        <f t="shared" si="3"/>
        <v>4.481132075471698</v>
      </c>
      <c r="J15" s="10">
        <f t="shared" si="4"/>
        <v>21.017028224865875</v>
      </c>
    </row>
    <row r="16" spans="1:10" ht="15">
      <c r="A16" s="11" t="s">
        <v>15</v>
      </c>
      <c r="B16" s="4">
        <v>449</v>
      </c>
      <c r="C16" s="4">
        <v>8</v>
      </c>
      <c r="D16" s="4">
        <f t="shared" si="0"/>
        <v>457</v>
      </c>
      <c r="E16" s="4">
        <v>523</v>
      </c>
      <c r="F16" s="4">
        <v>17</v>
      </c>
      <c r="G16" s="4">
        <f t="shared" si="1"/>
        <v>540</v>
      </c>
      <c r="H16" s="5">
        <f t="shared" si="2"/>
        <v>16.481069042316257</v>
      </c>
      <c r="I16" s="5">
        <f t="shared" si="3"/>
        <v>112.5</v>
      </c>
      <c r="J16" s="6">
        <f t="shared" si="4"/>
        <v>18.161925601750546</v>
      </c>
    </row>
    <row r="17" spans="1:10" ht="15">
      <c r="A17" s="7" t="s">
        <v>16</v>
      </c>
      <c r="B17" s="8">
        <v>493</v>
      </c>
      <c r="C17" s="8">
        <v>0</v>
      </c>
      <c r="D17" s="8">
        <f t="shared" si="0"/>
        <v>493</v>
      </c>
      <c r="E17" s="8">
        <v>556</v>
      </c>
      <c r="F17" s="8">
        <v>0</v>
      </c>
      <c r="G17" s="8">
        <f t="shared" si="1"/>
        <v>556</v>
      </c>
      <c r="H17" s="9">
        <f t="shared" si="2"/>
        <v>12.778904665314403</v>
      </c>
      <c r="I17" s="9">
        <f t="shared" si="3"/>
        <v>0</v>
      </c>
      <c r="J17" s="10">
        <f t="shared" si="4"/>
        <v>12.778904665314403</v>
      </c>
    </row>
    <row r="18" spans="1:10" ht="15">
      <c r="A18" s="11" t="s">
        <v>17</v>
      </c>
      <c r="B18" s="4">
        <v>363</v>
      </c>
      <c r="C18" s="4">
        <v>32</v>
      </c>
      <c r="D18" s="4">
        <f t="shared" si="0"/>
        <v>395</v>
      </c>
      <c r="E18" s="4">
        <v>391</v>
      </c>
      <c r="F18" s="4">
        <v>35</v>
      </c>
      <c r="G18" s="4">
        <f t="shared" si="1"/>
        <v>426</v>
      </c>
      <c r="H18" s="5">
        <f t="shared" si="2"/>
        <v>7.7134986225895315</v>
      </c>
      <c r="I18" s="5">
        <f t="shared" si="3"/>
        <v>9.375</v>
      </c>
      <c r="J18" s="6">
        <f t="shared" si="4"/>
        <v>7.848101265822785</v>
      </c>
    </row>
    <row r="19" spans="1:10" ht="15">
      <c r="A19" s="7" t="s">
        <v>59</v>
      </c>
      <c r="B19" s="8">
        <v>4607</v>
      </c>
      <c r="C19" s="8">
        <v>0</v>
      </c>
      <c r="D19" s="8">
        <f t="shared" si="0"/>
        <v>4607</v>
      </c>
      <c r="E19" s="8">
        <v>4057</v>
      </c>
      <c r="F19" s="8">
        <v>0</v>
      </c>
      <c r="G19" s="8">
        <f t="shared" si="1"/>
        <v>4057</v>
      </c>
      <c r="H19" s="9">
        <f t="shared" si="2"/>
        <v>-11.938354677664424</v>
      </c>
      <c r="I19" s="9">
        <f t="shared" si="3"/>
        <v>0</v>
      </c>
      <c r="J19" s="10">
        <f t="shared" si="4"/>
        <v>-11.938354677664424</v>
      </c>
    </row>
    <row r="20" spans="1:10" ht="15">
      <c r="A20" s="11" t="s">
        <v>18</v>
      </c>
      <c r="B20" s="4">
        <v>3666</v>
      </c>
      <c r="C20" s="4">
        <v>23</v>
      </c>
      <c r="D20" s="4">
        <f t="shared" si="0"/>
        <v>3689</v>
      </c>
      <c r="E20" s="4">
        <v>3831</v>
      </c>
      <c r="F20" s="4">
        <v>43</v>
      </c>
      <c r="G20" s="4">
        <f t="shared" si="1"/>
        <v>3874</v>
      </c>
      <c r="H20" s="5">
        <f t="shared" si="2"/>
        <v>4.500818330605565</v>
      </c>
      <c r="I20" s="5">
        <f t="shared" si="3"/>
        <v>86.95652173913044</v>
      </c>
      <c r="J20" s="6">
        <f t="shared" si="4"/>
        <v>5.014909189482244</v>
      </c>
    </row>
    <row r="21" spans="1:10" ht="15">
      <c r="A21" s="7" t="s">
        <v>19</v>
      </c>
      <c r="B21" s="8">
        <v>18</v>
      </c>
      <c r="C21" s="8">
        <v>0</v>
      </c>
      <c r="D21" s="8">
        <f t="shared" si="0"/>
        <v>18</v>
      </c>
      <c r="E21" s="8">
        <v>17</v>
      </c>
      <c r="F21" s="8">
        <v>0</v>
      </c>
      <c r="G21" s="8">
        <f t="shared" si="1"/>
        <v>17</v>
      </c>
      <c r="H21" s="9">
        <f t="shared" si="2"/>
        <v>-5.555555555555555</v>
      </c>
      <c r="I21" s="9">
        <f t="shared" si="3"/>
        <v>0</v>
      </c>
      <c r="J21" s="10">
        <f t="shared" si="4"/>
        <v>-5.555555555555555</v>
      </c>
    </row>
    <row r="22" spans="1:10" ht="15">
      <c r="A22" s="11" t="s">
        <v>20</v>
      </c>
      <c r="B22" s="4">
        <v>776</v>
      </c>
      <c r="C22" s="4">
        <v>12</v>
      </c>
      <c r="D22" s="4">
        <f t="shared" si="0"/>
        <v>788</v>
      </c>
      <c r="E22" s="4">
        <v>1168</v>
      </c>
      <c r="F22" s="4">
        <v>12</v>
      </c>
      <c r="G22" s="4">
        <f t="shared" si="1"/>
        <v>1180</v>
      </c>
      <c r="H22" s="5">
        <f t="shared" si="2"/>
        <v>50.51546391752577</v>
      </c>
      <c r="I22" s="5">
        <f t="shared" si="3"/>
        <v>0</v>
      </c>
      <c r="J22" s="6">
        <f t="shared" si="4"/>
        <v>49.746192893401016</v>
      </c>
    </row>
    <row r="23" spans="1:10" ht="15">
      <c r="A23" s="7" t="s">
        <v>21</v>
      </c>
      <c r="B23" s="8">
        <v>338</v>
      </c>
      <c r="C23" s="8">
        <v>2</v>
      </c>
      <c r="D23" s="8">
        <f t="shared" si="0"/>
        <v>340</v>
      </c>
      <c r="E23" s="8">
        <v>389</v>
      </c>
      <c r="F23" s="8">
        <v>3</v>
      </c>
      <c r="G23" s="8">
        <f t="shared" si="1"/>
        <v>392</v>
      </c>
      <c r="H23" s="9">
        <f t="shared" si="2"/>
        <v>15.088757396449704</v>
      </c>
      <c r="I23" s="9">
        <f t="shared" si="3"/>
        <v>50</v>
      </c>
      <c r="J23" s="10">
        <f t="shared" si="4"/>
        <v>15.294117647058824</v>
      </c>
    </row>
    <row r="24" spans="1:10" ht="15">
      <c r="A24" s="11" t="s">
        <v>22</v>
      </c>
      <c r="B24" s="4">
        <v>1444</v>
      </c>
      <c r="C24" s="4">
        <v>135</v>
      </c>
      <c r="D24" s="4">
        <f t="shared" si="0"/>
        <v>1579</v>
      </c>
      <c r="E24" s="4">
        <v>866</v>
      </c>
      <c r="F24" s="4">
        <v>77</v>
      </c>
      <c r="G24" s="4">
        <f t="shared" si="1"/>
        <v>943</v>
      </c>
      <c r="H24" s="5">
        <f t="shared" si="2"/>
        <v>-40.02770083102493</v>
      </c>
      <c r="I24" s="5">
        <f t="shared" si="3"/>
        <v>-42.96296296296296</v>
      </c>
      <c r="J24" s="6">
        <f t="shared" si="4"/>
        <v>-40.278657378087395</v>
      </c>
    </row>
    <row r="25" spans="1:10" ht="15">
      <c r="A25" s="7" t="s">
        <v>23</v>
      </c>
      <c r="B25" s="8">
        <v>977</v>
      </c>
      <c r="C25" s="8">
        <v>18</v>
      </c>
      <c r="D25" s="8">
        <f t="shared" si="0"/>
        <v>995</v>
      </c>
      <c r="E25" s="8">
        <v>1115</v>
      </c>
      <c r="F25" s="8">
        <v>9</v>
      </c>
      <c r="G25" s="8">
        <f t="shared" si="1"/>
        <v>1124</v>
      </c>
      <c r="H25" s="9">
        <f t="shared" si="2"/>
        <v>14.124872057318322</v>
      </c>
      <c r="I25" s="9">
        <f t="shared" si="3"/>
        <v>-50</v>
      </c>
      <c r="J25" s="10">
        <f t="shared" si="4"/>
        <v>12.964824120603016</v>
      </c>
    </row>
    <row r="26" spans="1:10" ht="15">
      <c r="A26" s="11" t="s">
        <v>24</v>
      </c>
      <c r="B26" s="4">
        <v>46</v>
      </c>
      <c r="C26" s="4">
        <v>0</v>
      </c>
      <c r="D26" s="4">
        <f t="shared" si="0"/>
        <v>46</v>
      </c>
      <c r="E26" s="4">
        <v>38</v>
      </c>
      <c r="F26" s="4">
        <v>0</v>
      </c>
      <c r="G26" s="4">
        <f t="shared" si="1"/>
        <v>38</v>
      </c>
      <c r="H26" s="5">
        <f t="shared" si="2"/>
        <v>-17.391304347826086</v>
      </c>
      <c r="I26" s="5">
        <f t="shared" si="3"/>
        <v>0</v>
      </c>
      <c r="J26" s="6">
        <f t="shared" si="4"/>
        <v>-17.391304347826086</v>
      </c>
    </row>
    <row r="27" spans="1:10" ht="15">
      <c r="A27" s="7" t="s">
        <v>25</v>
      </c>
      <c r="B27" s="8">
        <v>1329</v>
      </c>
      <c r="C27" s="8">
        <v>107</v>
      </c>
      <c r="D27" s="8">
        <f t="shared" si="0"/>
        <v>1436</v>
      </c>
      <c r="E27" s="8">
        <v>1301</v>
      </c>
      <c r="F27" s="8">
        <v>184</v>
      </c>
      <c r="G27" s="8">
        <f t="shared" si="1"/>
        <v>1485</v>
      </c>
      <c r="H27" s="9">
        <f t="shared" si="2"/>
        <v>-2.1068472535741156</v>
      </c>
      <c r="I27" s="9">
        <f t="shared" si="3"/>
        <v>71.96261682242991</v>
      </c>
      <c r="J27" s="10">
        <f t="shared" si="4"/>
        <v>3.4122562674094707</v>
      </c>
    </row>
    <row r="28" spans="1:10" ht="15">
      <c r="A28" s="11" t="s">
        <v>26</v>
      </c>
      <c r="B28" s="4">
        <v>3033</v>
      </c>
      <c r="C28" s="4">
        <v>95</v>
      </c>
      <c r="D28" s="4">
        <f t="shared" si="0"/>
        <v>3128</v>
      </c>
      <c r="E28" s="4">
        <v>3325</v>
      </c>
      <c r="F28" s="4">
        <v>121</v>
      </c>
      <c r="G28" s="4">
        <f t="shared" si="1"/>
        <v>3446</v>
      </c>
      <c r="H28" s="5">
        <f t="shared" si="2"/>
        <v>9.627431585888559</v>
      </c>
      <c r="I28" s="5">
        <f t="shared" si="3"/>
        <v>27.368421052631582</v>
      </c>
      <c r="J28" s="6">
        <f t="shared" si="4"/>
        <v>10.16624040920716</v>
      </c>
    </row>
    <row r="29" spans="1:10" ht="15">
      <c r="A29" s="7" t="s">
        <v>27</v>
      </c>
      <c r="B29" s="8">
        <v>1671</v>
      </c>
      <c r="C29" s="8">
        <v>41</v>
      </c>
      <c r="D29" s="8">
        <f t="shared" si="0"/>
        <v>1712</v>
      </c>
      <c r="E29" s="8">
        <v>1701</v>
      </c>
      <c r="F29" s="8">
        <v>40</v>
      </c>
      <c r="G29" s="8">
        <f t="shared" si="1"/>
        <v>1741</v>
      </c>
      <c r="H29" s="9">
        <f t="shared" si="2"/>
        <v>1.7953321364452424</v>
      </c>
      <c r="I29" s="9">
        <f t="shared" si="3"/>
        <v>-2.4390243902439024</v>
      </c>
      <c r="J29" s="10">
        <f t="shared" si="4"/>
        <v>1.6939252336448596</v>
      </c>
    </row>
    <row r="30" spans="1:10" ht="15">
      <c r="A30" s="11" t="s">
        <v>28</v>
      </c>
      <c r="B30" s="4">
        <v>679</v>
      </c>
      <c r="C30" s="4">
        <v>4</v>
      </c>
      <c r="D30" s="4">
        <f t="shared" si="0"/>
        <v>683</v>
      </c>
      <c r="E30" s="4">
        <v>840</v>
      </c>
      <c r="F30" s="4">
        <v>0</v>
      </c>
      <c r="G30" s="4">
        <f t="shared" si="1"/>
        <v>840</v>
      </c>
      <c r="H30" s="5">
        <f t="shared" si="2"/>
        <v>23.711340206185564</v>
      </c>
      <c r="I30" s="5">
        <f t="shared" si="3"/>
        <v>-100</v>
      </c>
      <c r="J30" s="6">
        <f t="shared" si="4"/>
        <v>22.986822840409957</v>
      </c>
    </row>
    <row r="31" spans="1:10" ht="15">
      <c r="A31" s="7" t="s">
        <v>60</v>
      </c>
      <c r="B31" s="8">
        <v>1079</v>
      </c>
      <c r="C31" s="8">
        <v>73</v>
      </c>
      <c r="D31" s="8">
        <f t="shared" si="0"/>
        <v>1152</v>
      </c>
      <c r="E31" s="8">
        <v>964</v>
      </c>
      <c r="F31" s="8">
        <v>142</v>
      </c>
      <c r="G31" s="8">
        <f t="shared" si="1"/>
        <v>1106</v>
      </c>
      <c r="H31" s="9">
        <f t="shared" si="2"/>
        <v>-10.658016682113068</v>
      </c>
      <c r="I31" s="9">
        <f t="shared" si="3"/>
        <v>94.52054794520548</v>
      </c>
      <c r="J31" s="10">
        <f t="shared" si="4"/>
        <v>-3.9930555555555554</v>
      </c>
    </row>
    <row r="32" spans="1:10" ht="15">
      <c r="A32" s="11" t="s">
        <v>29</v>
      </c>
      <c r="B32" s="4">
        <v>152</v>
      </c>
      <c r="C32" s="4">
        <v>0</v>
      </c>
      <c r="D32" s="4">
        <f t="shared" si="0"/>
        <v>152</v>
      </c>
      <c r="E32" s="4">
        <v>206</v>
      </c>
      <c r="F32" s="4">
        <v>0</v>
      </c>
      <c r="G32" s="4">
        <f t="shared" si="1"/>
        <v>206</v>
      </c>
      <c r="H32" s="5">
        <f t="shared" si="2"/>
        <v>35.526315789473685</v>
      </c>
      <c r="I32" s="5">
        <f t="shared" si="3"/>
        <v>0</v>
      </c>
      <c r="J32" s="6">
        <f t="shared" si="4"/>
        <v>35.526315789473685</v>
      </c>
    </row>
    <row r="33" spans="1:10" ht="15">
      <c r="A33" s="7" t="s">
        <v>30</v>
      </c>
      <c r="B33" s="8">
        <v>1635</v>
      </c>
      <c r="C33" s="8">
        <v>530</v>
      </c>
      <c r="D33" s="8">
        <f t="shared" si="0"/>
        <v>2165</v>
      </c>
      <c r="E33" s="8">
        <v>2125</v>
      </c>
      <c r="F33" s="8">
        <v>444</v>
      </c>
      <c r="G33" s="8">
        <f t="shared" si="1"/>
        <v>2569</v>
      </c>
      <c r="H33" s="9">
        <f t="shared" si="2"/>
        <v>29.96941896024465</v>
      </c>
      <c r="I33" s="9">
        <f t="shared" si="3"/>
        <v>-16.22641509433962</v>
      </c>
      <c r="J33" s="10">
        <f t="shared" si="4"/>
        <v>18.66050808314088</v>
      </c>
    </row>
    <row r="34" spans="1:10" ht="15">
      <c r="A34" s="11" t="s">
        <v>72</v>
      </c>
      <c r="B34" s="4">
        <v>270</v>
      </c>
      <c r="C34" s="4">
        <v>0</v>
      </c>
      <c r="D34" s="4">
        <f t="shared" si="0"/>
        <v>270</v>
      </c>
      <c r="E34" s="4">
        <v>494</v>
      </c>
      <c r="F34" s="4">
        <v>0</v>
      </c>
      <c r="G34" s="4">
        <f t="shared" si="1"/>
        <v>494</v>
      </c>
      <c r="H34" s="5">
        <f t="shared" si="2"/>
        <v>82.96296296296296</v>
      </c>
      <c r="I34" s="5">
        <f t="shared" si="3"/>
        <v>0</v>
      </c>
      <c r="J34" s="6">
        <f t="shared" si="4"/>
        <v>82.96296296296296</v>
      </c>
    </row>
    <row r="35" spans="1:10" ht="15">
      <c r="A35" s="7" t="s">
        <v>31</v>
      </c>
      <c r="B35" s="8">
        <v>4956</v>
      </c>
      <c r="C35" s="8">
        <v>58</v>
      </c>
      <c r="D35" s="8">
        <f t="shared" si="0"/>
        <v>5014</v>
      </c>
      <c r="E35" s="8">
        <v>3890</v>
      </c>
      <c r="F35" s="8">
        <v>137</v>
      </c>
      <c r="G35" s="8">
        <f t="shared" si="1"/>
        <v>4027</v>
      </c>
      <c r="H35" s="9">
        <f t="shared" si="2"/>
        <v>-21.509281678773203</v>
      </c>
      <c r="I35" s="9">
        <f t="shared" si="3"/>
        <v>136.20689655172413</v>
      </c>
      <c r="J35" s="10">
        <f t="shared" si="4"/>
        <v>-19.684882329477464</v>
      </c>
    </row>
    <row r="36" spans="1:10" ht="15">
      <c r="A36" s="11" t="s">
        <v>32</v>
      </c>
      <c r="B36" s="4">
        <v>520</v>
      </c>
      <c r="C36" s="4">
        <v>9</v>
      </c>
      <c r="D36" s="4">
        <f t="shared" si="0"/>
        <v>529</v>
      </c>
      <c r="E36" s="4">
        <v>614</v>
      </c>
      <c r="F36" s="4">
        <v>8</v>
      </c>
      <c r="G36" s="4">
        <f t="shared" si="1"/>
        <v>622</v>
      </c>
      <c r="H36" s="5">
        <f t="shared" si="2"/>
        <v>18.076923076923077</v>
      </c>
      <c r="I36" s="5">
        <f t="shared" si="3"/>
        <v>-11.11111111111111</v>
      </c>
      <c r="J36" s="6">
        <f t="shared" si="4"/>
        <v>17.580340264650285</v>
      </c>
    </row>
    <row r="37" spans="1:10" ht="15">
      <c r="A37" s="7" t="s">
        <v>33</v>
      </c>
      <c r="B37" s="8">
        <v>1001</v>
      </c>
      <c r="C37" s="8">
        <v>0</v>
      </c>
      <c r="D37" s="8">
        <f t="shared" si="0"/>
        <v>1001</v>
      </c>
      <c r="E37" s="8">
        <v>1121</v>
      </c>
      <c r="F37" s="8">
        <v>0</v>
      </c>
      <c r="G37" s="8">
        <f t="shared" si="1"/>
        <v>1121</v>
      </c>
      <c r="H37" s="9">
        <f t="shared" si="2"/>
        <v>11.988011988011989</v>
      </c>
      <c r="I37" s="9">
        <f t="shared" si="3"/>
        <v>0</v>
      </c>
      <c r="J37" s="10">
        <f t="shared" si="4"/>
        <v>11.988011988011989</v>
      </c>
    </row>
    <row r="38" spans="1:10" ht="15">
      <c r="A38" s="11" t="s">
        <v>34</v>
      </c>
      <c r="B38" s="4">
        <v>147</v>
      </c>
      <c r="C38" s="4">
        <v>9</v>
      </c>
      <c r="D38" s="4">
        <f t="shared" si="0"/>
        <v>156</v>
      </c>
      <c r="E38" s="4">
        <v>180</v>
      </c>
      <c r="F38" s="4">
        <v>9</v>
      </c>
      <c r="G38" s="4">
        <f t="shared" si="1"/>
        <v>189</v>
      </c>
      <c r="H38" s="5">
        <f t="shared" si="2"/>
        <v>22.448979591836736</v>
      </c>
      <c r="I38" s="5">
        <f t="shared" si="3"/>
        <v>0</v>
      </c>
      <c r="J38" s="6">
        <f t="shared" si="4"/>
        <v>21.153846153846153</v>
      </c>
    </row>
    <row r="39" spans="1:10" ht="15">
      <c r="A39" s="7" t="s">
        <v>35</v>
      </c>
      <c r="B39" s="8">
        <v>2903</v>
      </c>
      <c r="C39" s="8">
        <v>313</v>
      </c>
      <c r="D39" s="8">
        <f t="shared" si="0"/>
        <v>3216</v>
      </c>
      <c r="E39" s="8">
        <v>2939</v>
      </c>
      <c r="F39" s="8">
        <v>381</v>
      </c>
      <c r="G39" s="8">
        <f t="shared" si="1"/>
        <v>3320</v>
      </c>
      <c r="H39" s="9">
        <f t="shared" si="2"/>
        <v>1.2400964519462625</v>
      </c>
      <c r="I39" s="9">
        <f t="shared" si="3"/>
        <v>21.72523961661342</v>
      </c>
      <c r="J39" s="22">
        <f t="shared" si="4"/>
        <v>3.233830845771144</v>
      </c>
    </row>
    <row r="40" spans="1:10" ht="15">
      <c r="A40" s="11" t="s">
        <v>36</v>
      </c>
      <c r="B40" s="4">
        <v>218</v>
      </c>
      <c r="C40" s="4">
        <v>4</v>
      </c>
      <c r="D40" s="4">
        <f t="shared" si="0"/>
        <v>222</v>
      </c>
      <c r="E40" s="4">
        <v>325</v>
      </c>
      <c r="F40" s="4">
        <v>35</v>
      </c>
      <c r="G40" s="4">
        <f t="shared" si="1"/>
        <v>360</v>
      </c>
      <c r="H40" s="5">
        <f t="shared" si="2"/>
        <v>49.08256880733945</v>
      </c>
      <c r="I40" s="5">
        <f t="shared" si="3"/>
        <v>775</v>
      </c>
      <c r="J40" s="6">
        <f t="shared" si="4"/>
        <v>62.16216216216216</v>
      </c>
    </row>
    <row r="41" spans="1:10" ht="15">
      <c r="A41" s="7" t="s">
        <v>37</v>
      </c>
      <c r="B41" s="8">
        <v>1768</v>
      </c>
      <c r="C41" s="8">
        <v>129</v>
      </c>
      <c r="D41" s="8">
        <f t="shared" si="0"/>
        <v>1897</v>
      </c>
      <c r="E41" s="8">
        <v>2008</v>
      </c>
      <c r="F41" s="8">
        <v>211</v>
      </c>
      <c r="G41" s="8">
        <f t="shared" si="1"/>
        <v>2219</v>
      </c>
      <c r="H41" s="9">
        <f t="shared" si="2"/>
        <v>13.574660633484163</v>
      </c>
      <c r="I41" s="12">
        <f t="shared" si="3"/>
        <v>63.565891472868216</v>
      </c>
      <c r="J41" s="10">
        <f t="shared" si="4"/>
        <v>16.974169741697416</v>
      </c>
    </row>
    <row r="42" spans="1:10" ht="15">
      <c r="A42" s="11" t="s">
        <v>38</v>
      </c>
      <c r="B42" s="4">
        <v>1727</v>
      </c>
      <c r="C42" s="4">
        <v>33</v>
      </c>
      <c r="D42" s="4">
        <f t="shared" si="0"/>
        <v>1760</v>
      </c>
      <c r="E42" s="4">
        <v>1735</v>
      </c>
      <c r="F42" s="4">
        <v>25</v>
      </c>
      <c r="G42" s="4">
        <f t="shared" si="1"/>
        <v>1760</v>
      </c>
      <c r="H42" s="5">
        <f t="shared" si="2"/>
        <v>0.4632310364794441</v>
      </c>
      <c r="I42" s="5">
        <f t="shared" si="3"/>
        <v>-24.242424242424242</v>
      </c>
      <c r="J42" s="6">
        <f t="shared" si="4"/>
        <v>0</v>
      </c>
    </row>
    <row r="43" spans="1:10" ht="15">
      <c r="A43" s="7" t="s">
        <v>39</v>
      </c>
      <c r="B43" s="8">
        <v>921</v>
      </c>
      <c r="C43" s="8">
        <v>7</v>
      </c>
      <c r="D43" s="8">
        <f t="shared" si="0"/>
        <v>928</v>
      </c>
      <c r="E43" s="8">
        <v>1206</v>
      </c>
      <c r="F43" s="8">
        <v>54</v>
      </c>
      <c r="G43" s="8">
        <f t="shared" si="1"/>
        <v>1260</v>
      </c>
      <c r="H43" s="9">
        <f t="shared" si="2"/>
        <v>30.944625407166125</v>
      </c>
      <c r="I43" s="9">
        <f t="shared" si="3"/>
        <v>671.4285714285714</v>
      </c>
      <c r="J43" s="10">
        <f t="shared" si="4"/>
        <v>35.775862068965516</v>
      </c>
    </row>
    <row r="44" spans="1:10" ht="15">
      <c r="A44" s="11" t="s">
        <v>40</v>
      </c>
      <c r="B44" s="4">
        <v>626</v>
      </c>
      <c r="C44" s="4">
        <v>0</v>
      </c>
      <c r="D44" s="4">
        <f t="shared" si="0"/>
        <v>626</v>
      </c>
      <c r="E44" s="4">
        <v>894</v>
      </c>
      <c r="F44" s="4">
        <v>3</v>
      </c>
      <c r="G44" s="4">
        <f t="shared" si="1"/>
        <v>897</v>
      </c>
      <c r="H44" s="5">
        <f t="shared" si="2"/>
        <v>42.81150159744409</v>
      </c>
      <c r="I44" s="47">
        <f t="shared" si="3"/>
        <v>0</v>
      </c>
      <c r="J44" s="6">
        <f t="shared" si="4"/>
        <v>43.29073482428115</v>
      </c>
    </row>
    <row r="45" spans="1:10" ht="15">
      <c r="A45" s="7" t="s">
        <v>41</v>
      </c>
      <c r="B45" s="8">
        <v>1313</v>
      </c>
      <c r="C45" s="8">
        <v>10</v>
      </c>
      <c r="D45" s="8">
        <f t="shared" si="0"/>
        <v>1323</v>
      </c>
      <c r="E45" s="8">
        <v>1308</v>
      </c>
      <c r="F45" s="8">
        <v>18</v>
      </c>
      <c r="G45" s="8">
        <f t="shared" si="1"/>
        <v>1326</v>
      </c>
      <c r="H45" s="9">
        <f t="shared" si="2"/>
        <v>-0.38080731150038083</v>
      </c>
      <c r="I45" s="9">
        <f t="shared" si="3"/>
        <v>80</v>
      </c>
      <c r="J45" s="10">
        <f t="shared" si="4"/>
        <v>0.22675736961451248</v>
      </c>
    </row>
    <row r="46" spans="1:10" ht="15">
      <c r="A46" s="11" t="s">
        <v>42</v>
      </c>
      <c r="B46" s="4">
        <v>1761</v>
      </c>
      <c r="C46" s="4">
        <v>118</v>
      </c>
      <c r="D46" s="4">
        <f t="shared" si="0"/>
        <v>1879</v>
      </c>
      <c r="E46" s="4">
        <v>1834</v>
      </c>
      <c r="F46" s="4">
        <v>31</v>
      </c>
      <c r="G46" s="4">
        <f t="shared" si="1"/>
        <v>1865</v>
      </c>
      <c r="H46" s="5">
        <f t="shared" si="2"/>
        <v>4.145371947756956</v>
      </c>
      <c r="I46" s="5">
        <f t="shared" si="3"/>
        <v>-73.72881355932203</v>
      </c>
      <c r="J46" s="6">
        <f t="shared" si="4"/>
        <v>-0.7450771687067589</v>
      </c>
    </row>
    <row r="47" spans="1:10" ht="15">
      <c r="A47" s="7" t="s">
        <v>43</v>
      </c>
      <c r="B47" s="8">
        <v>4446</v>
      </c>
      <c r="C47" s="8">
        <v>158</v>
      </c>
      <c r="D47" s="8">
        <f t="shared" si="0"/>
        <v>4604</v>
      </c>
      <c r="E47" s="8">
        <v>3265</v>
      </c>
      <c r="F47" s="8">
        <v>162</v>
      </c>
      <c r="G47" s="8">
        <f t="shared" si="1"/>
        <v>3427</v>
      </c>
      <c r="H47" s="9">
        <f t="shared" si="2"/>
        <v>-26.563202878992353</v>
      </c>
      <c r="I47" s="9">
        <f t="shared" si="3"/>
        <v>2.5316455696202533</v>
      </c>
      <c r="J47" s="10">
        <f t="shared" si="4"/>
        <v>-25.56472632493484</v>
      </c>
    </row>
    <row r="48" spans="1:10" ht="15">
      <c r="A48" s="11" t="s">
        <v>44</v>
      </c>
      <c r="B48" s="4">
        <v>264</v>
      </c>
      <c r="C48" s="4">
        <v>0</v>
      </c>
      <c r="D48" s="4">
        <f t="shared" si="0"/>
        <v>264</v>
      </c>
      <c r="E48" s="4">
        <v>46</v>
      </c>
      <c r="F48" s="4">
        <v>0</v>
      </c>
      <c r="G48" s="4">
        <f t="shared" si="1"/>
        <v>46</v>
      </c>
      <c r="H48" s="5">
        <f t="shared" si="2"/>
        <v>-82.57575757575758</v>
      </c>
      <c r="I48" s="5">
        <f t="shared" si="3"/>
        <v>0</v>
      </c>
      <c r="J48" s="6">
        <f t="shared" si="4"/>
        <v>-82.57575757575758</v>
      </c>
    </row>
    <row r="49" spans="1:10" ht="15">
      <c r="A49" s="7" t="s">
        <v>45</v>
      </c>
      <c r="B49" s="8">
        <v>193</v>
      </c>
      <c r="C49" s="8">
        <v>3</v>
      </c>
      <c r="D49" s="8">
        <f t="shared" si="0"/>
        <v>196</v>
      </c>
      <c r="E49" s="8">
        <v>388</v>
      </c>
      <c r="F49" s="8">
        <v>120</v>
      </c>
      <c r="G49" s="8">
        <f t="shared" si="1"/>
        <v>508</v>
      </c>
      <c r="H49" s="9">
        <f t="shared" si="2"/>
        <v>101.03626943005182</v>
      </c>
      <c r="I49" s="9">
        <f t="shared" si="3"/>
        <v>3900</v>
      </c>
      <c r="J49" s="10">
        <f t="shared" si="4"/>
        <v>159.18367346938774</v>
      </c>
    </row>
    <row r="50" spans="1:10" ht="15">
      <c r="A50" s="11" t="s">
        <v>46</v>
      </c>
      <c r="B50" s="4">
        <v>873</v>
      </c>
      <c r="C50" s="4">
        <v>21</v>
      </c>
      <c r="D50" s="4">
        <f t="shared" si="0"/>
        <v>894</v>
      </c>
      <c r="E50" s="4">
        <v>869</v>
      </c>
      <c r="F50" s="4">
        <v>31</v>
      </c>
      <c r="G50" s="4">
        <f t="shared" si="1"/>
        <v>900</v>
      </c>
      <c r="H50" s="5">
        <f t="shared" si="2"/>
        <v>-0.45819014891179843</v>
      </c>
      <c r="I50" s="5">
        <f>+_xlfn.IFERROR(((F50-C50)/C50)*100,0)</f>
        <v>47.61904761904761</v>
      </c>
      <c r="J50" s="6">
        <f t="shared" si="4"/>
        <v>0.6711409395973155</v>
      </c>
    </row>
    <row r="51" spans="1:10" ht="15">
      <c r="A51" s="7" t="s">
        <v>47</v>
      </c>
      <c r="B51" s="8">
        <v>1425</v>
      </c>
      <c r="C51" s="8">
        <v>55</v>
      </c>
      <c r="D51" s="8">
        <f t="shared" si="0"/>
        <v>1480</v>
      </c>
      <c r="E51" s="8">
        <v>1776</v>
      </c>
      <c r="F51" s="8">
        <v>67</v>
      </c>
      <c r="G51" s="8">
        <f t="shared" si="1"/>
        <v>1843</v>
      </c>
      <c r="H51" s="9">
        <f t="shared" si="2"/>
        <v>24.63157894736842</v>
      </c>
      <c r="I51" s="9">
        <f t="shared" si="3"/>
        <v>21.818181818181817</v>
      </c>
      <c r="J51" s="10">
        <f t="shared" si="4"/>
        <v>24.527027027027025</v>
      </c>
    </row>
    <row r="52" spans="1:10" ht="15">
      <c r="A52" s="11" t="s">
        <v>48</v>
      </c>
      <c r="B52" s="4">
        <v>496</v>
      </c>
      <c r="C52" s="4">
        <v>0</v>
      </c>
      <c r="D52" s="4">
        <f t="shared" si="0"/>
        <v>496</v>
      </c>
      <c r="E52" s="4">
        <v>772</v>
      </c>
      <c r="F52" s="4">
        <v>0</v>
      </c>
      <c r="G52" s="4">
        <f t="shared" si="1"/>
        <v>772</v>
      </c>
      <c r="H52" s="5">
        <f t="shared" si="2"/>
        <v>55.64516129032258</v>
      </c>
      <c r="I52" s="5">
        <f t="shared" si="3"/>
        <v>0</v>
      </c>
      <c r="J52" s="6">
        <f t="shared" si="4"/>
        <v>55.64516129032258</v>
      </c>
    </row>
    <row r="53" spans="1:10" ht="15">
      <c r="A53" s="7" t="s">
        <v>49</v>
      </c>
      <c r="B53" s="8">
        <v>5764</v>
      </c>
      <c r="C53" s="8">
        <v>89</v>
      </c>
      <c r="D53" s="8">
        <f t="shared" si="0"/>
        <v>5853</v>
      </c>
      <c r="E53" s="8">
        <v>4398</v>
      </c>
      <c r="F53" s="8">
        <v>104</v>
      </c>
      <c r="G53" s="8">
        <f t="shared" si="1"/>
        <v>4502</v>
      </c>
      <c r="H53" s="9">
        <f t="shared" si="2"/>
        <v>-23.698820263705763</v>
      </c>
      <c r="I53" s="9">
        <f t="shared" si="3"/>
        <v>16.853932584269664</v>
      </c>
      <c r="J53" s="10">
        <f t="shared" si="4"/>
        <v>-23.082180078592174</v>
      </c>
    </row>
    <row r="54" spans="1:10" ht="15">
      <c r="A54" s="11" t="s">
        <v>50</v>
      </c>
      <c r="B54" s="4">
        <v>218</v>
      </c>
      <c r="C54" s="4">
        <v>0</v>
      </c>
      <c r="D54" s="4">
        <f t="shared" si="0"/>
        <v>218</v>
      </c>
      <c r="E54" s="4">
        <v>29</v>
      </c>
      <c r="F54" s="4">
        <v>0</v>
      </c>
      <c r="G54" s="4">
        <f t="shared" si="1"/>
        <v>29</v>
      </c>
      <c r="H54" s="5">
        <f t="shared" si="2"/>
        <v>-86.69724770642202</v>
      </c>
      <c r="I54" s="5">
        <f t="shared" si="3"/>
        <v>0</v>
      </c>
      <c r="J54" s="6">
        <f t="shared" si="4"/>
        <v>-86.69724770642202</v>
      </c>
    </row>
    <row r="55" spans="1:10" ht="15">
      <c r="A55" s="7" t="s">
        <v>51</v>
      </c>
      <c r="B55" s="8">
        <v>187</v>
      </c>
      <c r="C55" s="8">
        <v>4</v>
      </c>
      <c r="D55" s="8">
        <f t="shared" si="0"/>
        <v>191</v>
      </c>
      <c r="E55" s="8">
        <v>224</v>
      </c>
      <c r="F55" s="8">
        <v>0</v>
      </c>
      <c r="G55" s="8">
        <f t="shared" si="1"/>
        <v>224</v>
      </c>
      <c r="H55" s="9">
        <f t="shared" si="2"/>
        <v>19.786096256684495</v>
      </c>
      <c r="I55" s="9">
        <f t="shared" si="3"/>
        <v>-100</v>
      </c>
      <c r="J55" s="22">
        <f t="shared" si="4"/>
        <v>17.277486910994764</v>
      </c>
    </row>
    <row r="56" spans="1:10" ht="15">
      <c r="A56" s="11" t="s">
        <v>52</v>
      </c>
      <c r="B56" s="4">
        <v>2737</v>
      </c>
      <c r="C56" s="4">
        <v>20</v>
      </c>
      <c r="D56" s="4">
        <f t="shared" si="0"/>
        <v>2757</v>
      </c>
      <c r="E56" s="4">
        <v>3626</v>
      </c>
      <c r="F56" s="4">
        <v>28</v>
      </c>
      <c r="G56" s="4">
        <f t="shared" si="1"/>
        <v>3654</v>
      </c>
      <c r="H56" s="5">
        <f t="shared" si="2"/>
        <v>32.48081841432225</v>
      </c>
      <c r="I56" s="5">
        <f t="shared" si="3"/>
        <v>40</v>
      </c>
      <c r="J56" s="6">
        <f t="shared" si="4"/>
        <v>32.53536452665941</v>
      </c>
    </row>
    <row r="57" spans="1:10" ht="15">
      <c r="A57" s="7" t="s">
        <v>61</v>
      </c>
      <c r="B57" s="8">
        <v>185</v>
      </c>
      <c r="C57" s="8">
        <v>25</v>
      </c>
      <c r="D57" s="8">
        <f t="shared" si="0"/>
        <v>210</v>
      </c>
      <c r="E57" s="8">
        <v>215</v>
      </c>
      <c r="F57" s="8">
        <v>43</v>
      </c>
      <c r="G57" s="8">
        <f t="shared" si="1"/>
        <v>258</v>
      </c>
      <c r="H57" s="9">
        <f t="shared" si="2"/>
        <v>16.216216216216218</v>
      </c>
      <c r="I57" s="9">
        <f t="shared" si="3"/>
        <v>72</v>
      </c>
      <c r="J57" s="10">
        <f t="shared" si="4"/>
        <v>22.857142857142858</v>
      </c>
    </row>
    <row r="58" spans="1:10" ht="15">
      <c r="A58" s="11" t="s">
        <v>62</v>
      </c>
      <c r="B58" s="4">
        <v>28</v>
      </c>
      <c r="C58" s="4">
        <v>4</v>
      </c>
      <c r="D58" s="4">
        <f t="shared" si="0"/>
        <v>32</v>
      </c>
      <c r="E58" s="4">
        <v>32</v>
      </c>
      <c r="F58" s="4">
        <v>0</v>
      </c>
      <c r="G58" s="4">
        <f t="shared" si="1"/>
        <v>32</v>
      </c>
      <c r="H58" s="5">
        <f t="shared" si="2"/>
        <v>14.285714285714285</v>
      </c>
      <c r="I58" s="5">
        <f t="shared" si="3"/>
        <v>-100</v>
      </c>
      <c r="J58" s="6">
        <f t="shared" si="4"/>
        <v>0</v>
      </c>
    </row>
    <row r="59" spans="1:11" ht="15">
      <c r="A59" s="13" t="s">
        <v>53</v>
      </c>
      <c r="B59" s="14">
        <f>B60-SUM(B5+B9+B19+B31+B57+B58)</f>
        <v>157286</v>
      </c>
      <c r="C59" s="14">
        <f>C60-SUM(C5+C9+C19+C31+C57+C58)</f>
        <v>85494</v>
      </c>
      <c r="D59" s="14">
        <f>D60-SUM(D5+D9+D19+D31+D57+D58)</f>
        <v>242780</v>
      </c>
      <c r="E59" s="14">
        <f>E60-SUM(E5+E9+E19+E31+E57+E58)</f>
        <v>169456</v>
      </c>
      <c r="F59" s="14">
        <f>F60-SUM(F5+F9+F19+F31+F57+F58)</f>
        <v>94404</v>
      </c>
      <c r="G59" s="14">
        <f>G60-SUM(G5+G9+G19+G31+G57+G58)</f>
        <v>263860</v>
      </c>
      <c r="H59" s="15">
        <f>+_xlfn.IFERROR(((E59-B59)/B59)*100,0)</f>
        <v>7.737497297915899</v>
      </c>
      <c r="I59" s="15">
        <f t="shared" si="3"/>
        <v>10.421783984841042</v>
      </c>
      <c r="J59" s="44">
        <f t="shared" si="4"/>
        <v>8.68275805255787</v>
      </c>
      <c r="K59" s="51"/>
    </row>
    <row r="60" spans="1:10" ht="15">
      <c r="A60" s="16" t="s">
        <v>54</v>
      </c>
      <c r="B60" s="17">
        <f>SUM(B4:B58)</f>
        <v>195130</v>
      </c>
      <c r="C60" s="17">
        <f>SUM(C4:C58)</f>
        <v>103586</v>
      </c>
      <c r="D60" s="17">
        <f>SUM(D4:D58)</f>
        <v>298716</v>
      </c>
      <c r="E60" s="17">
        <f>SUM(E4:E58)</f>
        <v>210051</v>
      </c>
      <c r="F60" s="17">
        <f>SUM(F4:F58)</f>
        <v>113739</v>
      </c>
      <c r="G60" s="17">
        <f>SUM(G4:G58)</f>
        <v>323790</v>
      </c>
      <c r="H60" s="18">
        <f>+_xlfn.IFERROR(((E60-B60)/B60)*100,0)</f>
        <v>7.646697073745708</v>
      </c>
      <c r="I60" s="18">
        <f t="shared" si="3"/>
        <v>9.801517579595698</v>
      </c>
      <c r="J60" s="19">
        <f t="shared" si="4"/>
        <v>8.393926003294098</v>
      </c>
    </row>
    <row r="61" spans="1:10" ht="15.75" thickBot="1">
      <c r="A61" s="20" t="s">
        <v>55</v>
      </c>
      <c r="B61" s="21"/>
      <c r="C61" s="21"/>
      <c r="D61" s="21">
        <v>87023</v>
      </c>
      <c r="E61" s="21"/>
      <c r="F61" s="21"/>
      <c r="G61" s="21">
        <v>100646</v>
      </c>
      <c r="H61" s="67">
        <f>+_xlfn.IFERROR(((G61-D61)/D61)*100,0)</f>
        <v>15.65448214839755</v>
      </c>
      <c r="I61" s="67"/>
      <c r="J61" s="68"/>
    </row>
    <row r="62" spans="1:10" ht="15">
      <c r="A62" s="16" t="s">
        <v>56</v>
      </c>
      <c r="B62" s="43"/>
      <c r="C62" s="43"/>
      <c r="D62" s="43">
        <f>+D60+D61</f>
        <v>385739</v>
      </c>
      <c r="E62" s="43"/>
      <c r="F62" s="43"/>
      <c r="G62" s="43">
        <f>+G60+G61</f>
        <v>424436</v>
      </c>
      <c r="H62" s="69">
        <f>+_xlfn.IFERROR(((G62-D62)/D62)*100,0)</f>
        <v>10.031912770033625</v>
      </c>
      <c r="I62" s="69"/>
      <c r="J62" s="70"/>
    </row>
    <row r="63" spans="1:10" ht="15">
      <c r="A63" s="52"/>
      <c r="B63" s="53"/>
      <c r="C63" s="53"/>
      <c r="D63" s="53"/>
      <c r="E63" s="53"/>
      <c r="F63" s="53"/>
      <c r="G63" s="53"/>
      <c r="H63" s="53"/>
      <c r="I63" s="53"/>
      <c r="J63" s="54"/>
    </row>
    <row r="64" spans="1:10" ht="15.75" thickBot="1">
      <c r="A64" s="55"/>
      <c r="B64" s="56"/>
      <c r="C64" s="56"/>
      <c r="D64" s="56"/>
      <c r="E64" s="56"/>
      <c r="F64" s="56"/>
      <c r="G64" s="56"/>
      <c r="H64" s="56"/>
      <c r="I64" s="56"/>
      <c r="J64" s="57"/>
    </row>
    <row r="65" spans="1:10" ht="48.75" customHeight="1">
      <c r="A65" s="58" t="s">
        <v>63</v>
      </c>
      <c r="B65" s="58"/>
      <c r="C65" s="58"/>
      <c r="D65" s="58"/>
      <c r="E65" s="58"/>
      <c r="F65" s="58"/>
      <c r="G65" s="58"/>
      <c r="H65" s="58"/>
      <c r="I65" s="58"/>
      <c r="J65" s="58"/>
    </row>
  </sheetData>
  <sheetProtection/>
  <mergeCells count="10">
    <mergeCell ref="A63:J63"/>
    <mergeCell ref="A64:J64"/>
    <mergeCell ref="A65:J65"/>
    <mergeCell ref="A1:J1"/>
    <mergeCell ref="A2:A3"/>
    <mergeCell ref="B2:D2"/>
    <mergeCell ref="E2:G2"/>
    <mergeCell ref="H2:J2"/>
    <mergeCell ref="H61:J61"/>
    <mergeCell ref="H62:J62"/>
  </mergeCells>
  <conditionalFormatting sqref="B4:G58">
    <cfRule type="cellIs" priority="5" dxfId="0" operator="equal">
      <formula>0</formula>
    </cfRule>
  </conditionalFormatting>
  <conditionalFormatting sqref="H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zoomScale="90" zoomScaleNormal="90" zoomScalePageLayoutView="0" workbookViewId="0" topLeftCell="A1">
      <selection activeCell="M70" sqref="M70"/>
    </sheetView>
  </sheetViews>
  <sheetFormatPr defaultColWidth="9.140625" defaultRowHeight="15"/>
  <cols>
    <col min="1" max="1" width="27.28125" style="0" customWidth="1"/>
    <col min="2" max="10" width="14.28125" style="0" customWidth="1"/>
  </cols>
  <sheetData>
    <row r="1" spans="1:10" ht="25.5" customHeight="1">
      <c r="A1" s="59" t="s">
        <v>64</v>
      </c>
      <c r="B1" s="60"/>
      <c r="C1" s="60"/>
      <c r="D1" s="60"/>
      <c r="E1" s="60"/>
      <c r="F1" s="60"/>
      <c r="G1" s="60"/>
      <c r="H1" s="60"/>
      <c r="I1" s="60"/>
      <c r="J1" s="61"/>
    </row>
    <row r="2" spans="1:10" ht="35.25" customHeight="1">
      <c r="A2" s="62" t="s">
        <v>1</v>
      </c>
      <c r="B2" s="64" t="s">
        <v>76</v>
      </c>
      <c r="C2" s="64"/>
      <c r="D2" s="64"/>
      <c r="E2" s="64" t="s">
        <v>75</v>
      </c>
      <c r="F2" s="64"/>
      <c r="G2" s="64"/>
      <c r="H2" s="65" t="s">
        <v>73</v>
      </c>
      <c r="I2" s="65"/>
      <c r="J2" s="66"/>
    </row>
    <row r="3" spans="1:10" ht="15">
      <c r="A3" s="63"/>
      <c r="B3" s="1" t="s">
        <v>2</v>
      </c>
      <c r="C3" s="1" t="s">
        <v>3</v>
      </c>
      <c r="D3" s="1" t="s">
        <v>4</v>
      </c>
      <c r="E3" s="1" t="s">
        <v>2</v>
      </c>
      <c r="F3" s="1" t="s">
        <v>3</v>
      </c>
      <c r="G3" s="1" t="s">
        <v>4</v>
      </c>
      <c r="H3" s="1" t="s">
        <v>2</v>
      </c>
      <c r="I3" s="1" t="s">
        <v>3</v>
      </c>
      <c r="J3" s="2" t="s">
        <v>4</v>
      </c>
    </row>
    <row r="4" spans="1:10" ht="15">
      <c r="A4" s="3" t="s">
        <v>5</v>
      </c>
      <c r="B4" s="4">
        <v>4159599</v>
      </c>
      <c r="C4" s="4">
        <v>8628611</v>
      </c>
      <c r="D4" s="4">
        <f>SUM(B4:C4)</f>
        <v>12788210</v>
      </c>
      <c r="E4" s="4">
        <v>4604419</v>
      </c>
      <c r="F4" s="4">
        <v>10934412</v>
      </c>
      <c r="G4" s="4">
        <f>SUM(E4:F4)</f>
        <v>15538831</v>
      </c>
      <c r="H4" s="5">
        <f>+_xlfn.IFERROR(((E4-B4)/B4)*100,0)</f>
        <v>10.693819284022329</v>
      </c>
      <c r="I4" s="5">
        <f>+_xlfn.IFERROR(((F4-C4)/C4)*100,0)</f>
        <v>26.722736718574986</v>
      </c>
      <c r="J4" s="41">
        <f>+_xlfn.IFERROR(((G4-D4)/D4)*100,0)</f>
        <v>21.50903840334183</v>
      </c>
    </row>
    <row r="5" spans="1:10" ht="15">
      <c r="A5" s="7" t="s">
        <v>57</v>
      </c>
      <c r="B5" s="8">
        <v>4445923</v>
      </c>
      <c r="C5" s="8">
        <v>2105862</v>
      </c>
      <c r="D5" s="8">
        <f aca="true" t="shared" si="0" ref="D5:D58">SUM(B5:C5)</f>
        <v>6551785</v>
      </c>
      <c r="E5" s="8">
        <v>5318556</v>
      </c>
      <c r="F5" s="8">
        <v>2497705</v>
      </c>
      <c r="G5" s="8">
        <f aca="true" t="shared" si="1" ref="G5:G58">SUM(E5:F5)</f>
        <v>7816261</v>
      </c>
      <c r="H5" s="9">
        <f aca="true" t="shared" si="2" ref="H5:H58">+_xlfn.IFERROR(((E5-B5)/B5)*100,0)</f>
        <v>19.627712850627418</v>
      </c>
      <c r="I5" s="9">
        <f aca="true" t="shared" si="3" ref="I5:I58">+_xlfn.IFERROR(((F5-C5)/C5)*100,0)</f>
        <v>18.607249667831987</v>
      </c>
      <c r="J5" s="10">
        <f aca="true" t="shared" si="4" ref="J5:J58">+_xlfn.IFERROR(((G5-D5)/D5)*100,0)</f>
        <v>19.299717557886897</v>
      </c>
    </row>
    <row r="6" spans="1:10" ht="15">
      <c r="A6" s="11" t="s">
        <v>6</v>
      </c>
      <c r="B6" s="4">
        <v>2748257</v>
      </c>
      <c r="C6" s="4">
        <v>388849</v>
      </c>
      <c r="D6" s="4">
        <f t="shared" si="0"/>
        <v>3137106</v>
      </c>
      <c r="E6" s="4">
        <v>3941732</v>
      </c>
      <c r="F6" s="4">
        <v>493405</v>
      </c>
      <c r="G6" s="4">
        <f t="shared" si="1"/>
        <v>4435137</v>
      </c>
      <c r="H6" s="5">
        <f t="shared" si="2"/>
        <v>43.426615487561754</v>
      </c>
      <c r="I6" s="5">
        <f t="shared" si="3"/>
        <v>26.888586572165547</v>
      </c>
      <c r="J6" s="6">
        <f t="shared" si="4"/>
        <v>41.37670196671709</v>
      </c>
    </row>
    <row r="7" spans="1:10" ht="15">
      <c r="A7" s="7" t="s">
        <v>7</v>
      </c>
      <c r="B7" s="8">
        <v>2388314</v>
      </c>
      <c r="C7" s="8">
        <v>276719</v>
      </c>
      <c r="D7" s="8">
        <f t="shared" si="0"/>
        <v>2665033</v>
      </c>
      <c r="E7" s="8">
        <v>2758780</v>
      </c>
      <c r="F7" s="8">
        <v>335153</v>
      </c>
      <c r="G7" s="8">
        <f t="shared" si="1"/>
        <v>3093933</v>
      </c>
      <c r="H7" s="9">
        <f t="shared" si="2"/>
        <v>15.511611957221705</v>
      </c>
      <c r="I7" s="9">
        <f t="shared" si="3"/>
        <v>21.11672852243612</v>
      </c>
      <c r="J7" s="10">
        <f t="shared" si="4"/>
        <v>16.093609347426465</v>
      </c>
    </row>
    <row r="8" spans="1:10" ht="15">
      <c r="A8" s="11" t="s">
        <v>8</v>
      </c>
      <c r="B8" s="4">
        <v>1505643</v>
      </c>
      <c r="C8" s="4">
        <v>590764</v>
      </c>
      <c r="D8" s="4">
        <f t="shared" si="0"/>
        <v>2096407</v>
      </c>
      <c r="E8" s="4">
        <v>1726141</v>
      </c>
      <c r="F8" s="4">
        <v>755474</v>
      </c>
      <c r="G8" s="4">
        <f t="shared" si="1"/>
        <v>2481615</v>
      </c>
      <c r="H8" s="5">
        <f t="shared" si="2"/>
        <v>14.64477303052583</v>
      </c>
      <c r="I8" s="5">
        <f t="shared" si="3"/>
        <v>27.88084581998903</v>
      </c>
      <c r="J8" s="6">
        <f t="shared" si="4"/>
        <v>18.374676291388077</v>
      </c>
    </row>
    <row r="9" spans="1:10" ht="15">
      <c r="A9" s="7" t="s">
        <v>58</v>
      </c>
      <c r="B9" s="8">
        <v>80866</v>
      </c>
      <c r="C9" s="8">
        <v>171</v>
      </c>
      <c r="D9" s="8">
        <f t="shared" si="0"/>
        <v>81037</v>
      </c>
      <c r="E9" s="8">
        <v>95496</v>
      </c>
      <c r="F9" s="8">
        <v>9377</v>
      </c>
      <c r="G9" s="8">
        <f t="shared" si="1"/>
        <v>104873</v>
      </c>
      <c r="H9" s="9">
        <f t="shared" si="2"/>
        <v>18.09165780426879</v>
      </c>
      <c r="I9" s="9">
        <f t="shared" si="3"/>
        <v>5383.625730994152</v>
      </c>
      <c r="J9" s="10">
        <f t="shared" si="4"/>
        <v>29.413724594938113</v>
      </c>
    </row>
    <row r="10" spans="1:10" ht="15">
      <c r="A10" s="11" t="s">
        <v>9</v>
      </c>
      <c r="B10" s="4">
        <v>159272</v>
      </c>
      <c r="C10" s="4">
        <v>8046</v>
      </c>
      <c r="D10" s="4">
        <f t="shared" si="0"/>
        <v>167318</v>
      </c>
      <c r="E10" s="4">
        <v>203670</v>
      </c>
      <c r="F10" s="4">
        <v>14113</v>
      </c>
      <c r="G10" s="4">
        <f t="shared" si="1"/>
        <v>217783</v>
      </c>
      <c r="H10" s="5">
        <f t="shared" si="2"/>
        <v>27.87558390677583</v>
      </c>
      <c r="I10" s="5">
        <f t="shared" si="3"/>
        <v>75.40392741735023</v>
      </c>
      <c r="J10" s="6">
        <f t="shared" si="4"/>
        <v>30.16113030277675</v>
      </c>
    </row>
    <row r="11" spans="1:10" ht="15">
      <c r="A11" s="7" t="s">
        <v>10</v>
      </c>
      <c r="B11" s="8">
        <v>263256</v>
      </c>
      <c r="C11" s="8">
        <v>1975</v>
      </c>
      <c r="D11" s="8">
        <f t="shared" si="0"/>
        <v>265231</v>
      </c>
      <c r="E11" s="8">
        <v>326055</v>
      </c>
      <c r="F11" s="8">
        <v>4413</v>
      </c>
      <c r="G11" s="8">
        <f t="shared" si="1"/>
        <v>330468</v>
      </c>
      <c r="H11" s="9">
        <f t="shared" si="2"/>
        <v>23.854726957790138</v>
      </c>
      <c r="I11" s="9">
        <f t="shared" si="3"/>
        <v>123.44303797468355</v>
      </c>
      <c r="J11" s="10">
        <f t="shared" si="4"/>
        <v>24.596295304847473</v>
      </c>
    </row>
    <row r="12" spans="1:10" ht="15">
      <c r="A12" s="11" t="s">
        <v>11</v>
      </c>
      <c r="B12" s="4">
        <v>1147212</v>
      </c>
      <c r="C12" s="4">
        <v>155816</v>
      </c>
      <c r="D12" s="4">
        <f t="shared" si="0"/>
        <v>1303028</v>
      </c>
      <c r="E12" s="4">
        <v>1279008</v>
      </c>
      <c r="F12" s="4">
        <v>161036</v>
      </c>
      <c r="G12" s="4">
        <f t="shared" si="1"/>
        <v>1440044</v>
      </c>
      <c r="H12" s="5">
        <f t="shared" si="2"/>
        <v>11.488373552577901</v>
      </c>
      <c r="I12" s="5">
        <f t="shared" si="3"/>
        <v>3.350105252348924</v>
      </c>
      <c r="J12" s="29">
        <f t="shared" si="4"/>
        <v>10.515199980353454</v>
      </c>
    </row>
    <row r="13" spans="1:10" ht="15">
      <c r="A13" s="7" t="s">
        <v>12</v>
      </c>
      <c r="B13" s="8">
        <v>794297</v>
      </c>
      <c r="C13" s="8">
        <v>10930</v>
      </c>
      <c r="D13" s="8">
        <f t="shared" si="0"/>
        <v>805227</v>
      </c>
      <c r="E13" s="8">
        <v>889767</v>
      </c>
      <c r="F13" s="8">
        <v>18697</v>
      </c>
      <c r="G13" s="8">
        <f t="shared" si="1"/>
        <v>908464</v>
      </c>
      <c r="H13" s="9">
        <f t="shared" si="2"/>
        <v>12.019433536825645</v>
      </c>
      <c r="I13" s="9">
        <f t="shared" si="3"/>
        <v>71.06129917657823</v>
      </c>
      <c r="J13" s="10">
        <f t="shared" si="4"/>
        <v>12.820856727357627</v>
      </c>
    </row>
    <row r="14" spans="1:10" ht="15">
      <c r="A14" s="11" t="s">
        <v>13</v>
      </c>
      <c r="B14" s="4">
        <v>291761</v>
      </c>
      <c r="C14" s="4">
        <v>3606</v>
      </c>
      <c r="D14" s="4">
        <f t="shared" si="0"/>
        <v>295367</v>
      </c>
      <c r="E14" s="4">
        <v>397036</v>
      </c>
      <c r="F14" s="4">
        <v>3165</v>
      </c>
      <c r="G14" s="4">
        <f t="shared" si="1"/>
        <v>400201</v>
      </c>
      <c r="H14" s="5">
        <f t="shared" si="2"/>
        <v>36.08261556547996</v>
      </c>
      <c r="I14" s="5">
        <f t="shared" si="3"/>
        <v>-12.229617304492512</v>
      </c>
      <c r="J14" s="6">
        <f t="shared" si="4"/>
        <v>35.49279371087495</v>
      </c>
    </row>
    <row r="15" spans="1:10" ht="15">
      <c r="A15" s="7" t="s">
        <v>14</v>
      </c>
      <c r="B15" s="8">
        <v>611405</v>
      </c>
      <c r="C15" s="8">
        <v>69416</v>
      </c>
      <c r="D15" s="8">
        <f t="shared" si="0"/>
        <v>680821</v>
      </c>
      <c r="E15" s="8">
        <v>651717</v>
      </c>
      <c r="F15" s="8">
        <v>59652</v>
      </c>
      <c r="G15" s="8">
        <f t="shared" si="1"/>
        <v>711369</v>
      </c>
      <c r="H15" s="9">
        <f t="shared" si="2"/>
        <v>6.593338294583787</v>
      </c>
      <c r="I15" s="9">
        <f t="shared" si="3"/>
        <v>-14.065921401406015</v>
      </c>
      <c r="J15" s="10">
        <f t="shared" si="4"/>
        <v>4.486935626251247</v>
      </c>
    </row>
    <row r="16" spans="1:10" ht="15">
      <c r="A16" s="11" t="s">
        <v>15</v>
      </c>
      <c r="B16" s="4">
        <v>51494</v>
      </c>
      <c r="C16" s="4">
        <v>935</v>
      </c>
      <c r="D16" s="4">
        <f t="shared" si="0"/>
        <v>52429</v>
      </c>
      <c r="E16" s="4">
        <v>73104</v>
      </c>
      <c r="F16" s="4">
        <v>1665</v>
      </c>
      <c r="G16" s="4">
        <f t="shared" si="1"/>
        <v>74769</v>
      </c>
      <c r="H16" s="5">
        <f t="shared" si="2"/>
        <v>41.966054297588066</v>
      </c>
      <c r="I16" s="5">
        <f t="shared" si="3"/>
        <v>78.07486631016043</v>
      </c>
      <c r="J16" s="6">
        <f t="shared" si="4"/>
        <v>42.61000591275821</v>
      </c>
    </row>
    <row r="17" spans="1:10" ht="15">
      <c r="A17" s="7" t="s">
        <v>16</v>
      </c>
      <c r="B17" s="8">
        <v>68086</v>
      </c>
      <c r="C17" s="8">
        <v>0</v>
      </c>
      <c r="D17" s="8">
        <f t="shared" si="0"/>
        <v>68086</v>
      </c>
      <c r="E17" s="8">
        <v>81467</v>
      </c>
      <c r="F17" s="8">
        <v>0</v>
      </c>
      <c r="G17" s="8">
        <f t="shared" si="1"/>
        <v>81467</v>
      </c>
      <c r="H17" s="9">
        <f t="shared" si="2"/>
        <v>19.653085803248832</v>
      </c>
      <c r="I17" s="9">
        <f t="shared" si="3"/>
        <v>0</v>
      </c>
      <c r="J17" s="10">
        <f t="shared" si="4"/>
        <v>19.653085803248832</v>
      </c>
    </row>
    <row r="18" spans="1:10" ht="15">
      <c r="A18" s="11" t="s">
        <v>17</v>
      </c>
      <c r="B18" s="4">
        <v>46323</v>
      </c>
      <c r="C18" s="4">
        <v>4569</v>
      </c>
      <c r="D18" s="4">
        <f t="shared" si="0"/>
        <v>50892</v>
      </c>
      <c r="E18" s="4">
        <v>52019</v>
      </c>
      <c r="F18" s="4">
        <v>5008</v>
      </c>
      <c r="G18" s="4">
        <f t="shared" si="1"/>
        <v>57027</v>
      </c>
      <c r="H18" s="5">
        <f t="shared" si="2"/>
        <v>12.296267512898561</v>
      </c>
      <c r="I18" s="5">
        <f t="shared" si="3"/>
        <v>9.608229371853797</v>
      </c>
      <c r="J18" s="6">
        <f t="shared" si="4"/>
        <v>12.05493987267154</v>
      </c>
    </row>
    <row r="19" spans="1:10" ht="15">
      <c r="A19" s="7" t="s">
        <v>59</v>
      </c>
      <c r="B19" s="8">
        <v>0</v>
      </c>
      <c r="C19" s="8">
        <v>0</v>
      </c>
      <c r="D19" s="8"/>
      <c r="E19" s="8">
        <v>0</v>
      </c>
      <c r="F19" s="8">
        <v>0</v>
      </c>
      <c r="G19" s="8"/>
      <c r="H19" s="9">
        <f t="shared" si="2"/>
        <v>0</v>
      </c>
      <c r="I19" s="9">
        <f t="shared" si="3"/>
        <v>0</v>
      </c>
      <c r="J19" s="10">
        <f t="shared" si="4"/>
        <v>0</v>
      </c>
    </row>
    <row r="20" spans="1:10" ht="15">
      <c r="A20" s="11" t="s">
        <v>18</v>
      </c>
      <c r="B20" s="4">
        <v>38730</v>
      </c>
      <c r="C20" s="4">
        <v>2571</v>
      </c>
      <c r="D20" s="4">
        <f t="shared" si="0"/>
        <v>41301</v>
      </c>
      <c r="E20" s="4">
        <v>68558</v>
      </c>
      <c r="F20" s="4">
        <v>4684</v>
      </c>
      <c r="G20" s="4">
        <f t="shared" si="1"/>
        <v>73242</v>
      </c>
      <c r="H20" s="5">
        <f t="shared" si="2"/>
        <v>77.01523366899045</v>
      </c>
      <c r="I20" s="5">
        <f t="shared" si="3"/>
        <v>82.18591987553481</v>
      </c>
      <c r="J20" s="6">
        <f t="shared" si="4"/>
        <v>77.33711048158641</v>
      </c>
    </row>
    <row r="21" spans="1:10" ht="15">
      <c r="A21" s="7" t="s">
        <v>19</v>
      </c>
      <c r="B21" s="8">
        <v>0</v>
      </c>
      <c r="C21" s="8">
        <v>0</v>
      </c>
      <c r="D21" s="8"/>
      <c r="E21" s="8">
        <v>0</v>
      </c>
      <c r="F21" s="8">
        <v>0</v>
      </c>
      <c r="G21" s="8"/>
      <c r="H21" s="9">
        <f t="shared" si="2"/>
        <v>0</v>
      </c>
      <c r="I21" s="9">
        <f t="shared" si="3"/>
        <v>0</v>
      </c>
      <c r="J21" s="10">
        <f t="shared" si="4"/>
        <v>0</v>
      </c>
    </row>
    <row r="22" spans="1:10" ht="15">
      <c r="A22" s="11" t="s">
        <v>20</v>
      </c>
      <c r="B22" s="4">
        <v>108621</v>
      </c>
      <c r="C22" s="4">
        <v>1163</v>
      </c>
      <c r="D22" s="4">
        <f t="shared" si="0"/>
        <v>109784</v>
      </c>
      <c r="E22" s="4">
        <v>174332</v>
      </c>
      <c r="F22" s="4">
        <v>1172</v>
      </c>
      <c r="G22" s="4">
        <f t="shared" si="1"/>
        <v>175504</v>
      </c>
      <c r="H22" s="5">
        <f t="shared" si="2"/>
        <v>60.49566842507434</v>
      </c>
      <c r="I22" s="5">
        <f t="shared" si="3"/>
        <v>0.7738607050730868</v>
      </c>
      <c r="J22" s="6">
        <f t="shared" si="4"/>
        <v>59.86300371638854</v>
      </c>
    </row>
    <row r="23" spans="1:10" ht="15">
      <c r="A23" s="7" t="s">
        <v>21</v>
      </c>
      <c r="B23" s="8">
        <v>37018</v>
      </c>
      <c r="C23" s="8">
        <v>270</v>
      </c>
      <c r="D23" s="8">
        <f t="shared" si="0"/>
        <v>37288</v>
      </c>
      <c r="E23" s="8">
        <v>54570</v>
      </c>
      <c r="F23" s="8">
        <v>620</v>
      </c>
      <c r="G23" s="8">
        <f t="shared" si="1"/>
        <v>55190</v>
      </c>
      <c r="H23" s="9">
        <f t="shared" si="2"/>
        <v>47.41477119239289</v>
      </c>
      <c r="I23" s="9">
        <f t="shared" si="3"/>
        <v>129.62962962962962</v>
      </c>
      <c r="J23" s="10">
        <f t="shared" si="4"/>
        <v>48.01008367303154</v>
      </c>
    </row>
    <row r="24" spans="1:10" ht="15">
      <c r="A24" s="11" t="s">
        <v>22</v>
      </c>
      <c r="B24" s="4">
        <v>44976</v>
      </c>
      <c r="C24" s="4">
        <v>9533</v>
      </c>
      <c r="D24" s="4">
        <f t="shared" si="0"/>
        <v>54509</v>
      </c>
      <c r="E24" s="4">
        <v>58029</v>
      </c>
      <c r="F24" s="4">
        <v>8099</v>
      </c>
      <c r="G24" s="4">
        <f t="shared" si="1"/>
        <v>66128</v>
      </c>
      <c r="H24" s="5">
        <f t="shared" si="2"/>
        <v>29.022145144076838</v>
      </c>
      <c r="I24" s="5">
        <f t="shared" si="3"/>
        <v>-15.042484002937165</v>
      </c>
      <c r="J24" s="6">
        <f t="shared" si="4"/>
        <v>21.315746023592435</v>
      </c>
    </row>
    <row r="25" spans="1:10" ht="15">
      <c r="A25" s="7" t="s">
        <v>23</v>
      </c>
      <c r="B25" s="8">
        <v>32940</v>
      </c>
      <c r="C25" s="8">
        <v>1521</v>
      </c>
      <c r="D25" s="8">
        <f t="shared" si="0"/>
        <v>34461</v>
      </c>
      <c r="E25" s="8">
        <v>61030</v>
      </c>
      <c r="F25" s="8">
        <v>1039</v>
      </c>
      <c r="G25" s="8">
        <f t="shared" si="1"/>
        <v>62069</v>
      </c>
      <c r="H25" s="9">
        <f t="shared" si="2"/>
        <v>85.2762598664238</v>
      </c>
      <c r="I25" s="9">
        <f t="shared" si="3"/>
        <v>-31.689677843524</v>
      </c>
      <c r="J25" s="10">
        <f t="shared" si="4"/>
        <v>80.11375177737152</v>
      </c>
    </row>
    <row r="26" spans="1:10" ht="15">
      <c r="A26" s="11" t="s">
        <v>24</v>
      </c>
      <c r="B26" s="4">
        <v>0</v>
      </c>
      <c r="C26" s="4">
        <v>0</v>
      </c>
      <c r="D26" s="4"/>
      <c r="E26" s="4">
        <v>0</v>
      </c>
      <c r="F26" s="4">
        <v>0</v>
      </c>
      <c r="G26" s="4"/>
      <c r="H26" s="5">
        <f t="shared" si="2"/>
        <v>0</v>
      </c>
      <c r="I26" s="5">
        <f t="shared" si="3"/>
        <v>0</v>
      </c>
      <c r="J26" s="6">
        <f t="shared" si="4"/>
        <v>0</v>
      </c>
    </row>
    <row r="27" spans="1:10" ht="15">
      <c r="A27" s="7" t="s">
        <v>25</v>
      </c>
      <c r="B27" s="8">
        <v>130160</v>
      </c>
      <c r="C27" s="8">
        <v>14562</v>
      </c>
      <c r="D27" s="8">
        <f t="shared" si="0"/>
        <v>144722</v>
      </c>
      <c r="E27" s="8">
        <v>153777</v>
      </c>
      <c r="F27" s="8">
        <v>27075</v>
      </c>
      <c r="G27" s="8">
        <f t="shared" si="1"/>
        <v>180852</v>
      </c>
      <c r="H27" s="9">
        <f t="shared" si="2"/>
        <v>18.14459127228027</v>
      </c>
      <c r="I27" s="9">
        <f t="shared" si="3"/>
        <v>85.92913061392666</v>
      </c>
      <c r="J27" s="10">
        <f t="shared" si="4"/>
        <v>24.965105512638022</v>
      </c>
    </row>
    <row r="28" spans="1:10" ht="15">
      <c r="A28" s="11" t="s">
        <v>26</v>
      </c>
      <c r="B28" s="4">
        <v>452567</v>
      </c>
      <c r="C28" s="4">
        <v>8603</v>
      </c>
      <c r="D28" s="4">
        <f t="shared" si="0"/>
        <v>461170</v>
      </c>
      <c r="E28" s="4">
        <v>493828</v>
      </c>
      <c r="F28" s="4">
        <v>16148</v>
      </c>
      <c r="G28" s="4">
        <f t="shared" si="1"/>
        <v>509976</v>
      </c>
      <c r="H28" s="5">
        <f t="shared" si="2"/>
        <v>9.117103102965968</v>
      </c>
      <c r="I28" s="5">
        <f t="shared" si="3"/>
        <v>87.70196443101244</v>
      </c>
      <c r="J28" s="6">
        <f t="shared" si="4"/>
        <v>10.58308216059154</v>
      </c>
    </row>
    <row r="29" spans="1:10" ht="15">
      <c r="A29" s="7" t="s">
        <v>27</v>
      </c>
      <c r="B29" s="8">
        <v>227494</v>
      </c>
      <c r="C29" s="8">
        <v>4525</v>
      </c>
      <c r="D29" s="8">
        <f t="shared" si="0"/>
        <v>232019</v>
      </c>
      <c r="E29" s="8">
        <v>251603</v>
      </c>
      <c r="F29" s="8">
        <v>3878</v>
      </c>
      <c r="G29" s="8">
        <f t="shared" si="1"/>
        <v>255481</v>
      </c>
      <c r="H29" s="12">
        <f t="shared" si="2"/>
        <v>10.597642135616764</v>
      </c>
      <c r="I29" s="12">
        <f t="shared" si="3"/>
        <v>-14.298342541436465</v>
      </c>
      <c r="J29" s="22">
        <f t="shared" si="4"/>
        <v>10.112102888125541</v>
      </c>
    </row>
    <row r="30" spans="1:10" ht="15">
      <c r="A30" s="11" t="s">
        <v>28</v>
      </c>
      <c r="B30" s="4">
        <v>81541</v>
      </c>
      <c r="C30" s="4">
        <v>0</v>
      </c>
      <c r="D30" s="4">
        <f t="shared" si="0"/>
        <v>81541</v>
      </c>
      <c r="E30" s="4">
        <v>115984</v>
      </c>
      <c r="F30" s="4">
        <v>0</v>
      </c>
      <c r="G30" s="4">
        <f t="shared" si="1"/>
        <v>115984</v>
      </c>
      <c r="H30" s="5">
        <f t="shared" si="2"/>
        <v>42.24010007235624</v>
      </c>
      <c r="I30" s="5">
        <f t="shared" si="3"/>
        <v>0</v>
      </c>
      <c r="J30" s="6">
        <f t="shared" si="4"/>
        <v>42.24010007235624</v>
      </c>
    </row>
    <row r="31" spans="1:10" ht="15">
      <c r="A31" s="7" t="s">
        <v>60</v>
      </c>
      <c r="B31" s="8">
        <v>600</v>
      </c>
      <c r="C31" s="8">
        <v>6933</v>
      </c>
      <c r="D31" s="8">
        <f t="shared" si="0"/>
        <v>7533</v>
      </c>
      <c r="E31" s="8">
        <v>722</v>
      </c>
      <c r="F31" s="8">
        <v>17796</v>
      </c>
      <c r="G31" s="8">
        <f t="shared" si="1"/>
        <v>18518</v>
      </c>
      <c r="H31" s="9">
        <f t="shared" si="2"/>
        <v>20.333333333333332</v>
      </c>
      <c r="I31" s="9">
        <f t="shared" si="3"/>
        <v>156.6854175681523</v>
      </c>
      <c r="J31" s="10">
        <f t="shared" si="4"/>
        <v>145.82503650604008</v>
      </c>
    </row>
    <row r="32" spans="1:10" ht="15">
      <c r="A32" s="11" t="s">
        <v>29</v>
      </c>
      <c r="B32" s="4">
        <v>14063</v>
      </c>
      <c r="C32" s="4">
        <v>0</v>
      </c>
      <c r="D32" s="4">
        <f t="shared" si="0"/>
        <v>14063</v>
      </c>
      <c r="E32" s="4">
        <v>29473</v>
      </c>
      <c r="F32" s="4">
        <v>0</v>
      </c>
      <c r="G32" s="4">
        <f t="shared" si="1"/>
        <v>29473</v>
      </c>
      <c r="H32" s="5">
        <f t="shared" si="2"/>
        <v>109.57832610396075</v>
      </c>
      <c r="I32" s="5">
        <f t="shared" si="3"/>
        <v>0</v>
      </c>
      <c r="J32" s="6">
        <f t="shared" si="4"/>
        <v>109.57832610396075</v>
      </c>
    </row>
    <row r="33" spans="1:10" ht="15">
      <c r="A33" s="7" t="s">
        <v>30</v>
      </c>
      <c r="B33" s="8">
        <v>224105</v>
      </c>
      <c r="C33" s="8">
        <v>64030</v>
      </c>
      <c r="D33" s="8">
        <f t="shared" si="0"/>
        <v>288135</v>
      </c>
      <c r="E33" s="8">
        <v>267350</v>
      </c>
      <c r="F33" s="8">
        <v>55845</v>
      </c>
      <c r="G33" s="8">
        <f t="shared" si="1"/>
        <v>323195</v>
      </c>
      <c r="H33" s="9">
        <f t="shared" si="2"/>
        <v>19.296758216014815</v>
      </c>
      <c r="I33" s="9">
        <f t="shared" si="3"/>
        <v>-12.78307043573325</v>
      </c>
      <c r="J33" s="10">
        <f t="shared" si="4"/>
        <v>12.167907404515246</v>
      </c>
    </row>
    <row r="34" spans="1:10" ht="15">
      <c r="A34" s="11" t="s">
        <v>72</v>
      </c>
      <c r="B34" s="4">
        <v>37007</v>
      </c>
      <c r="C34" s="4">
        <v>0</v>
      </c>
      <c r="D34" s="4">
        <f t="shared" si="0"/>
        <v>37007</v>
      </c>
      <c r="E34" s="4">
        <v>74396</v>
      </c>
      <c r="F34" s="4">
        <v>0</v>
      </c>
      <c r="G34" s="4">
        <f t="shared" si="1"/>
        <v>74396</v>
      </c>
      <c r="H34" s="5">
        <f t="shared" si="2"/>
        <v>101.03223714432406</v>
      </c>
      <c r="I34" s="5">
        <f t="shared" si="3"/>
        <v>0</v>
      </c>
      <c r="J34" s="6">
        <f t="shared" si="4"/>
        <v>101.03223714432406</v>
      </c>
    </row>
    <row r="35" spans="1:10" ht="15">
      <c r="A35" s="7" t="s">
        <v>31</v>
      </c>
      <c r="B35" s="8">
        <v>19129</v>
      </c>
      <c r="C35" s="8">
        <v>7797</v>
      </c>
      <c r="D35" s="8">
        <f t="shared" si="0"/>
        <v>26926</v>
      </c>
      <c r="E35" s="8">
        <v>21089</v>
      </c>
      <c r="F35" s="8">
        <v>19598</v>
      </c>
      <c r="G35" s="8">
        <f t="shared" si="1"/>
        <v>40687</v>
      </c>
      <c r="H35" s="9">
        <f t="shared" si="2"/>
        <v>10.24622301218046</v>
      </c>
      <c r="I35" s="9">
        <f t="shared" si="3"/>
        <v>151.35308451968706</v>
      </c>
      <c r="J35" s="10">
        <f t="shared" si="4"/>
        <v>51.10673698284186</v>
      </c>
    </row>
    <row r="36" spans="1:10" ht="15">
      <c r="A36" s="11" t="s">
        <v>32</v>
      </c>
      <c r="B36" s="4">
        <v>58884</v>
      </c>
      <c r="C36" s="4">
        <v>607</v>
      </c>
      <c r="D36" s="4">
        <f t="shared" si="0"/>
        <v>59491</v>
      </c>
      <c r="E36" s="4">
        <v>78599</v>
      </c>
      <c r="F36" s="4">
        <v>656</v>
      </c>
      <c r="G36" s="4">
        <f t="shared" si="1"/>
        <v>79255</v>
      </c>
      <c r="H36" s="5">
        <f t="shared" si="2"/>
        <v>33.481081448271176</v>
      </c>
      <c r="I36" s="5">
        <f t="shared" si="3"/>
        <v>8.072487644151565</v>
      </c>
      <c r="J36" s="6">
        <f t="shared" si="4"/>
        <v>33.2218318737288</v>
      </c>
    </row>
    <row r="37" spans="1:10" ht="15">
      <c r="A37" s="7" t="s">
        <v>33</v>
      </c>
      <c r="B37" s="8">
        <v>139332</v>
      </c>
      <c r="C37" s="8">
        <v>0</v>
      </c>
      <c r="D37" s="8">
        <f t="shared" si="0"/>
        <v>139332</v>
      </c>
      <c r="E37" s="8">
        <v>163510</v>
      </c>
      <c r="F37" s="8">
        <v>0</v>
      </c>
      <c r="G37" s="8">
        <f t="shared" si="1"/>
        <v>163510</v>
      </c>
      <c r="H37" s="9">
        <f t="shared" si="2"/>
        <v>17.352797634427127</v>
      </c>
      <c r="I37" s="9">
        <f t="shared" si="3"/>
        <v>0</v>
      </c>
      <c r="J37" s="10">
        <f t="shared" si="4"/>
        <v>17.352797634427127</v>
      </c>
    </row>
    <row r="38" spans="1:10" ht="15">
      <c r="A38" s="11" t="s">
        <v>34</v>
      </c>
      <c r="B38" s="4">
        <v>13871</v>
      </c>
      <c r="C38" s="4">
        <v>991</v>
      </c>
      <c r="D38" s="4">
        <f t="shared" si="0"/>
        <v>14862</v>
      </c>
      <c r="E38" s="4">
        <v>18197</v>
      </c>
      <c r="F38" s="4">
        <v>1093</v>
      </c>
      <c r="G38" s="4">
        <f t="shared" si="1"/>
        <v>19290</v>
      </c>
      <c r="H38" s="5">
        <f t="shared" si="2"/>
        <v>31.187369331699227</v>
      </c>
      <c r="I38" s="5">
        <f t="shared" si="3"/>
        <v>10.29263370332997</v>
      </c>
      <c r="J38" s="6">
        <f t="shared" si="4"/>
        <v>29.794105773112634</v>
      </c>
    </row>
    <row r="39" spans="1:10" ht="15">
      <c r="A39" s="7" t="s">
        <v>35</v>
      </c>
      <c r="B39" s="8">
        <v>400797</v>
      </c>
      <c r="C39" s="8">
        <v>34923</v>
      </c>
      <c r="D39" s="8">
        <f t="shared" si="0"/>
        <v>435720</v>
      </c>
      <c r="E39" s="8">
        <v>454293</v>
      </c>
      <c r="F39" s="8">
        <v>46235</v>
      </c>
      <c r="G39" s="8">
        <f t="shared" si="1"/>
        <v>500528</v>
      </c>
      <c r="H39" s="9">
        <f t="shared" si="2"/>
        <v>13.347405294949812</v>
      </c>
      <c r="I39" s="9">
        <f t="shared" si="3"/>
        <v>32.39126077370214</v>
      </c>
      <c r="J39" s="10">
        <f t="shared" si="4"/>
        <v>14.873772147250527</v>
      </c>
    </row>
    <row r="40" spans="1:10" ht="15">
      <c r="A40" s="11" t="s">
        <v>36</v>
      </c>
      <c r="B40" s="4">
        <v>9644</v>
      </c>
      <c r="C40" s="4">
        <v>493</v>
      </c>
      <c r="D40" s="4">
        <f t="shared" si="0"/>
        <v>10137</v>
      </c>
      <c r="E40" s="4">
        <v>12410</v>
      </c>
      <c r="F40" s="4">
        <v>3234</v>
      </c>
      <c r="G40" s="4">
        <f t="shared" si="1"/>
        <v>15644</v>
      </c>
      <c r="H40" s="5">
        <f t="shared" si="2"/>
        <v>28.681045209456656</v>
      </c>
      <c r="I40" s="5">
        <f t="shared" si="3"/>
        <v>555.9837728194726</v>
      </c>
      <c r="J40" s="6">
        <f t="shared" si="4"/>
        <v>54.32573739765216</v>
      </c>
    </row>
    <row r="41" spans="1:10" ht="15">
      <c r="A41" s="7" t="s">
        <v>37</v>
      </c>
      <c r="B41" s="8">
        <v>224154</v>
      </c>
      <c r="C41" s="8">
        <v>17307</v>
      </c>
      <c r="D41" s="8">
        <f t="shared" si="0"/>
        <v>241461</v>
      </c>
      <c r="E41" s="8">
        <v>245313</v>
      </c>
      <c r="F41" s="8">
        <v>26727</v>
      </c>
      <c r="G41" s="8">
        <f t="shared" si="1"/>
        <v>272040</v>
      </c>
      <c r="H41" s="9">
        <f t="shared" si="2"/>
        <v>9.439492491769052</v>
      </c>
      <c r="I41" s="9">
        <f t="shared" si="3"/>
        <v>54.42884382041948</v>
      </c>
      <c r="J41" s="10">
        <f t="shared" si="4"/>
        <v>12.66415694459975</v>
      </c>
    </row>
    <row r="42" spans="1:10" ht="15">
      <c r="A42" s="11" t="s">
        <v>38</v>
      </c>
      <c r="B42" s="4">
        <v>195599</v>
      </c>
      <c r="C42" s="4">
        <v>1310</v>
      </c>
      <c r="D42" s="4">
        <f t="shared" si="0"/>
        <v>196909</v>
      </c>
      <c r="E42" s="4">
        <v>223112</v>
      </c>
      <c r="F42" s="4">
        <v>1824</v>
      </c>
      <c r="G42" s="4">
        <f t="shared" si="1"/>
        <v>224936</v>
      </c>
      <c r="H42" s="5">
        <f t="shared" si="2"/>
        <v>14.066022832427569</v>
      </c>
      <c r="I42" s="5">
        <f t="shared" si="3"/>
        <v>39.23664122137404</v>
      </c>
      <c r="J42" s="6">
        <f t="shared" si="4"/>
        <v>14.233478408808129</v>
      </c>
    </row>
    <row r="43" spans="1:10" ht="15">
      <c r="A43" s="7" t="s">
        <v>39</v>
      </c>
      <c r="B43" s="8">
        <v>157270</v>
      </c>
      <c r="C43" s="8">
        <v>602</v>
      </c>
      <c r="D43" s="8">
        <f t="shared" si="0"/>
        <v>157872</v>
      </c>
      <c r="E43" s="8">
        <v>186900</v>
      </c>
      <c r="F43" s="8">
        <v>2052</v>
      </c>
      <c r="G43" s="8">
        <f t="shared" si="1"/>
        <v>188952</v>
      </c>
      <c r="H43" s="9">
        <f t="shared" si="2"/>
        <v>18.840211101926624</v>
      </c>
      <c r="I43" s="9">
        <f t="shared" si="3"/>
        <v>240.86378737541528</v>
      </c>
      <c r="J43" s="10">
        <f t="shared" si="4"/>
        <v>19.68683490422621</v>
      </c>
    </row>
    <row r="44" spans="1:10" ht="15">
      <c r="A44" s="11" t="s">
        <v>40</v>
      </c>
      <c r="B44" s="4">
        <v>92791</v>
      </c>
      <c r="C44" s="4">
        <v>0</v>
      </c>
      <c r="D44" s="4">
        <f t="shared" si="0"/>
        <v>92791</v>
      </c>
      <c r="E44" s="4">
        <v>138928</v>
      </c>
      <c r="F44" s="4">
        <v>420</v>
      </c>
      <c r="G44" s="4">
        <f t="shared" si="1"/>
        <v>139348</v>
      </c>
      <c r="H44" s="5">
        <f t="shared" si="2"/>
        <v>49.72141694776433</v>
      </c>
      <c r="I44" s="5">
        <f t="shared" si="3"/>
        <v>0</v>
      </c>
      <c r="J44" s="6">
        <f t="shared" si="4"/>
        <v>50.17404705197702</v>
      </c>
    </row>
    <row r="45" spans="1:10" ht="15">
      <c r="A45" s="7" t="s">
        <v>41</v>
      </c>
      <c r="B45" s="8">
        <v>60345</v>
      </c>
      <c r="C45" s="8">
        <v>397</v>
      </c>
      <c r="D45" s="8">
        <f t="shared" si="0"/>
        <v>60742</v>
      </c>
      <c r="E45" s="8">
        <v>66465</v>
      </c>
      <c r="F45" s="8">
        <v>1126</v>
      </c>
      <c r="G45" s="8">
        <f t="shared" si="1"/>
        <v>67591</v>
      </c>
      <c r="H45" s="9">
        <f t="shared" si="2"/>
        <v>10.141685309470544</v>
      </c>
      <c r="I45" s="9">
        <f t="shared" si="3"/>
        <v>183.6272040302267</v>
      </c>
      <c r="J45" s="10">
        <f t="shared" si="4"/>
        <v>11.275558921339437</v>
      </c>
    </row>
    <row r="46" spans="1:10" ht="15">
      <c r="A46" s="11" t="s">
        <v>42</v>
      </c>
      <c r="B46" s="4">
        <v>214124</v>
      </c>
      <c r="C46" s="4">
        <v>11885</v>
      </c>
      <c r="D46" s="4">
        <f t="shared" si="0"/>
        <v>226009</v>
      </c>
      <c r="E46" s="4">
        <v>251029</v>
      </c>
      <c r="F46" s="4">
        <v>3355</v>
      </c>
      <c r="G46" s="4">
        <f t="shared" si="1"/>
        <v>254384</v>
      </c>
      <c r="H46" s="5">
        <f t="shared" si="2"/>
        <v>17.235340270123853</v>
      </c>
      <c r="I46" s="5">
        <f t="shared" si="3"/>
        <v>-71.77114009255364</v>
      </c>
      <c r="J46" s="6">
        <f t="shared" si="4"/>
        <v>12.55480976421293</v>
      </c>
    </row>
    <row r="47" spans="1:10" ht="15">
      <c r="A47" s="7" t="s">
        <v>43</v>
      </c>
      <c r="B47" s="8">
        <v>348202</v>
      </c>
      <c r="C47" s="8">
        <v>9378</v>
      </c>
      <c r="D47" s="8">
        <f t="shared" si="0"/>
        <v>357580</v>
      </c>
      <c r="E47" s="8">
        <v>416364</v>
      </c>
      <c r="F47" s="8">
        <v>12987</v>
      </c>
      <c r="G47" s="8">
        <f t="shared" si="1"/>
        <v>429351</v>
      </c>
      <c r="H47" s="9">
        <f t="shared" si="2"/>
        <v>19.575418866060502</v>
      </c>
      <c r="I47" s="9">
        <f t="shared" si="3"/>
        <v>38.48368522072937</v>
      </c>
      <c r="J47" s="10">
        <f t="shared" si="4"/>
        <v>20.071312713238996</v>
      </c>
    </row>
    <row r="48" spans="1:10" ht="15">
      <c r="A48" s="11" t="s">
        <v>44</v>
      </c>
      <c r="B48" s="4">
        <v>18195</v>
      </c>
      <c r="C48" s="4">
        <v>0</v>
      </c>
      <c r="D48" s="4">
        <f t="shared" si="0"/>
        <v>18195</v>
      </c>
      <c r="E48" s="4">
        <v>0</v>
      </c>
      <c r="F48" s="4">
        <v>0</v>
      </c>
      <c r="G48" s="4">
        <f t="shared" si="1"/>
        <v>0</v>
      </c>
      <c r="H48" s="5">
        <f t="shared" si="2"/>
        <v>-100</v>
      </c>
      <c r="I48" s="5">
        <f t="shared" si="3"/>
        <v>0</v>
      </c>
      <c r="J48" s="6">
        <f t="shared" si="4"/>
        <v>-100</v>
      </c>
    </row>
    <row r="49" spans="1:10" ht="15">
      <c r="A49" s="7" t="s">
        <v>45</v>
      </c>
      <c r="B49" s="8">
        <v>23042</v>
      </c>
      <c r="C49" s="8">
        <v>306</v>
      </c>
      <c r="D49" s="8">
        <f t="shared" si="0"/>
        <v>23348</v>
      </c>
      <c r="E49" s="8">
        <v>41639</v>
      </c>
      <c r="F49" s="8">
        <v>283</v>
      </c>
      <c r="G49" s="8">
        <f t="shared" si="1"/>
        <v>41922</v>
      </c>
      <c r="H49" s="9">
        <f t="shared" si="2"/>
        <v>80.70913983161184</v>
      </c>
      <c r="I49" s="9">
        <f t="shared" si="3"/>
        <v>-7.516339869281046</v>
      </c>
      <c r="J49" s="10">
        <f t="shared" si="4"/>
        <v>79.55285249271886</v>
      </c>
    </row>
    <row r="50" spans="1:10" ht="15">
      <c r="A50" s="11" t="s">
        <v>46</v>
      </c>
      <c r="B50" s="4">
        <v>115661</v>
      </c>
      <c r="C50" s="4">
        <v>2161</v>
      </c>
      <c r="D50" s="4">
        <f t="shared" si="0"/>
        <v>117822</v>
      </c>
      <c r="E50" s="4">
        <v>130373</v>
      </c>
      <c r="F50" s="4">
        <v>3476</v>
      </c>
      <c r="G50" s="4">
        <f t="shared" si="1"/>
        <v>133849</v>
      </c>
      <c r="H50" s="5">
        <f t="shared" si="2"/>
        <v>12.71993152402279</v>
      </c>
      <c r="I50" s="5">
        <f t="shared" si="3"/>
        <v>60.851457658491434</v>
      </c>
      <c r="J50" s="6">
        <f t="shared" si="4"/>
        <v>13.602722751268864</v>
      </c>
    </row>
    <row r="51" spans="1:10" ht="15">
      <c r="A51" s="7" t="s">
        <v>47</v>
      </c>
      <c r="B51" s="8">
        <v>194949</v>
      </c>
      <c r="C51" s="8">
        <v>4617</v>
      </c>
      <c r="D51" s="8">
        <f t="shared" si="0"/>
        <v>199566</v>
      </c>
      <c r="E51" s="8">
        <v>247630</v>
      </c>
      <c r="F51" s="8">
        <v>9158</v>
      </c>
      <c r="G51" s="8">
        <f t="shared" si="1"/>
        <v>256788</v>
      </c>
      <c r="H51" s="9">
        <f t="shared" si="2"/>
        <v>27.022964980584668</v>
      </c>
      <c r="I51" s="9">
        <f t="shared" si="3"/>
        <v>98.35390946502058</v>
      </c>
      <c r="J51" s="10">
        <f t="shared" si="4"/>
        <v>28.673220889329848</v>
      </c>
    </row>
    <row r="52" spans="1:10" ht="15">
      <c r="A52" s="11" t="s">
        <v>48</v>
      </c>
      <c r="B52" s="4">
        <v>69220</v>
      </c>
      <c r="C52" s="4">
        <v>0</v>
      </c>
      <c r="D52" s="4">
        <f t="shared" si="0"/>
        <v>69220</v>
      </c>
      <c r="E52" s="4">
        <v>112405</v>
      </c>
      <c r="F52" s="4">
        <v>0</v>
      </c>
      <c r="G52" s="4">
        <f t="shared" si="1"/>
        <v>112405</v>
      </c>
      <c r="H52" s="5">
        <f t="shared" si="2"/>
        <v>62.38803813926611</v>
      </c>
      <c r="I52" s="5">
        <f t="shared" si="3"/>
        <v>0</v>
      </c>
      <c r="J52" s="6">
        <f t="shared" si="4"/>
        <v>62.38803813926611</v>
      </c>
    </row>
    <row r="53" spans="1:10" ht="15">
      <c r="A53" s="7" t="s">
        <v>49</v>
      </c>
      <c r="B53" s="8">
        <v>16636</v>
      </c>
      <c r="C53" s="8">
        <v>333</v>
      </c>
      <c r="D53" s="8">
        <f t="shared" si="0"/>
        <v>16969</v>
      </c>
      <c r="E53" s="8">
        <v>25181</v>
      </c>
      <c r="F53" s="8">
        <v>627</v>
      </c>
      <c r="G53" s="8">
        <f t="shared" si="1"/>
        <v>25808</v>
      </c>
      <c r="H53" s="9">
        <f t="shared" si="2"/>
        <v>51.36451069968743</v>
      </c>
      <c r="I53" s="9">
        <f t="shared" si="3"/>
        <v>88.28828828828829</v>
      </c>
      <c r="J53" s="10">
        <f t="shared" si="4"/>
        <v>52.08910365961459</v>
      </c>
    </row>
    <row r="54" spans="1:10" ht="15">
      <c r="A54" s="11" t="s">
        <v>50</v>
      </c>
      <c r="B54" s="4">
        <v>10705</v>
      </c>
      <c r="C54" s="4">
        <v>0</v>
      </c>
      <c r="D54" s="4">
        <f t="shared" si="0"/>
        <v>10705</v>
      </c>
      <c r="E54" s="4">
        <v>0</v>
      </c>
      <c r="F54" s="4">
        <v>0</v>
      </c>
      <c r="G54" s="4">
        <f t="shared" si="1"/>
        <v>0</v>
      </c>
      <c r="H54" s="5">
        <f t="shared" si="2"/>
        <v>-100</v>
      </c>
      <c r="I54" s="5">
        <f t="shared" si="3"/>
        <v>0</v>
      </c>
      <c r="J54" s="6">
        <f t="shared" si="4"/>
        <v>-100</v>
      </c>
    </row>
    <row r="55" spans="1:10" ht="15">
      <c r="A55" s="7" t="s">
        <v>51</v>
      </c>
      <c r="B55" s="8">
        <v>0</v>
      </c>
      <c r="C55" s="8">
        <v>0</v>
      </c>
      <c r="D55" s="8">
        <f t="shared" si="0"/>
        <v>0</v>
      </c>
      <c r="E55" s="8">
        <v>7310</v>
      </c>
      <c r="F55" s="8">
        <v>0</v>
      </c>
      <c r="G55" s="8">
        <f>+E55+F55</f>
        <v>7310</v>
      </c>
      <c r="H55" s="9">
        <f t="shared" si="2"/>
        <v>0</v>
      </c>
      <c r="I55" s="9">
        <f t="shared" si="3"/>
        <v>0</v>
      </c>
      <c r="J55" s="10">
        <f t="shared" si="4"/>
        <v>0</v>
      </c>
    </row>
    <row r="56" spans="1:10" ht="15">
      <c r="A56" s="11" t="s">
        <v>52</v>
      </c>
      <c r="B56" s="4">
        <v>367309</v>
      </c>
      <c r="C56" s="4">
        <v>408</v>
      </c>
      <c r="D56" s="4">
        <f t="shared" si="0"/>
        <v>367717</v>
      </c>
      <c r="E56" s="4">
        <v>452446</v>
      </c>
      <c r="F56" s="4">
        <v>1192</v>
      </c>
      <c r="G56" s="4">
        <f t="shared" si="1"/>
        <v>453638</v>
      </c>
      <c r="H56" s="5">
        <f t="shared" si="2"/>
        <v>23.178577165275012</v>
      </c>
      <c r="I56" s="5">
        <f t="shared" si="3"/>
        <v>192.15686274509804</v>
      </c>
      <c r="J56" s="6">
        <f t="shared" si="4"/>
        <v>23.366066839444464</v>
      </c>
    </row>
    <row r="57" spans="1:10" ht="15">
      <c r="A57" s="7" t="s">
        <v>61</v>
      </c>
      <c r="B57" s="8">
        <v>18744</v>
      </c>
      <c r="C57" s="8">
        <v>2414</v>
      </c>
      <c r="D57" s="8">
        <f t="shared" si="0"/>
        <v>21158</v>
      </c>
      <c r="E57" s="8">
        <v>20639</v>
      </c>
      <c r="F57" s="8">
        <v>5315</v>
      </c>
      <c r="G57" s="8">
        <f t="shared" si="1"/>
        <v>25954</v>
      </c>
      <c r="H57" s="9">
        <f t="shared" si="2"/>
        <v>10.109901835253948</v>
      </c>
      <c r="I57" s="9">
        <f t="shared" si="3"/>
        <v>120.17398508699256</v>
      </c>
      <c r="J57" s="10">
        <f t="shared" si="4"/>
        <v>22.667548917667077</v>
      </c>
    </row>
    <row r="58" spans="1:10" ht="15">
      <c r="A58" s="11" t="s">
        <v>62</v>
      </c>
      <c r="B58" s="4">
        <v>0</v>
      </c>
      <c r="C58" s="4">
        <v>473</v>
      </c>
      <c r="D58" s="4">
        <f t="shared" si="0"/>
        <v>473</v>
      </c>
      <c r="E58" s="4">
        <v>0</v>
      </c>
      <c r="F58" s="4">
        <v>0</v>
      </c>
      <c r="G58" s="4">
        <f t="shared" si="1"/>
        <v>0</v>
      </c>
      <c r="H58" s="5">
        <f t="shared" si="2"/>
        <v>0</v>
      </c>
      <c r="I58" s="5">
        <f t="shared" si="3"/>
        <v>-100</v>
      </c>
      <c r="J58" s="6">
        <f t="shared" si="4"/>
        <v>-100</v>
      </c>
    </row>
    <row r="59" spans="1:10" ht="15">
      <c r="A59" s="13" t="s">
        <v>53</v>
      </c>
      <c r="B59" s="14">
        <f>B60-SUM(B5+B9+B19+B31+B57+B58)</f>
        <v>18414000</v>
      </c>
      <c r="C59" s="14">
        <f>C60-SUM(C5+C9+C19+C31+C57+C58)</f>
        <v>10340529</v>
      </c>
      <c r="D59" s="14">
        <f>D60-SUM(D5+D9+D19+D31+D57+D58)</f>
        <v>28754529</v>
      </c>
      <c r="E59" s="14">
        <f>E60-SUM(E5+E9+E19+E31+E57+E58)</f>
        <v>22081038</v>
      </c>
      <c r="F59" s="14">
        <f>F60-SUM(F5+F9+F19+F31+F57+F58)</f>
        <v>13038796</v>
      </c>
      <c r="G59" s="14">
        <f>G60-SUM(G5+G9+G19+G31+G57+G58)</f>
        <v>35119834</v>
      </c>
      <c r="H59" s="15">
        <f aca="true" t="shared" si="5" ref="H59:J60">+_xlfn.IFERROR(((E59-B59)/B59)*100,0)</f>
        <v>19.91440208536983</v>
      </c>
      <c r="I59" s="15">
        <f t="shared" si="5"/>
        <v>26.09409054411046</v>
      </c>
      <c r="J59" s="15">
        <f t="shared" si="5"/>
        <v>22.13670409972634</v>
      </c>
    </row>
    <row r="60" spans="1:10" ht="15">
      <c r="A60" s="16" t="s">
        <v>54</v>
      </c>
      <c r="B60" s="17">
        <f>SUM(B4:B58)</f>
        <v>22960133</v>
      </c>
      <c r="C60" s="17">
        <f>SUM(C4:C58)</f>
        <v>12456382</v>
      </c>
      <c r="D60" s="17">
        <f>SUM(D4:D58)</f>
        <v>35416515</v>
      </c>
      <c r="E60" s="17">
        <f>SUM(E4:E58)</f>
        <v>27516451</v>
      </c>
      <c r="F60" s="17">
        <f>SUM(F4:F58)</f>
        <v>15568989</v>
      </c>
      <c r="G60" s="17">
        <f>SUM(G4:G58)</f>
        <v>43085440</v>
      </c>
      <c r="H60" s="18">
        <f t="shared" si="5"/>
        <v>19.844475639579265</v>
      </c>
      <c r="I60" s="18">
        <f t="shared" si="5"/>
        <v>24.988050302246673</v>
      </c>
      <c r="J60" s="18">
        <f t="shared" si="5"/>
        <v>21.65352802216706</v>
      </c>
    </row>
    <row r="61" spans="1:10" ht="15">
      <c r="A61" s="13" t="s">
        <v>65</v>
      </c>
      <c r="B61" s="14"/>
      <c r="C61" s="14"/>
      <c r="D61" s="14">
        <v>62159</v>
      </c>
      <c r="E61" s="14"/>
      <c r="F61" s="14"/>
      <c r="G61" s="14">
        <v>37453</v>
      </c>
      <c r="H61" s="15"/>
      <c r="I61" s="15"/>
      <c r="J61" s="15">
        <f>+_xlfn.IFERROR(((G61-D61)/D61)*100,0)</f>
        <v>-39.74645666757831</v>
      </c>
    </row>
    <row r="62" spans="1:10" ht="15">
      <c r="A62" s="13" t="s">
        <v>66</v>
      </c>
      <c r="B62" s="14"/>
      <c r="C62" s="14"/>
      <c r="D62" s="40">
        <v>15659</v>
      </c>
      <c r="E62" s="14"/>
      <c r="F62" s="14"/>
      <c r="G62" s="14">
        <v>80</v>
      </c>
      <c r="H62" s="15"/>
      <c r="I62" s="15"/>
      <c r="J62" s="15">
        <f>+_xlfn.IFERROR(((G62-D62)/D62)*100,0)</f>
        <v>-99.48911169295613</v>
      </c>
    </row>
    <row r="63" spans="1:10" ht="15.75" thickBot="1">
      <c r="A63" s="20" t="s">
        <v>67</v>
      </c>
      <c r="B63" s="21"/>
      <c r="C63" s="21"/>
      <c r="D63" s="21">
        <f>+D61+D62</f>
        <v>77818</v>
      </c>
      <c r="E63" s="21"/>
      <c r="F63" s="21"/>
      <c r="G63" s="21">
        <f>+G61+G62</f>
        <v>37533</v>
      </c>
      <c r="H63" s="67">
        <f>+_xlfn.IFERROR(((G63-D63)/D63)*100,0)</f>
        <v>-51.76822843044025</v>
      </c>
      <c r="I63" s="67"/>
      <c r="J63" s="68"/>
    </row>
    <row r="64" spans="1:10" ht="15.75" thickBot="1">
      <c r="A64" s="23" t="s">
        <v>68</v>
      </c>
      <c r="B64" s="42"/>
      <c r="C64" s="42"/>
      <c r="D64" s="42">
        <f>+D60+D63</f>
        <v>35494333</v>
      </c>
      <c r="E64" s="24"/>
      <c r="F64" s="24"/>
      <c r="G64" s="24">
        <f>+G60+G63</f>
        <v>43122973</v>
      </c>
      <c r="H64" s="71">
        <f>+_xlfn.IFERROR(((G64-D64)/D64)*100,0)</f>
        <v>21.49255769928118</v>
      </c>
      <c r="I64" s="71"/>
      <c r="J64" s="72"/>
    </row>
    <row r="65" spans="1:10" ht="49.5" customHeight="1">
      <c r="A65" s="58" t="s">
        <v>63</v>
      </c>
      <c r="B65" s="58"/>
      <c r="C65" s="58"/>
      <c r="D65" s="58"/>
      <c r="E65" s="58"/>
      <c r="F65" s="58"/>
      <c r="G65" s="58"/>
      <c r="H65" s="58"/>
      <c r="I65" s="58"/>
      <c r="J65" s="58"/>
    </row>
  </sheetData>
  <sheetProtection/>
  <mergeCells count="8">
    <mergeCell ref="H64:J64"/>
    <mergeCell ref="A65:J65"/>
    <mergeCell ref="A1:J1"/>
    <mergeCell ref="A2:A3"/>
    <mergeCell ref="B2:D2"/>
    <mergeCell ref="E2:G2"/>
    <mergeCell ref="H2:J2"/>
    <mergeCell ref="H63:J63"/>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34">
      <selection activeCell="A69" sqref="A69"/>
    </sheetView>
  </sheetViews>
  <sheetFormatPr defaultColWidth="9.140625" defaultRowHeight="15"/>
  <cols>
    <col min="1" max="1" width="27.421875" style="0" customWidth="1"/>
    <col min="2" max="10" width="14.28125" style="0" customWidth="1"/>
  </cols>
  <sheetData>
    <row r="1" spans="1:10" ht="24.75" customHeight="1">
      <c r="A1" s="59" t="s">
        <v>69</v>
      </c>
      <c r="B1" s="60"/>
      <c r="C1" s="60"/>
      <c r="D1" s="60"/>
      <c r="E1" s="60"/>
      <c r="F1" s="60"/>
      <c r="G1" s="60"/>
      <c r="H1" s="60"/>
      <c r="I1" s="60"/>
      <c r="J1" s="61"/>
    </row>
    <row r="2" spans="1:10" ht="27" customHeight="1">
      <c r="A2" s="62" t="s">
        <v>1</v>
      </c>
      <c r="B2" s="64" t="s">
        <v>76</v>
      </c>
      <c r="C2" s="64"/>
      <c r="D2" s="64"/>
      <c r="E2" s="64" t="s">
        <v>75</v>
      </c>
      <c r="F2" s="64"/>
      <c r="G2" s="64"/>
      <c r="H2" s="65" t="s">
        <v>73</v>
      </c>
      <c r="I2" s="65"/>
      <c r="J2" s="66"/>
    </row>
    <row r="3" spans="1:10" ht="15">
      <c r="A3" s="63"/>
      <c r="B3" s="1" t="s">
        <v>2</v>
      </c>
      <c r="C3" s="1" t="s">
        <v>3</v>
      </c>
      <c r="D3" s="1" t="s">
        <v>4</v>
      </c>
      <c r="E3" s="1" t="s">
        <v>2</v>
      </c>
      <c r="F3" s="1" t="s">
        <v>3</v>
      </c>
      <c r="G3" s="1" t="s">
        <v>4</v>
      </c>
      <c r="H3" s="1" t="s">
        <v>2</v>
      </c>
      <c r="I3" s="1" t="s">
        <v>3</v>
      </c>
      <c r="J3" s="2" t="s">
        <v>4</v>
      </c>
    </row>
    <row r="4" spans="1:10" ht="15">
      <c r="A4" s="25" t="s">
        <v>5</v>
      </c>
      <c r="B4" s="4">
        <v>29097</v>
      </c>
      <c r="C4" s="4">
        <v>68594</v>
      </c>
      <c r="D4" s="4">
        <f>SUM(B4:C4)</f>
        <v>97691</v>
      </c>
      <c r="E4" s="4">
        <v>31196</v>
      </c>
      <c r="F4" s="4">
        <v>75505</v>
      </c>
      <c r="G4" s="4">
        <f>SUM(E4:F4)</f>
        <v>106701</v>
      </c>
      <c r="H4" s="5">
        <f>+_xlfn.IFERROR(((E4-B4)/B4)*100,)</f>
        <v>7.21380211018318</v>
      </c>
      <c r="I4" s="5">
        <f>+_xlfn.IFERROR(((F4-C4)/C4)*100,)</f>
        <v>10.075225238359039</v>
      </c>
      <c r="J4" s="48">
        <f>+_xlfn.IFERROR(((G4-D4)/D4)*100,)</f>
        <v>9.222958102588773</v>
      </c>
    </row>
    <row r="5" spans="1:10" ht="15">
      <c r="A5" s="26" t="s">
        <v>57</v>
      </c>
      <c r="B5" s="8">
        <v>30314</v>
      </c>
      <c r="C5" s="8">
        <v>17126</v>
      </c>
      <c r="D5" s="8">
        <f aca="true" t="shared" si="0" ref="D5:D58">SUM(B5:C5)</f>
        <v>47440</v>
      </c>
      <c r="E5" s="8">
        <v>33409</v>
      </c>
      <c r="F5" s="8">
        <v>18139</v>
      </c>
      <c r="G5" s="8">
        <f aca="true" t="shared" si="1" ref="G5:G58">SUM(E5:F5)</f>
        <v>51548</v>
      </c>
      <c r="H5" s="9">
        <f aca="true" t="shared" si="2" ref="H5:H58">+_xlfn.IFERROR(((E5-B5)/B5)*100,)</f>
        <v>10.209804050933561</v>
      </c>
      <c r="I5" s="9">
        <f aca="true" t="shared" si="3" ref="I5:I58">+_xlfn.IFERROR(((F5-C5)/C5)*100,)</f>
        <v>5.914983066682238</v>
      </c>
      <c r="J5" s="10">
        <f aca="true" t="shared" si="4" ref="J5:J58">+_xlfn.IFERROR(((G5-D5)/D5)*100,)</f>
        <v>8.659359190556494</v>
      </c>
    </row>
    <row r="6" spans="1:10" ht="15">
      <c r="A6" s="27" t="s">
        <v>6</v>
      </c>
      <c r="B6" s="4">
        <v>19620</v>
      </c>
      <c r="C6" s="4">
        <v>3138</v>
      </c>
      <c r="D6" s="4">
        <f t="shared" si="0"/>
        <v>22758</v>
      </c>
      <c r="E6" s="4">
        <v>25538</v>
      </c>
      <c r="F6" s="4">
        <v>3669</v>
      </c>
      <c r="G6" s="4">
        <f t="shared" si="1"/>
        <v>29207</v>
      </c>
      <c r="H6" s="5">
        <f t="shared" si="2"/>
        <v>30.16309887869521</v>
      </c>
      <c r="I6" s="5">
        <f t="shared" si="3"/>
        <v>16.921606118546844</v>
      </c>
      <c r="J6" s="6">
        <f t="shared" si="4"/>
        <v>28.337287986642064</v>
      </c>
    </row>
    <row r="7" spans="1:10" ht="15">
      <c r="A7" s="26" t="s">
        <v>7</v>
      </c>
      <c r="B7" s="8">
        <v>15751</v>
      </c>
      <c r="C7" s="8">
        <v>1978</v>
      </c>
      <c r="D7" s="8">
        <f t="shared" si="0"/>
        <v>17729</v>
      </c>
      <c r="E7" s="8">
        <v>16470</v>
      </c>
      <c r="F7" s="8">
        <v>2347</v>
      </c>
      <c r="G7" s="8">
        <f t="shared" si="1"/>
        <v>18817</v>
      </c>
      <c r="H7" s="9">
        <f t="shared" si="2"/>
        <v>4.564789537172243</v>
      </c>
      <c r="I7" s="9">
        <f t="shared" si="3"/>
        <v>18.65520728008089</v>
      </c>
      <c r="J7" s="10">
        <f t="shared" si="4"/>
        <v>6.1368379491229055</v>
      </c>
    </row>
    <row r="8" spans="1:10" ht="15">
      <c r="A8" s="27" t="s">
        <v>8</v>
      </c>
      <c r="B8" s="4">
        <v>10527</v>
      </c>
      <c r="C8" s="4">
        <v>5091</v>
      </c>
      <c r="D8" s="4">
        <f t="shared" si="0"/>
        <v>15618</v>
      </c>
      <c r="E8" s="4">
        <v>11526</v>
      </c>
      <c r="F8" s="4">
        <v>6062</v>
      </c>
      <c r="G8" s="4">
        <f t="shared" si="1"/>
        <v>17588</v>
      </c>
      <c r="H8" s="5">
        <f t="shared" si="2"/>
        <v>9.489883157594756</v>
      </c>
      <c r="I8" s="5">
        <f t="shared" si="3"/>
        <v>19.07287369868395</v>
      </c>
      <c r="J8" s="6">
        <f t="shared" si="4"/>
        <v>12.613650915610194</v>
      </c>
    </row>
    <row r="9" spans="1:10" ht="15">
      <c r="A9" s="26" t="s">
        <v>58</v>
      </c>
      <c r="B9" s="8">
        <v>595</v>
      </c>
      <c r="C9" s="8">
        <v>6</v>
      </c>
      <c r="D9" s="8">
        <f t="shared" si="0"/>
        <v>601</v>
      </c>
      <c r="E9" s="8">
        <v>701</v>
      </c>
      <c r="F9" s="8">
        <v>68</v>
      </c>
      <c r="G9" s="8">
        <f t="shared" si="1"/>
        <v>769</v>
      </c>
      <c r="H9" s="9">
        <f t="shared" si="2"/>
        <v>17.81512605042017</v>
      </c>
      <c r="I9" s="9">
        <f t="shared" si="3"/>
        <v>1033.3333333333335</v>
      </c>
      <c r="J9" s="10">
        <f t="shared" si="4"/>
        <v>27.953410981697168</v>
      </c>
    </row>
    <row r="10" spans="1:10" ht="15">
      <c r="A10" s="27" t="s">
        <v>9</v>
      </c>
      <c r="B10" s="4">
        <v>1099</v>
      </c>
      <c r="C10" s="4">
        <v>47</v>
      </c>
      <c r="D10" s="4">
        <f t="shared" si="0"/>
        <v>1146</v>
      </c>
      <c r="E10" s="4">
        <v>1388</v>
      </c>
      <c r="F10" s="4">
        <v>103</v>
      </c>
      <c r="G10" s="4">
        <f t="shared" si="1"/>
        <v>1491</v>
      </c>
      <c r="H10" s="5">
        <f t="shared" si="2"/>
        <v>26.296633303002732</v>
      </c>
      <c r="I10" s="5">
        <f t="shared" si="3"/>
        <v>119.14893617021276</v>
      </c>
      <c r="J10" s="6">
        <f t="shared" si="4"/>
        <v>30.104712041884817</v>
      </c>
    </row>
    <row r="11" spans="1:10" ht="15">
      <c r="A11" s="26" t="s">
        <v>10</v>
      </c>
      <c r="B11" s="8">
        <v>1757</v>
      </c>
      <c r="C11" s="8">
        <v>16</v>
      </c>
      <c r="D11" s="8">
        <f t="shared" si="0"/>
        <v>1773</v>
      </c>
      <c r="E11" s="8">
        <v>2165</v>
      </c>
      <c r="F11" s="8">
        <v>44</v>
      </c>
      <c r="G11" s="8">
        <f t="shared" si="1"/>
        <v>2209</v>
      </c>
      <c r="H11" s="9">
        <f t="shared" si="2"/>
        <v>23.22140011383039</v>
      </c>
      <c r="I11" s="9">
        <f t="shared" si="3"/>
        <v>175</v>
      </c>
      <c r="J11" s="10">
        <f t="shared" si="4"/>
        <v>24.591088550479416</v>
      </c>
    </row>
    <row r="12" spans="1:10" ht="15">
      <c r="A12" s="27" t="s">
        <v>11</v>
      </c>
      <c r="B12" s="4">
        <v>8012</v>
      </c>
      <c r="C12" s="4">
        <v>1565</v>
      </c>
      <c r="D12" s="4">
        <f t="shared" si="0"/>
        <v>9577</v>
      </c>
      <c r="E12" s="4">
        <v>8009</v>
      </c>
      <c r="F12" s="4">
        <v>1156</v>
      </c>
      <c r="G12" s="4">
        <f t="shared" si="1"/>
        <v>9165</v>
      </c>
      <c r="H12" s="5">
        <f t="shared" si="2"/>
        <v>-0.03744383424862706</v>
      </c>
      <c r="I12" s="5">
        <f t="shared" si="3"/>
        <v>-26.13418530351438</v>
      </c>
      <c r="J12" s="6">
        <f t="shared" si="4"/>
        <v>-4.3019734781246735</v>
      </c>
    </row>
    <row r="13" spans="1:10" ht="15">
      <c r="A13" s="26" t="s">
        <v>12</v>
      </c>
      <c r="B13" s="8">
        <v>5239</v>
      </c>
      <c r="C13" s="8">
        <v>71</v>
      </c>
      <c r="D13" s="8">
        <f t="shared" si="0"/>
        <v>5310</v>
      </c>
      <c r="E13" s="8">
        <v>5578</v>
      </c>
      <c r="F13" s="8">
        <v>137</v>
      </c>
      <c r="G13" s="8">
        <f t="shared" si="1"/>
        <v>5715</v>
      </c>
      <c r="H13" s="9">
        <f t="shared" si="2"/>
        <v>6.470700515365528</v>
      </c>
      <c r="I13" s="9">
        <f t="shared" si="3"/>
        <v>92.95774647887323</v>
      </c>
      <c r="J13" s="10">
        <f t="shared" si="4"/>
        <v>7.627118644067797</v>
      </c>
    </row>
    <row r="14" spans="1:10" ht="15">
      <c r="A14" s="27" t="s">
        <v>13</v>
      </c>
      <c r="B14" s="4">
        <v>1848</v>
      </c>
      <c r="C14" s="4">
        <v>36</v>
      </c>
      <c r="D14" s="4">
        <f t="shared" si="0"/>
        <v>1884</v>
      </c>
      <c r="E14" s="4">
        <v>2421</v>
      </c>
      <c r="F14" s="4">
        <v>20</v>
      </c>
      <c r="G14" s="4">
        <f t="shared" si="1"/>
        <v>2441</v>
      </c>
      <c r="H14" s="5">
        <f t="shared" si="2"/>
        <v>31.006493506493506</v>
      </c>
      <c r="I14" s="5">
        <f t="shared" si="3"/>
        <v>-44.44444444444444</v>
      </c>
      <c r="J14" s="6">
        <f t="shared" si="4"/>
        <v>29.564755838641187</v>
      </c>
    </row>
    <row r="15" spans="1:10" ht="15">
      <c r="A15" s="26" t="s">
        <v>14</v>
      </c>
      <c r="B15" s="8">
        <v>3407</v>
      </c>
      <c r="C15" s="8">
        <v>386</v>
      </c>
      <c r="D15" s="8">
        <f t="shared" si="0"/>
        <v>3793</v>
      </c>
      <c r="E15" s="8">
        <v>4209</v>
      </c>
      <c r="F15" s="8">
        <v>434</v>
      </c>
      <c r="G15" s="8">
        <f t="shared" si="1"/>
        <v>4643</v>
      </c>
      <c r="H15" s="9">
        <f t="shared" si="2"/>
        <v>23.539771059583213</v>
      </c>
      <c r="I15" s="9">
        <f t="shared" si="3"/>
        <v>12.435233160621761</v>
      </c>
      <c r="J15" s="10">
        <f t="shared" si="4"/>
        <v>22.409702082784076</v>
      </c>
    </row>
    <row r="16" spans="1:10" ht="15">
      <c r="A16" s="27" t="s">
        <v>15</v>
      </c>
      <c r="B16" s="4">
        <v>385</v>
      </c>
      <c r="C16" s="4">
        <v>7</v>
      </c>
      <c r="D16" s="4">
        <f t="shared" si="0"/>
        <v>392</v>
      </c>
      <c r="E16" s="4">
        <v>490</v>
      </c>
      <c r="F16" s="4">
        <v>17</v>
      </c>
      <c r="G16" s="4">
        <f t="shared" si="1"/>
        <v>507</v>
      </c>
      <c r="H16" s="5">
        <f t="shared" si="2"/>
        <v>27.27272727272727</v>
      </c>
      <c r="I16" s="5">
        <f t="shared" si="3"/>
        <v>142.85714285714286</v>
      </c>
      <c r="J16" s="6">
        <f t="shared" si="4"/>
        <v>29.336734693877553</v>
      </c>
    </row>
    <row r="17" spans="1:10" ht="15">
      <c r="A17" s="26" t="s">
        <v>16</v>
      </c>
      <c r="B17" s="8">
        <v>444</v>
      </c>
      <c r="C17" s="8">
        <v>0</v>
      </c>
      <c r="D17" s="8">
        <f t="shared" si="0"/>
        <v>444</v>
      </c>
      <c r="E17" s="8">
        <v>524</v>
      </c>
      <c r="F17" s="8">
        <v>0</v>
      </c>
      <c r="G17" s="8">
        <f t="shared" si="1"/>
        <v>524</v>
      </c>
      <c r="H17" s="9">
        <f t="shared" si="2"/>
        <v>18.01801801801802</v>
      </c>
      <c r="I17" s="9">
        <f t="shared" si="3"/>
        <v>0</v>
      </c>
      <c r="J17" s="10">
        <f t="shared" si="4"/>
        <v>18.01801801801802</v>
      </c>
    </row>
    <row r="18" spans="1:10" ht="15">
      <c r="A18" s="27" t="s">
        <v>17</v>
      </c>
      <c r="B18" s="4">
        <v>346</v>
      </c>
      <c r="C18" s="4">
        <v>32</v>
      </c>
      <c r="D18" s="4">
        <f t="shared" si="0"/>
        <v>378</v>
      </c>
      <c r="E18" s="4">
        <v>367</v>
      </c>
      <c r="F18" s="4">
        <v>26</v>
      </c>
      <c r="G18" s="4">
        <f t="shared" si="1"/>
        <v>393</v>
      </c>
      <c r="H18" s="5">
        <f t="shared" si="2"/>
        <v>6.069364161849711</v>
      </c>
      <c r="I18" s="5">
        <f t="shared" si="3"/>
        <v>-18.75</v>
      </c>
      <c r="J18" s="6">
        <f t="shared" si="4"/>
        <v>3.968253968253968</v>
      </c>
    </row>
    <row r="19" spans="1:10" ht="15">
      <c r="A19" s="26" t="s">
        <v>59</v>
      </c>
      <c r="B19" s="8">
        <v>0</v>
      </c>
      <c r="C19" s="8">
        <v>0</v>
      </c>
      <c r="D19" s="8"/>
      <c r="E19" s="8">
        <v>0</v>
      </c>
      <c r="F19" s="8">
        <v>0</v>
      </c>
      <c r="G19" s="8"/>
      <c r="H19" s="9">
        <f t="shared" si="2"/>
        <v>0</v>
      </c>
      <c r="I19" s="9">
        <f t="shared" si="3"/>
        <v>0</v>
      </c>
      <c r="J19" s="10">
        <f t="shared" si="4"/>
        <v>0</v>
      </c>
    </row>
    <row r="20" spans="1:10" ht="15">
      <c r="A20" s="27" t="s">
        <v>18</v>
      </c>
      <c r="B20" s="4">
        <v>403</v>
      </c>
      <c r="C20" s="4">
        <v>23</v>
      </c>
      <c r="D20" s="4">
        <f t="shared" si="0"/>
        <v>426</v>
      </c>
      <c r="E20" s="4">
        <v>522</v>
      </c>
      <c r="F20" s="4">
        <v>42</v>
      </c>
      <c r="G20" s="4">
        <f t="shared" si="1"/>
        <v>564</v>
      </c>
      <c r="H20" s="28">
        <f t="shared" si="2"/>
        <v>29.528535980148884</v>
      </c>
      <c r="I20" s="5">
        <f t="shared" si="3"/>
        <v>82.6086956521739</v>
      </c>
      <c r="J20" s="29">
        <f t="shared" si="4"/>
        <v>32.3943661971831</v>
      </c>
    </row>
    <row r="21" spans="1:10" ht="15">
      <c r="A21" s="26" t="s">
        <v>19</v>
      </c>
      <c r="B21" s="8">
        <v>0</v>
      </c>
      <c r="C21" s="8">
        <v>0</v>
      </c>
      <c r="D21" s="8"/>
      <c r="E21" s="8">
        <v>0</v>
      </c>
      <c r="F21" s="8">
        <v>0</v>
      </c>
      <c r="G21" s="8"/>
      <c r="H21" s="9">
        <f t="shared" si="2"/>
        <v>0</v>
      </c>
      <c r="I21" s="9">
        <f t="shared" si="3"/>
        <v>0</v>
      </c>
      <c r="J21" s="10">
        <f t="shared" si="4"/>
        <v>0</v>
      </c>
    </row>
    <row r="22" spans="1:10" ht="15">
      <c r="A22" s="27" t="s">
        <v>20</v>
      </c>
      <c r="B22" s="4">
        <v>693</v>
      </c>
      <c r="C22" s="4">
        <v>12</v>
      </c>
      <c r="D22" s="4">
        <f t="shared" si="0"/>
        <v>705</v>
      </c>
      <c r="E22" s="4">
        <v>1142</v>
      </c>
      <c r="F22" s="4">
        <v>12</v>
      </c>
      <c r="G22" s="4">
        <f t="shared" si="1"/>
        <v>1154</v>
      </c>
      <c r="H22" s="5">
        <f t="shared" si="2"/>
        <v>64.79076479076478</v>
      </c>
      <c r="I22" s="5">
        <f t="shared" si="3"/>
        <v>0</v>
      </c>
      <c r="J22" s="6">
        <f t="shared" si="4"/>
        <v>63.68794326241135</v>
      </c>
    </row>
    <row r="23" spans="1:10" ht="15">
      <c r="A23" s="26" t="s">
        <v>21</v>
      </c>
      <c r="B23" s="8">
        <v>294</v>
      </c>
      <c r="C23" s="8">
        <v>2</v>
      </c>
      <c r="D23" s="8">
        <f t="shared" si="0"/>
        <v>296</v>
      </c>
      <c r="E23" s="8">
        <v>368</v>
      </c>
      <c r="F23" s="8">
        <v>3</v>
      </c>
      <c r="G23" s="8">
        <f t="shared" si="1"/>
        <v>371</v>
      </c>
      <c r="H23" s="9">
        <f t="shared" si="2"/>
        <v>25.170068027210885</v>
      </c>
      <c r="I23" s="9">
        <f t="shared" si="3"/>
        <v>50</v>
      </c>
      <c r="J23" s="10">
        <f t="shared" si="4"/>
        <v>25.33783783783784</v>
      </c>
    </row>
    <row r="24" spans="1:10" ht="15">
      <c r="A24" s="27" t="s">
        <v>22</v>
      </c>
      <c r="B24" s="4">
        <v>426</v>
      </c>
      <c r="C24" s="4">
        <v>77</v>
      </c>
      <c r="D24" s="4">
        <f t="shared" si="0"/>
        <v>503</v>
      </c>
      <c r="E24" s="4">
        <v>443</v>
      </c>
      <c r="F24" s="4">
        <v>66</v>
      </c>
      <c r="G24" s="4">
        <f t="shared" si="1"/>
        <v>509</v>
      </c>
      <c r="H24" s="5">
        <f t="shared" si="2"/>
        <v>3.9906103286384975</v>
      </c>
      <c r="I24" s="5">
        <f t="shared" si="3"/>
        <v>-14.285714285714285</v>
      </c>
      <c r="J24" s="6">
        <f t="shared" si="4"/>
        <v>1.1928429423459244</v>
      </c>
    </row>
    <row r="25" spans="1:10" ht="15">
      <c r="A25" s="26" t="s">
        <v>23</v>
      </c>
      <c r="B25" s="8">
        <v>305</v>
      </c>
      <c r="C25" s="8">
        <v>11</v>
      </c>
      <c r="D25" s="8">
        <f t="shared" si="0"/>
        <v>316</v>
      </c>
      <c r="E25" s="8">
        <v>412</v>
      </c>
      <c r="F25" s="8">
        <v>7</v>
      </c>
      <c r="G25" s="8">
        <f t="shared" si="1"/>
        <v>419</v>
      </c>
      <c r="H25" s="9">
        <f t="shared" si="2"/>
        <v>35.08196721311476</v>
      </c>
      <c r="I25" s="9">
        <f t="shared" si="3"/>
        <v>-36.36363636363637</v>
      </c>
      <c r="J25" s="10">
        <f t="shared" si="4"/>
        <v>32.594936708860764</v>
      </c>
    </row>
    <row r="26" spans="1:10" ht="15">
      <c r="A26" s="27" t="s">
        <v>24</v>
      </c>
      <c r="B26" s="4">
        <v>0</v>
      </c>
      <c r="C26" s="4">
        <v>0</v>
      </c>
      <c r="D26" s="4"/>
      <c r="E26" s="4">
        <v>0</v>
      </c>
      <c r="F26" s="4">
        <v>0</v>
      </c>
      <c r="G26" s="4">
        <f t="shared" si="1"/>
        <v>0</v>
      </c>
      <c r="H26" s="5">
        <f t="shared" si="2"/>
        <v>0</v>
      </c>
      <c r="I26" s="5">
        <f t="shared" si="3"/>
        <v>0</v>
      </c>
      <c r="J26" s="6">
        <f t="shared" si="4"/>
        <v>0</v>
      </c>
    </row>
    <row r="27" spans="1:10" ht="15">
      <c r="A27" s="26" t="s">
        <v>25</v>
      </c>
      <c r="B27" s="8">
        <v>974</v>
      </c>
      <c r="C27" s="8">
        <v>62</v>
      </c>
      <c r="D27" s="8">
        <f t="shared" si="0"/>
        <v>1036</v>
      </c>
      <c r="E27" s="8">
        <v>1076</v>
      </c>
      <c r="F27" s="8">
        <v>183</v>
      </c>
      <c r="G27" s="8">
        <f t="shared" si="1"/>
        <v>1259</v>
      </c>
      <c r="H27" s="9">
        <f t="shared" si="2"/>
        <v>10.472279260780287</v>
      </c>
      <c r="I27" s="9">
        <f t="shared" si="3"/>
        <v>195.16129032258064</v>
      </c>
      <c r="J27" s="10">
        <f t="shared" si="4"/>
        <v>21.525096525096522</v>
      </c>
    </row>
    <row r="28" spans="1:10" ht="15">
      <c r="A28" s="27" t="s">
        <v>26</v>
      </c>
      <c r="B28" s="4">
        <v>2929</v>
      </c>
      <c r="C28" s="4">
        <v>95</v>
      </c>
      <c r="D28" s="4">
        <f t="shared" si="0"/>
        <v>3024</v>
      </c>
      <c r="E28" s="4">
        <v>3297</v>
      </c>
      <c r="F28" s="4">
        <v>120</v>
      </c>
      <c r="G28" s="4">
        <f t="shared" si="1"/>
        <v>3417</v>
      </c>
      <c r="H28" s="5">
        <f t="shared" si="2"/>
        <v>12.564015022191874</v>
      </c>
      <c r="I28" s="5">
        <f t="shared" si="3"/>
        <v>26.31578947368421</v>
      </c>
      <c r="J28" s="6">
        <f t="shared" si="4"/>
        <v>12.996031746031747</v>
      </c>
    </row>
    <row r="29" spans="1:10" ht="15">
      <c r="A29" s="26" t="s">
        <v>27</v>
      </c>
      <c r="B29" s="8">
        <v>1600</v>
      </c>
      <c r="C29" s="8">
        <v>38</v>
      </c>
      <c r="D29" s="8">
        <f t="shared" si="0"/>
        <v>1638</v>
      </c>
      <c r="E29" s="8">
        <v>1637</v>
      </c>
      <c r="F29" s="8">
        <v>38</v>
      </c>
      <c r="G29" s="8">
        <f t="shared" si="1"/>
        <v>1675</v>
      </c>
      <c r="H29" s="9">
        <f t="shared" si="2"/>
        <v>2.3125</v>
      </c>
      <c r="I29" s="9">
        <f t="shared" si="3"/>
        <v>0</v>
      </c>
      <c r="J29" s="10">
        <f t="shared" si="4"/>
        <v>2.258852258852259</v>
      </c>
    </row>
    <row r="30" spans="1:10" ht="15">
      <c r="A30" s="27" t="s">
        <v>28</v>
      </c>
      <c r="B30" s="4">
        <v>566</v>
      </c>
      <c r="C30" s="4">
        <v>0</v>
      </c>
      <c r="D30" s="4">
        <f t="shared" si="0"/>
        <v>566</v>
      </c>
      <c r="E30" s="4">
        <v>760</v>
      </c>
      <c r="F30" s="4">
        <v>0</v>
      </c>
      <c r="G30" s="4">
        <f t="shared" si="1"/>
        <v>760</v>
      </c>
      <c r="H30" s="5">
        <f t="shared" si="2"/>
        <v>34.275618374558306</v>
      </c>
      <c r="I30" s="5">
        <f t="shared" si="3"/>
        <v>0</v>
      </c>
      <c r="J30" s="6">
        <f t="shared" si="4"/>
        <v>34.275618374558306</v>
      </c>
    </row>
    <row r="31" spans="1:10" ht="15">
      <c r="A31" s="26" t="s">
        <v>60</v>
      </c>
      <c r="B31" s="8">
        <v>6</v>
      </c>
      <c r="C31" s="8">
        <v>49</v>
      </c>
      <c r="D31" s="8">
        <f t="shared" si="0"/>
        <v>55</v>
      </c>
      <c r="E31" s="8">
        <v>8</v>
      </c>
      <c r="F31" s="8">
        <v>114</v>
      </c>
      <c r="G31" s="8">
        <f t="shared" si="1"/>
        <v>122</v>
      </c>
      <c r="H31" s="9">
        <f t="shared" si="2"/>
        <v>33.33333333333333</v>
      </c>
      <c r="I31" s="9">
        <f t="shared" si="3"/>
        <v>132.6530612244898</v>
      </c>
      <c r="J31" s="10">
        <f t="shared" si="4"/>
        <v>121.81818181818183</v>
      </c>
    </row>
    <row r="32" spans="1:10" ht="15">
      <c r="A32" s="27" t="s">
        <v>29</v>
      </c>
      <c r="B32" s="4">
        <v>136</v>
      </c>
      <c r="C32" s="4">
        <v>0</v>
      </c>
      <c r="D32" s="4">
        <f t="shared" si="0"/>
        <v>136</v>
      </c>
      <c r="E32" s="4">
        <v>206</v>
      </c>
      <c r="F32" s="4">
        <v>0</v>
      </c>
      <c r="G32" s="4">
        <f t="shared" si="1"/>
        <v>206</v>
      </c>
      <c r="H32" s="5">
        <f t="shared" si="2"/>
        <v>51.470588235294116</v>
      </c>
      <c r="I32" s="5">
        <f t="shared" si="3"/>
        <v>0</v>
      </c>
      <c r="J32" s="6">
        <f t="shared" si="4"/>
        <v>51.470588235294116</v>
      </c>
    </row>
    <row r="33" spans="1:10" ht="15">
      <c r="A33" s="26" t="s">
        <v>30</v>
      </c>
      <c r="B33" s="8">
        <v>1520</v>
      </c>
      <c r="C33" s="8">
        <v>511</v>
      </c>
      <c r="D33" s="8">
        <f t="shared" si="0"/>
        <v>2031</v>
      </c>
      <c r="E33" s="8">
        <v>1790</v>
      </c>
      <c r="F33" s="8">
        <v>425</v>
      </c>
      <c r="G33" s="8">
        <f t="shared" si="1"/>
        <v>2215</v>
      </c>
      <c r="H33" s="9">
        <f t="shared" si="2"/>
        <v>17.763157894736842</v>
      </c>
      <c r="I33" s="9">
        <f t="shared" si="3"/>
        <v>-16.829745596868882</v>
      </c>
      <c r="J33" s="10">
        <f t="shared" si="4"/>
        <v>9.059576563269326</v>
      </c>
    </row>
    <row r="34" spans="1:10" ht="15">
      <c r="A34" s="27" t="s">
        <v>72</v>
      </c>
      <c r="B34" s="4">
        <v>244</v>
      </c>
      <c r="C34" s="4">
        <v>0</v>
      </c>
      <c r="D34" s="4">
        <f t="shared" si="0"/>
        <v>244</v>
      </c>
      <c r="E34" s="4">
        <v>471</v>
      </c>
      <c r="F34" s="4">
        <v>0</v>
      </c>
      <c r="G34" s="4">
        <f t="shared" si="1"/>
        <v>471</v>
      </c>
      <c r="H34" s="5">
        <f t="shared" si="2"/>
        <v>93.0327868852459</v>
      </c>
      <c r="I34" s="5">
        <f t="shared" si="3"/>
        <v>0</v>
      </c>
      <c r="J34" s="6">
        <f t="shared" si="4"/>
        <v>93.0327868852459</v>
      </c>
    </row>
    <row r="35" spans="1:10" ht="15">
      <c r="A35" s="26" t="s">
        <v>31</v>
      </c>
      <c r="B35" s="8">
        <v>140</v>
      </c>
      <c r="C35" s="8">
        <v>58</v>
      </c>
      <c r="D35" s="8">
        <f t="shared" si="0"/>
        <v>198</v>
      </c>
      <c r="E35" s="8">
        <v>156</v>
      </c>
      <c r="F35" s="8">
        <v>136</v>
      </c>
      <c r="G35" s="8">
        <f t="shared" si="1"/>
        <v>292</v>
      </c>
      <c r="H35" s="9">
        <f t="shared" si="2"/>
        <v>11.428571428571429</v>
      </c>
      <c r="I35" s="9">
        <f t="shared" si="3"/>
        <v>134.48275862068965</v>
      </c>
      <c r="J35" s="10">
        <f t="shared" si="4"/>
        <v>47.474747474747474</v>
      </c>
    </row>
    <row r="36" spans="1:10" ht="15">
      <c r="A36" s="27" t="s">
        <v>32</v>
      </c>
      <c r="B36" s="4">
        <v>428</v>
      </c>
      <c r="C36" s="4">
        <v>5</v>
      </c>
      <c r="D36" s="4">
        <f t="shared" si="0"/>
        <v>433</v>
      </c>
      <c r="E36" s="4">
        <v>546</v>
      </c>
      <c r="F36" s="4">
        <v>4</v>
      </c>
      <c r="G36" s="4">
        <f t="shared" si="1"/>
        <v>550</v>
      </c>
      <c r="H36" s="5">
        <f t="shared" si="2"/>
        <v>27.570093457943923</v>
      </c>
      <c r="I36" s="5">
        <f t="shared" si="3"/>
        <v>-20</v>
      </c>
      <c r="J36" s="6">
        <f t="shared" si="4"/>
        <v>27.02078521939954</v>
      </c>
    </row>
    <row r="37" spans="1:10" ht="15">
      <c r="A37" s="26" t="s">
        <v>33</v>
      </c>
      <c r="B37" s="8">
        <v>894</v>
      </c>
      <c r="C37" s="8">
        <v>0</v>
      </c>
      <c r="D37" s="8">
        <f t="shared" si="0"/>
        <v>894</v>
      </c>
      <c r="E37" s="8">
        <v>1010</v>
      </c>
      <c r="F37" s="8">
        <v>0</v>
      </c>
      <c r="G37" s="8">
        <f t="shared" si="1"/>
        <v>1010</v>
      </c>
      <c r="H37" s="9">
        <f t="shared" si="2"/>
        <v>12.97539149888143</v>
      </c>
      <c r="I37" s="9">
        <f t="shared" si="3"/>
        <v>0</v>
      </c>
      <c r="J37" s="10">
        <f t="shared" si="4"/>
        <v>12.97539149888143</v>
      </c>
    </row>
    <row r="38" spans="1:10" ht="15">
      <c r="A38" s="27" t="s">
        <v>34</v>
      </c>
      <c r="B38" s="4">
        <v>123</v>
      </c>
      <c r="C38" s="4">
        <v>9</v>
      </c>
      <c r="D38" s="4">
        <f t="shared" si="0"/>
        <v>132</v>
      </c>
      <c r="E38" s="4">
        <v>168</v>
      </c>
      <c r="F38" s="4">
        <v>9</v>
      </c>
      <c r="G38" s="4">
        <f t="shared" si="1"/>
        <v>177</v>
      </c>
      <c r="H38" s="5">
        <f t="shared" si="2"/>
        <v>36.58536585365854</v>
      </c>
      <c r="I38" s="5">
        <f t="shared" si="3"/>
        <v>0</v>
      </c>
      <c r="J38" s="6">
        <f t="shared" si="4"/>
        <v>34.090909090909086</v>
      </c>
    </row>
    <row r="39" spans="1:10" ht="15">
      <c r="A39" s="26" t="s">
        <v>35</v>
      </c>
      <c r="B39" s="8">
        <v>2764</v>
      </c>
      <c r="C39" s="8">
        <v>305</v>
      </c>
      <c r="D39" s="8">
        <f t="shared" si="0"/>
        <v>3069</v>
      </c>
      <c r="E39" s="8">
        <v>2822</v>
      </c>
      <c r="F39" s="8">
        <v>368</v>
      </c>
      <c r="G39" s="8">
        <f t="shared" si="1"/>
        <v>3190</v>
      </c>
      <c r="H39" s="9">
        <f t="shared" si="2"/>
        <v>2.098408104196816</v>
      </c>
      <c r="I39" s="9">
        <f t="shared" si="3"/>
        <v>20.655737704918035</v>
      </c>
      <c r="J39" s="22">
        <f t="shared" si="4"/>
        <v>3.942652329749104</v>
      </c>
    </row>
    <row r="40" spans="1:10" ht="15">
      <c r="A40" s="27" t="s">
        <v>36</v>
      </c>
      <c r="B40" s="4">
        <v>74</v>
      </c>
      <c r="C40" s="4">
        <v>4</v>
      </c>
      <c r="D40" s="4">
        <f t="shared" si="0"/>
        <v>78</v>
      </c>
      <c r="E40" s="4">
        <v>78</v>
      </c>
      <c r="F40" s="4">
        <v>18</v>
      </c>
      <c r="G40" s="4">
        <f t="shared" si="1"/>
        <v>96</v>
      </c>
      <c r="H40" s="5">
        <f t="shared" si="2"/>
        <v>5.405405405405405</v>
      </c>
      <c r="I40" s="5">
        <f t="shared" si="3"/>
        <v>350</v>
      </c>
      <c r="J40" s="6">
        <f t="shared" si="4"/>
        <v>23.076923076923077</v>
      </c>
    </row>
    <row r="41" spans="1:10" ht="15">
      <c r="A41" s="26" t="s">
        <v>37</v>
      </c>
      <c r="B41" s="8">
        <v>1701</v>
      </c>
      <c r="C41" s="8">
        <v>125</v>
      </c>
      <c r="D41" s="8">
        <f t="shared" si="0"/>
        <v>1826</v>
      </c>
      <c r="E41" s="8">
        <v>1869</v>
      </c>
      <c r="F41" s="8">
        <v>210</v>
      </c>
      <c r="G41" s="8">
        <f t="shared" si="1"/>
        <v>2079</v>
      </c>
      <c r="H41" s="9">
        <f t="shared" si="2"/>
        <v>9.876543209876543</v>
      </c>
      <c r="I41" s="9">
        <f t="shared" si="3"/>
        <v>68</v>
      </c>
      <c r="J41" s="10">
        <f t="shared" si="4"/>
        <v>13.855421686746988</v>
      </c>
    </row>
    <row r="42" spans="1:10" ht="15">
      <c r="A42" s="27" t="s">
        <v>38</v>
      </c>
      <c r="B42" s="4">
        <v>1269</v>
      </c>
      <c r="C42" s="4">
        <v>13</v>
      </c>
      <c r="D42" s="4">
        <f t="shared" si="0"/>
        <v>1282</v>
      </c>
      <c r="E42" s="4">
        <v>1428</v>
      </c>
      <c r="F42" s="4">
        <v>13</v>
      </c>
      <c r="G42" s="4">
        <f t="shared" si="1"/>
        <v>1441</v>
      </c>
      <c r="H42" s="5">
        <f t="shared" si="2"/>
        <v>12.529550827423167</v>
      </c>
      <c r="I42" s="5">
        <f t="shared" si="3"/>
        <v>0</v>
      </c>
      <c r="J42" s="6">
        <f t="shared" si="4"/>
        <v>12.402496099843994</v>
      </c>
    </row>
    <row r="43" spans="1:10" ht="15">
      <c r="A43" s="26" t="s">
        <v>39</v>
      </c>
      <c r="B43" s="8">
        <v>1042</v>
      </c>
      <c r="C43" s="8">
        <v>4</v>
      </c>
      <c r="D43" s="8">
        <f t="shared" si="0"/>
        <v>1046</v>
      </c>
      <c r="E43" s="8">
        <v>1204</v>
      </c>
      <c r="F43" s="8">
        <v>54</v>
      </c>
      <c r="G43" s="8">
        <f t="shared" si="1"/>
        <v>1258</v>
      </c>
      <c r="H43" s="9">
        <f t="shared" si="2"/>
        <v>15.547024952015356</v>
      </c>
      <c r="I43" s="9">
        <f t="shared" si="3"/>
        <v>1250</v>
      </c>
      <c r="J43" s="10">
        <f t="shared" si="4"/>
        <v>20.26768642447419</v>
      </c>
    </row>
    <row r="44" spans="1:10" ht="15">
      <c r="A44" s="27" t="s">
        <v>40</v>
      </c>
      <c r="B44" s="4">
        <v>595</v>
      </c>
      <c r="C44" s="4">
        <v>0</v>
      </c>
      <c r="D44" s="4">
        <f t="shared" si="0"/>
        <v>595</v>
      </c>
      <c r="E44" s="4">
        <v>855</v>
      </c>
      <c r="F44" s="4">
        <v>3</v>
      </c>
      <c r="G44" s="4">
        <f t="shared" si="1"/>
        <v>858</v>
      </c>
      <c r="H44" s="5">
        <f t="shared" si="2"/>
        <v>43.69747899159664</v>
      </c>
      <c r="I44" s="5">
        <f t="shared" si="3"/>
        <v>0</v>
      </c>
      <c r="J44" s="6">
        <f t="shared" si="4"/>
        <v>44.20168067226891</v>
      </c>
    </row>
    <row r="45" spans="1:10" ht="15">
      <c r="A45" s="26" t="s">
        <v>41</v>
      </c>
      <c r="B45" s="8">
        <v>461</v>
      </c>
      <c r="C45" s="8">
        <v>5</v>
      </c>
      <c r="D45" s="8">
        <f t="shared" si="0"/>
        <v>466</v>
      </c>
      <c r="E45" s="8">
        <v>465</v>
      </c>
      <c r="F45" s="8">
        <v>7</v>
      </c>
      <c r="G45" s="8">
        <f t="shared" si="1"/>
        <v>472</v>
      </c>
      <c r="H45" s="9">
        <f t="shared" si="2"/>
        <v>0.8676789587852495</v>
      </c>
      <c r="I45" s="9">
        <f t="shared" si="3"/>
        <v>40</v>
      </c>
      <c r="J45" s="10">
        <f t="shared" si="4"/>
        <v>1.2875536480686696</v>
      </c>
    </row>
    <row r="46" spans="1:10" ht="15">
      <c r="A46" s="27" t="s">
        <v>42</v>
      </c>
      <c r="B46" s="4">
        <v>1442</v>
      </c>
      <c r="C46" s="4">
        <v>114</v>
      </c>
      <c r="D46" s="4">
        <f t="shared" si="0"/>
        <v>1556</v>
      </c>
      <c r="E46" s="4">
        <v>1700</v>
      </c>
      <c r="F46" s="4">
        <v>30</v>
      </c>
      <c r="G46" s="4">
        <f t="shared" si="1"/>
        <v>1730</v>
      </c>
      <c r="H46" s="5">
        <f t="shared" si="2"/>
        <v>17.891816920943135</v>
      </c>
      <c r="I46" s="5">
        <f t="shared" si="3"/>
        <v>-73.68421052631578</v>
      </c>
      <c r="J46" s="6">
        <f t="shared" si="4"/>
        <v>11.182519280205655</v>
      </c>
    </row>
    <row r="47" spans="1:10" ht="15">
      <c r="A47" s="26" t="s">
        <v>43</v>
      </c>
      <c r="B47" s="8">
        <v>2330</v>
      </c>
      <c r="C47" s="8">
        <v>52</v>
      </c>
      <c r="D47" s="8">
        <f t="shared" si="0"/>
        <v>2382</v>
      </c>
      <c r="E47" s="8">
        <v>2753</v>
      </c>
      <c r="F47" s="8">
        <v>98</v>
      </c>
      <c r="G47" s="8">
        <f t="shared" si="1"/>
        <v>2851</v>
      </c>
      <c r="H47" s="9">
        <f t="shared" si="2"/>
        <v>18.15450643776824</v>
      </c>
      <c r="I47" s="9">
        <f t="shared" si="3"/>
        <v>88.46153846153845</v>
      </c>
      <c r="J47" s="10">
        <f t="shared" si="4"/>
        <v>19.689336691855583</v>
      </c>
    </row>
    <row r="48" spans="1:10" ht="15">
      <c r="A48" s="27" t="s">
        <v>44</v>
      </c>
      <c r="B48" s="4">
        <v>244</v>
      </c>
      <c r="C48" s="4">
        <v>0</v>
      </c>
      <c r="D48" s="4">
        <f t="shared" si="0"/>
        <v>244</v>
      </c>
      <c r="E48" s="4">
        <v>0</v>
      </c>
      <c r="F48" s="4">
        <v>0</v>
      </c>
      <c r="G48" s="4">
        <f t="shared" si="1"/>
        <v>0</v>
      </c>
      <c r="H48" s="5">
        <f t="shared" si="2"/>
        <v>-100</v>
      </c>
      <c r="I48" s="5">
        <f t="shared" si="3"/>
        <v>0</v>
      </c>
      <c r="J48" s="6">
        <f t="shared" si="4"/>
        <v>-100</v>
      </c>
    </row>
    <row r="49" spans="1:10" ht="15">
      <c r="A49" s="26" t="s">
        <v>45</v>
      </c>
      <c r="B49" s="8">
        <v>162</v>
      </c>
      <c r="C49" s="8">
        <v>3</v>
      </c>
      <c r="D49" s="8">
        <f t="shared" si="0"/>
        <v>165</v>
      </c>
      <c r="E49" s="8">
        <v>342</v>
      </c>
      <c r="F49" s="8">
        <v>4</v>
      </c>
      <c r="G49" s="8">
        <f t="shared" si="1"/>
        <v>346</v>
      </c>
      <c r="H49" s="9">
        <f t="shared" si="2"/>
        <v>111.11111111111111</v>
      </c>
      <c r="I49" s="9">
        <f t="shared" si="3"/>
        <v>33.33333333333333</v>
      </c>
      <c r="J49" s="10">
        <f t="shared" si="4"/>
        <v>109.69696969696969</v>
      </c>
    </row>
    <row r="50" spans="1:10" ht="15">
      <c r="A50" s="27" t="s">
        <v>46</v>
      </c>
      <c r="B50" s="4">
        <v>799</v>
      </c>
      <c r="C50" s="4">
        <v>21</v>
      </c>
      <c r="D50" s="4">
        <f t="shared" si="0"/>
        <v>820</v>
      </c>
      <c r="E50" s="4">
        <v>846</v>
      </c>
      <c r="F50" s="4">
        <v>31</v>
      </c>
      <c r="G50" s="4">
        <f t="shared" si="1"/>
        <v>877</v>
      </c>
      <c r="H50" s="5">
        <f t="shared" si="2"/>
        <v>5.88235294117647</v>
      </c>
      <c r="I50" s="5">
        <f t="shared" si="3"/>
        <v>47.61904761904761</v>
      </c>
      <c r="J50" s="6">
        <f t="shared" si="4"/>
        <v>6.951219512195123</v>
      </c>
    </row>
    <row r="51" spans="1:10" ht="15">
      <c r="A51" s="26" t="s">
        <v>47</v>
      </c>
      <c r="B51" s="8">
        <v>1369</v>
      </c>
      <c r="C51" s="8">
        <v>54</v>
      </c>
      <c r="D51" s="8">
        <f t="shared" si="0"/>
        <v>1423</v>
      </c>
      <c r="E51" s="8">
        <v>1661</v>
      </c>
      <c r="F51" s="8">
        <v>63</v>
      </c>
      <c r="G51" s="8">
        <f t="shared" si="1"/>
        <v>1724</v>
      </c>
      <c r="H51" s="9">
        <f t="shared" si="2"/>
        <v>21.32943754565376</v>
      </c>
      <c r="I51" s="9">
        <f t="shared" si="3"/>
        <v>16.666666666666664</v>
      </c>
      <c r="J51" s="10">
        <f t="shared" si="4"/>
        <v>21.152494729444836</v>
      </c>
    </row>
    <row r="52" spans="1:10" ht="15">
      <c r="A52" s="27" t="s">
        <v>48</v>
      </c>
      <c r="B52" s="4">
        <v>464</v>
      </c>
      <c r="C52" s="4">
        <v>0</v>
      </c>
      <c r="D52" s="4">
        <f t="shared" si="0"/>
        <v>464</v>
      </c>
      <c r="E52" s="4">
        <v>720</v>
      </c>
      <c r="F52" s="4">
        <v>0</v>
      </c>
      <c r="G52" s="4">
        <f t="shared" si="1"/>
        <v>720</v>
      </c>
      <c r="H52" s="5">
        <f t="shared" si="2"/>
        <v>55.172413793103445</v>
      </c>
      <c r="I52" s="5">
        <f t="shared" si="3"/>
        <v>0</v>
      </c>
      <c r="J52" s="6">
        <f t="shared" si="4"/>
        <v>55.172413793103445</v>
      </c>
    </row>
    <row r="53" spans="1:10" ht="15">
      <c r="A53" s="26" t="s">
        <v>49</v>
      </c>
      <c r="B53" s="8">
        <v>142</v>
      </c>
      <c r="C53" s="8">
        <v>3</v>
      </c>
      <c r="D53" s="8">
        <f t="shared" si="0"/>
        <v>145</v>
      </c>
      <c r="E53" s="8">
        <v>186</v>
      </c>
      <c r="F53" s="8">
        <v>9</v>
      </c>
      <c r="G53" s="8">
        <f t="shared" si="1"/>
        <v>195</v>
      </c>
      <c r="H53" s="9">
        <f t="shared" si="2"/>
        <v>30.985915492957744</v>
      </c>
      <c r="I53" s="9">
        <f t="shared" si="3"/>
        <v>200</v>
      </c>
      <c r="J53" s="22">
        <f t="shared" si="4"/>
        <v>34.48275862068966</v>
      </c>
    </row>
    <row r="54" spans="1:10" ht="15">
      <c r="A54" s="27" t="s">
        <v>50</v>
      </c>
      <c r="B54" s="4">
        <v>136</v>
      </c>
      <c r="C54" s="4">
        <v>0</v>
      </c>
      <c r="D54" s="4">
        <f t="shared" si="0"/>
        <v>136</v>
      </c>
      <c r="E54" s="4">
        <v>0</v>
      </c>
      <c r="F54" s="4">
        <v>0</v>
      </c>
      <c r="G54" s="4">
        <f t="shared" si="1"/>
        <v>0</v>
      </c>
      <c r="H54" s="5">
        <f t="shared" si="2"/>
        <v>-100</v>
      </c>
      <c r="I54" s="5">
        <f t="shared" si="3"/>
        <v>0</v>
      </c>
      <c r="J54" s="6">
        <f t="shared" si="4"/>
        <v>-100</v>
      </c>
    </row>
    <row r="55" spans="1:10" ht="15">
      <c r="A55" s="26" t="s">
        <v>51</v>
      </c>
      <c r="B55" s="8">
        <v>0</v>
      </c>
      <c r="C55" s="8">
        <v>0</v>
      </c>
      <c r="D55" s="8">
        <f t="shared" si="0"/>
        <v>0</v>
      </c>
      <c r="E55" s="8">
        <v>60</v>
      </c>
      <c r="F55" s="8">
        <v>0</v>
      </c>
      <c r="G55" s="8">
        <f>+E55+F55</f>
        <v>60</v>
      </c>
      <c r="H55" s="9">
        <f t="shared" si="2"/>
        <v>0</v>
      </c>
      <c r="I55" s="9">
        <f t="shared" si="3"/>
        <v>0</v>
      </c>
      <c r="J55" s="10">
        <f t="shared" si="4"/>
        <v>0</v>
      </c>
    </row>
    <row r="56" spans="1:10" ht="15">
      <c r="A56" s="27" t="s">
        <v>52</v>
      </c>
      <c r="B56" s="4">
        <v>2297</v>
      </c>
      <c r="C56" s="4">
        <v>3</v>
      </c>
      <c r="D56" s="4">
        <f t="shared" si="0"/>
        <v>2300</v>
      </c>
      <c r="E56" s="4">
        <v>2757</v>
      </c>
      <c r="F56" s="4">
        <v>15</v>
      </c>
      <c r="G56" s="4">
        <f t="shared" si="1"/>
        <v>2772</v>
      </c>
      <c r="H56" s="5">
        <f t="shared" si="2"/>
        <v>20.02612102742708</v>
      </c>
      <c r="I56" s="5">
        <f t="shared" si="3"/>
        <v>400</v>
      </c>
      <c r="J56" s="6">
        <f t="shared" si="4"/>
        <v>20.52173913043478</v>
      </c>
    </row>
    <row r="57" spans="1:10" ht="15">
      <c r="A57" s="26" t="s">
        <v>61</v>
      </c>
      <c r="B57" s="8">
        <v>179</v>
      </c>
      <c r="C57" s="8">
        <v>25</v>
      </c>
      <c r="D57" s="8">
        <f t="shared" si="0"/>
        <v>204</v>
      </c>
      <c r="E57" s="8">
        <v>194</v>
      </c>
      <c r="F57" s="8">
        <v>42</v>
      </c>
      <c r="G57" s="8">
        <f t="shared" si="1"/>
        <v>236</v>
      </c>
      <c r="H57" s="9">
        <f t="shared" si="2"/>
        <v>8.379888268156424</v>
      </c>
      <c r="I57" s="9">
        <f t="shared" si="3"/>
        <v>68</v>
      </c>
      <c r="J57" s="10">
        <f t="shared" si="4"/>
        <v>15.686274509803921</v>
      </c>
    </row>
    <row r="58" spans="1:10" ht="15">
      <c r="A58" s="27" t="s">
        <v>62</v>
      </c>
      <c r="B58" s="4">
        <v>0</v>
      </c>
      <c r="C58" s="4">
        <v>4</v>
      </c>
      <c r="D58" s="4">
        <f t="shared" si="0"/>
        <v>4</v>
      </c>
      <c r="E58" s="4">
        <v>0</v>
      </c>
      <c r="F58" s="4">
        <v>0</v>
      </c>
      <c r="G58" s="4">
        <f t="shared" si="1"/>
        <v>0</v>
      </c>
      <c r="H58" s="5">
        <f t="shared" si="2"/>
        <v>0</v>
      </c>
      <c r="I58" s="5">
        <f t="shared" si="3"/>
        <v>-100</v>
      </c>
      <c r="J58" s="6">
        <f t="shared" si="4"/>
        <v>-100</v>
      </c>
    </row>
    <row r="59" spans="1:10" ht="15">
      <c r="A59" s="13" t="s">
        <v>53</v>
      </c>
      <c r="B59" s="30">
        <f>+B60-SUM(B5+B9+B19+B31+B57+B58)</f>
        <v>126498</v>
      </c>
      <c r="C59" s="30">
        <f>+C60-SUM(C5+C9+C19+C31+C57+C58)</f>
        <v>82570</v>
      </c>
      <c r="D59" s="30">
        <f>+D60-SUM(D5+D9+D19+D31+D57+D58)</f>
        <v>209068</v>
      </c>
      <c r="E59" s="30">
        <f>+E60-SUM(E5+E9+E19+E31+E57+E58)</f>
        <v>143631</v>
      </c>
      <c r="F59" s="30">
        <f>+F60-SUM(F5+F9+F19+F31+F57+F58)</f>
        <v>91488</v>
      </c>
      <c r="G59" s="30">
        <f>+G60-SUM(G5+G9+G19+G31+G57+G58)</f>
        <v>235119</v>
      </c>
      <c r="H59" s="31">
        <f>+_xlfn.IFERROR(((E59-B59)/B59)*100,0)</f>
        <v>13.544087653559739</v>
      </c>
      <c r="I59" s="31">
        <f>+_xlfn.IFERROR(((F59-C59)/C59)*100,0)</f>
        <v>10.800532881191716</v>
      </c>
      <c r="J59" s="31">
        <f>+_xlfn.IFERROR(((G59-D59)/D59)*100,0)</f>
        <v>12.460539154724778</v>
      </c>
    </row>
    <row r="60" spans="1:10" ht="15">
      <c r="A60" s="16" t="s">
        <v>54</v>
      </c>
      <c r="B60" s="32">
        <f>SUM(B4:B58)</f>
        <v>157592</v>
      </c>
      <c r="C60" s="32">
        <f>SUM(C4:C58)</f>
        <v>99780</v>
      </c>
      <c r="D60" s="32">
        <f>SUM(D4:D58)</f>
        <v>257372</v>
      </c>
      <c r="E60" s="32">
        <f>SUM(E4:E58)</f>
        <v>177943</v>
      </c>
      <c r="F60" s="32">
        <f>SUM(F4:F58)</f>
        <v>109851</v>
      </c>
      <c r="G60" s="32">
        <f>SUM(G4:G58)</f>
        <v>287794</v>
      </c>
      <c r="H60" s="33">
        <f>+_xlfn.IFERROR(((E60-B60)/B60)*100,0)</f>
        <v>12.913726585105842</v>
      </c>
      <c r="I60" s="33">
        <f>+_xlfn.IFERROR(((F60-C60)/C60)*100,0)</f>
        <v>10.093205051112447</v>
      </c>
      <c r="J60" s="33">
        <f>+_xlfn.IFERROR(((G60-D60)/D60)*100,0)</f>
        <v>11.820244626455093</v>
      </c>
    </row>
    <row r="61" spans="1:10" ht="15">
      <c r="A61" s="34"/>
      <c r="B61" s="35"/>
      <c r="C61" s="35"/>
      <c r="D61" s="35"/>
      <c r="E61" s="35"/>
      <c r="F61" s="35"/>
      <c r="G61" s="35"/>
      <c r="H61" s="35"/>
      <c r="I61" s="35"/>
      <c r="J61" s="36"/>
    </row>
    <row r="62" spans="1:10" ht="15">
      <c r="A62" s="34"/>
      <c r="B62" s="35"/>
      <c r="C62" s="35"/>
      <c r="D62" s="35"/>
      <c r="E62" s="35"/>
      <c r="F62" s="35"/>
      <c r="G62" s="35"/>
      <c r="H62" s="35"/>
      <c r="I62" s="35"/>
      <c r="J62" s="36"/>
    </row>
    <row r="63" spans="1:10" ht="15.75" thickBot="1">
      <c r="A63" s="37"/>
      <c r="B63" s="38"/>
      <c r="C63" s="38"/>
      <c r="D63" s="38"/>
      <c r="E63" s="38"/>
      <c r="F63" s="38"/>
      <c r="G63" s="38"/>
      <c r="H63" s="38"/>
      <c r="I63" s="38"/>
      <c r="J63" s="39"/>
    </row>
    <row r="64" spans="1:10" ht="50.25" customHeight="1">
      <c r="A64" s="58" t="s">
        <v>63</v>
      </c>
      <c r="B64" s="58"/>
      <c r="C64" s="58"/>
      <c r="D64" s="58"/>
      <c r="E64" s="58"/>
      <c r="F64" s="58"/>
      <c r="G64" s="58"/>
      <c r="H64" s="58"/>
      <c r="I64" s="58"/>
      <c r="J64" s="58"/>
    </row>
  </sheetData>
  <sheetProtection/>
  <mergeCells count="6">
    <mergeCell ref="A64:J64"/>
    <mergeCell ref="A1:J1"/>
    <mergeCell ref="A2:A3"/>
    <mergeCell ref="B2:D2"/>
    <mergeCell ref="E2:G2"/>
    <mergeCell ref="H2:J2"/>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31">
      <selection activeCell="J72" sqref="J72"/>
    </sheetView>
  </sheetViews>
  <sheetFormatPr defaultColWidth="9.140625" defaultRowHeight="15"/>
  <cols>
    <col min="1" max="1" width="27.57421875" style="0" customWidth="1"/>
    <col min="2" max="10" width="14.28125" style="0" customWidth="1"/>
  </cols>
  <sheetData>
    <row r="1" spans="1:10" ht="18" customHeight="1">
      <c r="A1" s="59" t="s">
        <v>70</v>
      </c>
      <c r="B1" s="60"/>
      <c r="C1" s="60"/>
      <c r="D1" s="60"/>
      <c r="E1" s="60"/>
      <c r="F1" s="60"/>
      <c r="G1" s="60"/>
      <c r="H1" s="60"/>
      <c r="I1" s="60"/>
      <c r="J1" s="61"/>
    </row>
    <row r="2" spans="1:10" ht="30" customHeight="1">
      <c r="A2" s="62" t="s">
        <v>1</v>
      </c>
      <c r="B2" s="64" t="s">
        <v>76</v>
      </c>
      <c r="C2" s="64"/>
      <c r="D2" s="64"/>
      <c r="E2" s="64" t="s">
        <v>75</v>
      </c>
      <c r="F2" s="64"/>
      <c r="G2" s="64"/>
      <c r="H2" s="65" t="s">
        <v>73</v>
      </c>
      <c r="I2" s="65"/>
      <c r="J2" s="66"/>
    </row>
    <row r="3" spans="1:10" ht="15">
      <c r="A3" s="63"/>
      <c r="B3" s="1" t="s">
        <v>2</v>
      </c>
      <c r="C3" s="1" t="s">
        <v>3</v>
      </c>
      <c r="D3" s="1" t="s">
        <v>4</v>
      </c>
      <c r="E3" s="1" t="s">
        <v>2</v>
      </c>
      <c r="F3" s="1" t="s">
        <v>3</v>
      </c>
      <c r="G3" s="1" t="s">
        <v>4</v>
      </c>
      <c r="H3" s="1" t="s">
        <v>2</v>
      </c>
      <c r="I3" s="1" t="s">
        <v>3</v>
      </c>
      <c r="J3" s="2" t="s">
        <v>4</v>
      </c>
    </row>
    <row r="4" spans="1:10" ht="15">
      <c r="A4" s="3" t="s">
        <v>5</v>
      </c>
      <c r="B4" s="4">
        <v>41103</v>
      </c>
      <c r="C4" s="4">
        <v>388862</v>
      </c>
      <c r="D4" s="4">
        <f>SUM(B4:C4)</f>
        <v>429965</v>
      </c>
      <c r="E4" s="45">
        <v>43434</v>
      </c>
      <c r="F4" s="45">
        <v>503942</v>
      </c>
      <c r="G4" s="4">
        <f>SUM(E4:F4)</f>
        <v>547376</v>
      </c>
      <c r="H4" s="5">
        <f>+_xlfn.IFERROR(((E4-B4)/B4)*100,0)</f>
        <v>5.671118896430918</v>
      </c>
      <c r="I4" s="5">
        <f>+_xlfn.IFERROR(((F4-C4)/C4)*100,0)</f>
        <v>29.594046216909852</v>
      </c>
      <c r="J4" s="41">
        <f>+_xlfn.IFERROR(((G4-D4)/D4)*100,0)</f>
        <v>27.307106392380774</v>
      </c>
    </row>
    <row r="5" spans="1:10" ht="15">
      <c r="A5" s="7" t="s">
        <v>57</v>
      </c>
      <c r="B5" s="8">
        <v>28409</v>
      </c>
      <c r="C5" s="8">
        <v>45307</v>
      </c>
      <c r="D5" s="8">
        <f aca="true" t="shared" si="0" ref="D5:D58">SUM(B5:C5)</f>
        <v>73716</v>
      </c>
      <c r="E5" s="8">
        <v>30850</v>
      </c>
      <c r="F5" s="8">
        <v>33112</v>
      </c>
      <c r="G5" s="8">
        <f aca="true" t="shared" si="1" ref="G5:G58">SUM(E5:F5)</f>
        <v>63962</v>
      </c>
      <c r="H5" s="9">
        <f aca="true" t="shared" si="2" ref="H5:H58">+_xlfn.IFERROR(((E5-B5)/B5)*100,0)</f>
        <v>8.592347495511985</v>
      </c>
      <c r="I5" s="9">
        <f aca="true" t="shared" si="3" ref="I5:I59">+_xlfn.IFERROR(((F5-C5)/C5)*100,0)</f>
        <v>-26.91637053876884</v>
      </c>
      <c r="J5" s="10">
        <f aca="true" t="shared" si="4" ref="J5:J59">+_xlfn.IFERROR(((G5-D5)/D5)*100,0)</f>
        <v>-13.231862824895547</v>
      </c>
    </row>
    <row r="6" spans="1:10" ht="15">
      <c r="A6" s="11" t="s">
        <v>6</v>
      </c>
      <c r="B6" s="4">
        <v>18679</v>
      </c>
      <c r="C6" s="4">
        <v>6495</v>
      </c>
      <c r="D6" s="4">
        <f t="shared" si="0"/>
        <v>25174</v>
      </c>
      <c r="E6" s="4">
        <v>25100</v>
      </c>
      <c r="F6" s="4">
        <v>7943</v>
      </c>
      <c r="G6" s="4">
        <f t="shared" si="1"/>
        <v>33043</v>
      </c>
      <c r="H6" s="5">
        <f t="shared" si="2"/>
        <v>34.37550190053001</v>
      </c>
      <c r="I6" s="5">
        <f t="shared" si="3"/>
        <v>22.294072363356428</v>
      </c>
      <c r="J6" s="6">
        <f t="shared" si="4"/>
        <v>31.258441248907605</v>
      </c>
    </row>
    <row r="7" spans="1:10" ht="15">
      <c r="A7" s="7" t="s">
        <v>7</v>
      </c>
      <c r="B7" s="8">
        <v>17621</v>
      </c>
      <c r="C7" s="8">
        <v>5399</v>
      </c>
      <c r="D7" s="8">
        <f t="shared" si="0"/>
        <v>23020</v>
      </c>
      <c r="E7" s="8">
        <v>24230</v>
      </c>
      <c r="F7" s="8">
        <v>6632</v>
      </c>
      <c r="G7" s="8">
        <f t="shared" si="1"/>
        <v>30862</v>
      </c>
      <c r="H7" s="9">
        <f t="shared" si="2"/>
        <v>37.50638442767153</v>
      </c>
      <c r="I7" s="9">
        <f t="shared" si="3"/>
        <v>22.837562511576216</v>
      </c>
      <c r="J7" s="10">
        <f t="shared" si="4"/>
        <v>34.066029539530845</v>
      </c>
    </row>
    <row r="8" spans="1:10" ht="15">
      <c r="A8" s="11" t="s">
        <v>8</v>
      </c>
      <c r="B8" s="4">
        <v>13204</v>
      </c>
      <c r="C8" s="4">
        <v>9062</v>
      </c>
      <c r="D8" s="4">
        <f t="shared" si="0"/>
        <v>22266</v>
      </c>
      <c r="E8" s="4">
        <v>14551</v>
      </c>
      <c r="F8" s="4">
        <v>12299</v>
      </c>
      <c r="G8" s="4">
        <f t="shared" si="1"/>
        <v>26850</v>
      </c>
      <c r="H8" s="5">
        <f t="shared" si="2"/>
        <v>10.201454104816722</v>
      </c>
      <c r="I8" s="5">
        <f t="shared" si="3"/>
        <v>35.72059148090929</v>
      </c>
      <c r="J8" s="6">
        <f t="shared" si="4"/>
        <v>20.587442737806523</v>
      </c>
    </row>
    <row r="9" spans="1:10" ht="15">
      <c r="A9" s="7" t="s">
        <v>58</v>
      </c>
      <c r="B9" s="8">
        <v>667</v>
      </c>
      <c r="C9" s="8">
        <v>2</v>
      </c>
      <c r="D9" s="8">
        <f t="shared" si="0"/>
        <v>669</v>
      </c>
      <c r="E9" s="8">
        <v>808</v>
      </c>
      <c r="F9" s="8">
        <v>108</v>
      </c>
      <c r="G9" s="8">
        <f t="shared" si="1"/>
        <v>916</v>
      </c>
      <c r="H9" s="9">
        <f t="shared" si="2"/>
        <v>21.13943028485757</v>
      </c>
      <c r="I9" s="12">
        <f t="shared" si="3"/>
        <v>5300</v>
      </c>
      <c r="J9" s="10">
        <f t="shared" si="4"/>
        <v>36.92077727952167</v>
      </c>
    </row>
    <row r="10" spans="1:10" ht="15">
      <c r="A10" s="11" t="s">
        <v>9</v>
      </c>
      <c r="B10" s="4">
        <v>1182</v>
      </c>
      <c r="C10" s="4">
        <v>129</v>
      </c>
      <c r="D10" s="4">
        <f t="shared" si="0"/>
        <v>1311</v>
      </c>
      <c r="E10" s="4">
        <v>1472</v>
      </c>
      <c r="F10" s="4">
        <v>167</v>
      </c>
      <c r="G10" s="4">
        <f t="shared" si="1"/>
        <v>1639</v>
      </c>
      <c r="H10" s="5">
        <f t="shared" si="2"/>
        <v>24.534686971235196</v>
      </c>
      <c r="I10" s="5">
        <f t="shared" si="3"/>
        <v>29.457364341085274</v>
      </c>
      <c r="J10" s="6">
        <f t="shared" si="4"/>
        <v>25.01906941266209</v>
      </c>
    </row>
    <row r="11" spans="1:10" ht="15">
      <c r="A11" s="7" t="s">
        <v>10</v>
      </c>
      <c r="B11" s="8">
        <v>1687</v>
      </c>
      <c r="C11" s="8">
        <v>82</v>
      </c>
      <c r="D11" s="8">
        <f t="shared" si="0"/>
        <v>1769</v>
      </c>
      <c r="E11" s="8">
        <v>2001</v>
      </c>
      <c r="F11" s="8">
        <v>50</v>
      </c>
      <c r="G11" s="8">
        <f t="shared" si="1"/>
        <v>2051</v>
      </c>
      <c r="H11" s="9">
        <f t="shared" si="2"/>
        <v>18.612922347362183</v>
      </c>
      <c r="I11" s="9">
        <f t="shared" si="3"/>
        <v>-39.02439024390244</v>
      </c>
      <c r="J11" s="10">
        <f t="shared" si="4"/>
        <v>15.941209723007349</v>
      </c>
    </row>
    <row r="12" spans="1:10" ht="15">
      <c r="A12" s="11" t="s">
        <v>11</v>
      </c>
      <c r="B12" s="4">
        <v>8504</v>
      </c>
      <c r="C12" s="4">
        <v>2138</v>
      </c>
      <c r="D12" s="4">
        <f t="shared" si="0"/>
        <v>10642</v>
      </c>
      <c r="E12" s="4">
        <v>9233</v>
      </c>
      <c r="F12" s="4">
        <v>2366</v>
      </c>
      <c r="G12" s="4">
        <f t="shared" si="1"/>
        <v>11599</v>
      </c>
      <c r="H12" s="28">
        <f t="shared" si="2"/>
        <v>8.572436500470367</v>
      </c>
      <c r="I12" s="5">
        <f t="shared" si="3"/>
        <v>10.664172123479888</v>
      </c>
      <c r="J12" s="6">
        <f t="shared" si="4"/>
        <v>8.992670550648374</v>
      </c>
    </row>
    <row r="13" spans="1:10" ht="15">
      <c r="A13" s="7" t="s">
        <v>12</v>
      </c>
      <c r="B13" s="8">
        <v>5960</v>
      </c>
      <c r="C13" s="8">
        <v>259</v>
      </c>
      <c r="D13" s="8">
        <f t="shared" si="0"/>
        <v>6219</v>
      </c>
      <c r="E13" s="8">
        <v>6198</v>
      </c>
      <c r="F13" s="8">
        <v>385</v>
      </c>
      <c r="G13" s="8">
        <f t="shared" si="1"/>
        <v>6583</v>
      </c>
      <c r="H13" s="9">
        <f t="shared" si="2"/>
        <v>3.993288590604027</v>
      </c>
      <c r="I13" s="9">
        <f t="shared" si="3"/>
        <v>48.64864864864865</v>
      </c>
      <c r="J13" s="10">
        <f t="shared" si="4"/>
        <v>5.853031033928284</v>
      </c>
    </row>
    <row r="14" spans="1:10" ht="15">
      <c r="A14" s="11" t="s">
        <v>13</v>
      </c>
      <c r="B14" s="4">
        <v>2271</v>
      </c>
      <c r="C14" s="4">
        <v>120</v>
      </c>
      <c r="D14" s="4">
        <f t="shared" si="0"/>
        <v>2391</v>
      </c>
      <c r="E14" s="4">
        <v>2845</v>
      </c>
      <c r="F14" s="4">
        <v>88</v>
      </c>
      <c r="G14" s="4">
        <f t="shared" si="1"/>
        <v>2933</v>
      </c>
      <c r="H14" s="5">
        <f t="shared" si="2"/>
        <v>25.27520915896081</v>
      </c>
      <c r="I14" s="5">
        <f t="shared" si="3"/>
        <v>-26.666666666666668</v>
      </c>
      <c r="J14" s="6">
        <f t="shared" si="4"/>
        <v>22.668339606859057</v>
      </c>
    </row>
    <row r="15" spans="1:10" ht="15">
      <c r="A15" s="7" t="s">
        <v>14</v>
      </c>
      <c r="B15" s="8">
        <v>5031</v>
      </c>
      <c r="C15" s="8">
        <v>1020</v>
      </c>
      <c r="D15" s="8">
        <f t="shared" si="0"/>
        <v>6051</v>
      </c>
      <c r="E15" s="8">
        <v>4798</v>
      </c>
      <c r="F15" s="8">
        <v>1010</v>
      </c>
      <c r="G15" s="8">
        <f t="shared" si="1"/>
        <v>5808</v>
      </c>
      <c r="H15" s="9">
        <f t="shared" si="2"/>
        <v>-4.631286026634864</v>
      </c>
      <c r="I15" s="9">
        <f t="shared" si="3"/>
        <v>-0.9803921568627451</v>
      </c>
      <c r="J15" s="10">
        <f t="shared" si="4"/>
        <v>-4.015865146256817</v>
      </c>
    </row>
    <row r="16" spans="1:10" ht="15">
      <c r="A16" s="11" t="s">
        <v>15</v>
      </c>
      <c r="B16" s="4">
        <v>395</v>
      </c>
      <c r="C16" s="4">
        <v>20</v>
      </c>
      <c r="D16" s="4">
        <f t="shared" si="0"/>
        <v>415</v>
      </c>
      <c r="E16" s="4">
        <v>540</v>
      </c>
      <c r="F16" s="4">
        <v>34</v>
      </c>
      <c r="G16" s="4">
        <f t="shared" si="1"/>
        <v>574</v>
      </c>
      <c r="H16" s="5">
        <f t="shared" si="2"/>
        <v>36.708860759493675</v>
      </c>
      <c r="I16" s="5">
        <f t="shared" si="3"/>
        <v>70</v>
      </c>
      <c r="J16" s="6">
        <f t="shared" si="4"/>
        <v>38.31325301204819</v>
      </c>
    </row>
    <row r="17" spans="1:10" ht="15">
      <c r="A17" s="7" t="s">
        <v>16</v>
      </c>
      <c r="B17" s="8">
        <v>621</v>
      </c>
      <c r="C17" s="8">
        <v>0</v>
      </c>
      <c r="D17" s="8">
        <f t="shared" si="0"/>
        <v>621</v>
      </c>
      <c r="E17" s="8">
        <v>705</v>
      </c>
      <c r="F17" s="8">
        <v>0</v>
      </c>
      <c r="G17" s="8">
        <f t="shared" si="1"/>
        <v>705</v>
      </c>
      <c r="H17" s="9">
        <f t="shared" si="2"/>
        <v>13.526570048309178</v>
      </c>
      <c r="I17" s="9">
        <f t="shared" si="3"/>
        <v>0</v>
      </c>
      <c r="J17" s="10">
        <f t="shared" si="4"/>
        <v>13.526570048309178</v>
      </c>
    </row>
    <row r="18" spans="1:10" ht="15">
      <c r="A18" s="11" t="s">
        <v>17</v>
      </c>
      <c r="B18" s="4">
        <v>325</v>
      </c>
      <c r="C18" s="4">
        <v>91</v>
      </c>
      <c r="D18" s="4">
        <f t="shared" si="0"/>
        <v>416</v>
      </c>
      <c r="E18" s="4">
        <v>383</v>
      </c>
      <c r="F18" s="4">
        <v>126</v>
      </c>
      <c r="G18" s="4">
        <f t="shared" si="1"/>
        <v>509</v>
      </c>
      <c r="H18" s="5">
        <f t="shared" si="2"/>
        <v>17.846153846153847</v>
      </c>
      <c r="I18" s="5">
        <f t="shared" si="3"/>
        <v>38.46153846153847</v>
      </c>
      <c r="J18" s="6">
        <f t="shared" si="4"/>
        <v>22.355769230769234</v>
      </c>
    </row>
    <row r="19" spans="1:10" ht="15">
      <c r="A19" s="7" t="s">
        <v>59</v>
      </c>
      <c r="B19" s="8">
        <v>0</v>
      </c>
      <c r="C19" s="8">
        <v>0</v>
      </c>
      <c r="D19" s="8"/>
      <c r="E19" s="8">
        <v>0</v>
      </c>
      <c r="F19" s="8">
        <v>0</v>
      </c>
      <c r="G19" s="8"/>
      <c r="H19" s="9">
        <f t="shared" si="2"/>
        <v>0</v>
      </c>
      <c r="I19" s="9">
        <f t="shared" si="3"/>
        <v>0</v>
      </c>
      <c r="J19" s="10">
        <f t="shared" si="4"/>
        <v>0</v>
      </c>
    </row>
    <row r="20" spans="1:10" ht="15">
      <c r="A20" s="11" t="s">
        <v>18</v>
      </c>
      <c r="B20" s="4">
        <v>244</v>
      </c>
      <c r="C20" s="4">
        <v>58</v>
      </c>
      <c r="D20" s="4">
        <f t="shared" si="0"/>
        <v>302</v>
      </c>
      <c r="E20" s="4">
        <v>429</v>
      </c>
      <c r="F20" s="4">
        <v>110</v>
      </c>
      <c r="G20" s="4">
        <f t="shared" si="1"/>
        <v>539</v>
      </c>
      <c r="H20" s="5">
        <f t="shared" si="2"/>
        <v>75.81967213114754</v>
      </c>
      <c r="I20" s="5">
        <f t="shared" si="3"/>
        <v>89.65517241379311</v>
      </c>
      <c r="J20" s="6">
        <f t="shared" si="4"/>
        <v>78.47682119205298</v>
      </c>
    </row>
    <row r="21" spans="1:10" ht="15">
      <c r="A21" s="7" t="s">
        <v>19</v>
      </c>
      <c r="B21" s="8">
        <v>0</v>
      </c>
      <c r="C21" s="8">
        <v>0</v>
      </c>
      <c r="D21" s="8"/>
      <c r="E21" s="8">
        <v>0</v>
      </c>
      <c r="F21" s="8">
        <v>0</v>
      </c>
      <c r="G21" s="8"/>
      <c r="H21" s="9">
        <f t="shared" si="2"/>
        <v>0</v>
      </c>
      <c r="I21" s="9">
        <f t="shared" si="3"/>
        <v>0</v>
      </c>
      <c r="J21" s="10">
        <f t="shared" si="4"/>
        <v>0</v>
      </c>
    </row>
    <row r="22" spans="1:10" ht="15">
      <c r="A22" s="11" t="s">
        <v>20</v>
      </c>
      <c r="B22" s="4">
        <v>996</v>
      </c>
      <c r="C22" s="4">
        <v>24</v>
      </c>
      <c r="D22" s="4">
        <f t="shared" si="0"/>
        <v>1020</v>
      </c>
      <c r="E22" s="4">
        <v>1489</v>
      </c>
      <c r="F22" s="4">
        <v>23</v>
      </c>
      <c r="G22" s="4">
        <f t="shared" si="1"/>
        <v>1512</v>
      </c>
      <c r="H22" s="5">
        <f t="shared" si="2"/>
        <v>49.497991967871485</v>
      </c>
      <c r="I22" s="5">
        <f t="shared" si="3"/>
        <v>-4.166666666666666</v>
      </c>
      <c r="J22" s="6">
        <f t="shared" si="4"/>
        <v>48.23529411764706</v>
      </c>
    </row>
    <row r="23" spans="1:10" ht="15">
      <c r="A23" s="7" t="s">
        <v>21</v>
      </c>
      <c r="B23" s="8">
        <v>309</v>
      </c>
      <c r="C23" s="8">
        <v>0</v>
      </c>
      <c r="D23" s="8">
        <f t="shared" si="0"/>
        <v>309</v>
      </c>
      <c r="E23" s="8">
        <v>460</v>
      </c>
      <c r="F23" s="8">
        <v>24</v>
      </c>
      <c r="G23" s="8">
        <f t="shared" si="1"/>
        <v>484</v>
      </c>
      <c r="H23" s="9">
        <f t="shared" si="2"/>
        <v>48.86731391585761</v>
      </c>
      <c r="I23" s="9">
        <f t="shared" si="3"/>
        <v>0</v>
      </c>
      <c r="J23" s="10">
        <f t="shared" si="4"/>
        <v>56.63430420711975</v>
      </c>
    </row>
    <row r="24" spans="1:10" ht="15">
      <c r="A24" s="11" t="s">
        <v>22</v>
      </c>
      <c r="B24" s="4">
        <v>407</v>
      </c>
      <c r="C24" s="4">
        <v>228</v>
      </c>
      <c r="D24" s="4">
        <f t="shared" si="0"/>
        <v>635</v>
      </c>
      <c r="E24" s="4">
        <v>520</v>
      </c>
      <c r="F24" s="4">
        <v>138</v>
      </c>
      <c r="G24" s="4">
        <f t="shared" si="1"/>
        <v>658</v>
      </c>
      <c r="H24" s="5">
        <f t="shared" si="2"/>
        <v>27.764127764127768</v>
      </c>
      <c r="I24" s="5">
        <f t="shared" si="3"/>
        <v>-39.473684210526315</v>
      </c>
      <c r="J24" s="6">
        <f t="shared" si="4"/>
        <v>3.622047244094488</v>
      </c>
    </row>
    <row r="25" spans="1:10" ht="15">
      <c r="A25" s="7" t="s">
        <v>23</v>
      </c>
      <c r="B25" s="8">
        <v>214</v>
      </c>
      <c r="C25" s="8">
        <v>32</v>
      </c>
      <c r="D25" s="8">
        <f t="shared" si="0"/>
        <v>246</v>
      </c>
      <c r="E25" s="8">
        <v>341</v>
      </c>
      <c r="F25" s="8">
        <v>24</v>
      </c>
      <c r="G25" s="8">
        <f t="shared" si="1"/>
        <v>365</v>
      </c>
      <c r="H25" s="9">
        <f t="shared" si="2"/>
        <v>59.345794392523366</v>
      </c>
      <c r="I25" s="9">
        <f t="shared" si="3"/>
        <v>-25</v>
      </c>
      <c r="J25" s="10">
        <f t="shared" si="4"/>
        <v>48.3739837398374</v>
      </c>
    </row>
    <row r="26" spans="1:10" ht="15">
      <c r="A26" s="11" t="s">
        <v>24</v>
      </c>
      <c r="B26" s="4">
        <v>0</v>
      </c>
      <c r="C26" s="4">
        <v>0</v>
      </c>
      <c r="D26" s="4"/>
      <c r="E26" s="4">
        <v>0</v>
      </c>
      <c r="F26" s="4">
        <v>0</v>
      </c>
      <c r="G26" s="4">
        <f t="shared" si="1"/>
        <v>0</v>
      </c>
      <c r="H26" s="5">
        <f t="shared" si="2"/>
        <v>0</v>
      </c>
      <c r="I26" s="5">
        <f t="shared" si="3"/>
        <v>0</v>
      </c>
      <c r="J26" s="6">
        <f t="shared" si="4"/>
        <v>0</v>
      </c>
    </row>
    <row r="27" spans="1:10" ht="15">
      <c r="A27" s="7" t="s">
        <v>25</v>
      </c>
      <c r="B27" s="8">
        <v>976</v>
      </c>
      <c r="C27" s="8">
        <v>286</v>
      </c>
      <c r="D27" s="8">
        <f t="shared" si="0"/>
        <v>1262</v>
      </c>
      <c r="E27" s="8">
        <v>1145</v>
      </c>
      <c r="F27" s="8">
        <v>499</v>
      </c>
      <c r="G27" s="8">
        <f t="shared" si="1"/>
        <v>1644</v>
      </c>
      <c r="H27" s="9">
        <f t="shared" si="2"/>
        <v>17.315573770491806</v>
      </c>
      <c r="I27" s="9">
        <f t="shared" si="3"/>
        <v>74.47552447552448</v>
      </c>
      <c r="J27" s="10">
        <f t="shared" si="4"/>
        <v>30.269413629160063</v>
      </c>
    </row>
    <row r="28" spans="1:10" ht="15">
      <c r="A28" s="11" t="s">
        <v>26</v>
      </c>
      <c r="B28" s="4">
        <v>3150</v>
      </c>
      <c r="C28" s="4">
        <v>160</v>
      </c>
      <c r="D28" s="4">
        <f t="shared" si="0"/>
        <v>3310</v>
      </c>
      <c r="E28" s="4">
        <v>3465</v>
      </c>
      <c r="F28" s="4">
        <v>257</v>
      </c>
      <c r="G28" s="4">
        <f t="shared" si="1"/>
        <v>3722</v>
      </c>
      <c r="H28" s="28">
        <f t="shared" si="2"/>
        <v>10</v>
      </c>
      <c r="I28" s="5">
        <f t="shared" si="3"/>
        <v>60.62499999999999</v>
      </c>
      <c r="J28" s="6">
        <f t="shared" si="4"/>
        <v>12.44712990936556</v>
      </c>
    </row>
    <row r="29" spans="1:10" ht="15">
      <c r="A29" s="7" t="s">
        <v>27</v>
      </c>
      <c r="B29" s="8">
        <v>1755</v>
      </c>
      <c r="C29" s="8">
        <v>100</v>
      </c>
      <c r="D29" s="8">
        <f t="shared" si="0"/>
        <v>1855</v>
      </c>
      <c r="E29" s="8">
        <v>1878</v>
      </c>
      <c r="F29" s="8">
        <v>90</v>
      </c>
      <c r="G29" s="8">
        <f t="shared" si="1"/>
        <v>1968</v>
      </c>
      <c r="H29" s="12">
        <f t="shared" si="2"/>
        <v>7.0085470085470085</v>
      </c>
      <c r="I29" s="9">
        <f t="shared" si="3"/>
        <v>-10</v>
      </c>
      <c r="J29" s="22">
        <f t="shared" si="4"/>
        <v>6.091644204851752</v>
      </c>
    </row>
    <row r="30" spans="1:10" ht="15">
      <c r="A30" s="11" t="s">
        <v>28</v>
      </c>
      <c r="B30" s="4">
        <v>613</v>
      </c>
      <c r="C30" s="4">
        <v>0</v>
      </c>
      <c r="D30" s="4">
        <f t="shared" si="0"/>
        <v>613</v>
      </c>
      <c r="E30" s="4">
        <v>782</v>
      </c>
      <c r="F30" s="46">
        <v>0</v>
      </c>
      <c r="G30" s="4">
        <f t="shared" si="1"/>
        <v>782</v>
      </c>
      <c r="H30" s="5">
        <f t="shared" si="2"/>
        <v>27.569331158238175</v>
      </c>
      <c r="I30" s="5">
        <f t="shared" si="3"/>
        <v>0</v>
      </c>
      <c r="J30" s="6">
        <f t="shared" si="4"/>
        <v>27.569331158238175</v>
      </c>
    </row>
    <row r="31" spans="1:10" ht="15">
      <c r="A31" s="7" t="s">
        <v>60</v>
      </c>
      <c r="B31" s="8">
        <v>8</v>
      </c>
      <c r="C31" s="8">
        <v>157</v>
      </c>
      <c r="D31" s="8">
        <f t="shared" si="0"/>
        <v>165</v>
      </c>
      <c r="E31" s="8">
        <v>14</v>
      </c>
      <c r="F31" s="8">
        <v>369</v>
      </c>
      <c r="G31" s="8">
        <f t="shared" si="1"/>
        <v>383</v>
      </c>
      <c r="H31" s="9">
        <f t="shared" si="2"/>
        <v>75</v>
      </c>
      <c r="I31" s="9">
        <f t="shared" si="3"/>
        <v>135.03184713375796</v>
      </c>
      <c r="J31" s="10">
        <f t="shared" si="4"/>
        <v>132.12121212121212</v>
      </c>
    </row>
    <row r="32" spans="1:10" ht="15">
      <c r="A32" s="11" t="s">
        <v>29</v>
      </c>
      <c r="B32" s="4">
        <v>133</v>
      </c>
      <c r="C32" s="4">
        <v>0</v>
      </c>
      <c r="D32" s="4">
        <f t="shared" si="0"/>
        <v>133</v>
      </c>
      <c r="E32" s="4">
        <v>303</v>
      </c>
      <c r="F32" s="4">
        <v>0</v>
      </c>
      <c r="G32" s="4">
        <f t="shared" si="1"/>
        <v>303</v>
      </c>
      <c r="H32" s="5">
        <f t="shared" si="2"/>
        <v>127.81954887218046</v>
      </c>
      <c r="I32" s="5">
        <f t="shared" si="3"/>
        <v>0</v>
      </c>
      <c r="J32" s="6">
        <f t="shared" si="4"/>
        <v>127.81954887218046</v>
      </c>
    </row>
    <row r="33" spans="1:10" ht="15">
      <c r="A33" s="7" t="s">
        <v>30</v>
      </c>
      <c r="B33" s="8">
        <v>1873</v>
      </c>
      <c r="C33" s="8">
        <v>982</v>
      </c>
      <c r="D33" s="8">
        <f t="shared" si="0"/>
        <v>2855</v>
      </c>
      <c r="E33" s="8">
        <v>2165</v>
      </c>
      <c r="F33" s="8">
        <v>901</v>
      </c>
      <c r="G33" s="8">
        <f t="shared" si="1"/>
        <v>3066</v>
      </c>
      <c r="H33" s="9">
        <f t="shared" si="2"/>
        <v>15.589962626801924</v>
      </c>
      <c r="I33" s="9">
        <f t="shared" si="3"/>
        <v>-8.24847250509165</v>
      </c>
      <c r="J33" s="10">
        <f t="shared" si="4"/>
        <v>7.390542907180385</v>
      </c>
    </row>
    <row r="34" spans="1:10" ht="15">
      <c r="A34" s="11" t="s">
        <v>72</v>
      </c>
      <c r="B34" s="4">
        <v>405</v>
      </c>
      <c r="C34" s="4">
        <v>0</v>
      </c>
      <c r="D34" s="4">
        <f t="shared" si="0"/>
        <v>405</v>
      </c>
      <c r="E34" s="4">
        <v>754</v>
      </c>
      <c r="F34" s="4">
        <v>0</v>
      </c>
      <c r="G34" s="4">
        <f t="shared" si="1"/>
        <v>754</v>
      </c>
      <c r="H34" s="5">
        <f t="shared" si="2"/>
        <v>86.17283950617283</v>
      </c>
      <c r="I34" s="5">
        <f t="shared" si="3"/>
        <v>0</v>
      </c>
      <c r="J34" s="6">
        <f t="shared" si="4"/>
        <v>86.17283950617283</v>
      </c>
    </row>
    <row r="35" spans="1:10" ht="15">
      <c r="A35" s="7" t="s">
        <v>31</v>
      </c>
      <c r="B35" s="8">
        <v>150</v>
      </c>
      <c r="C35" s="8">
        <v>122</v>
      </c>
      <c r="D35" s="8">
        <f t="shared" si="0"/>
        <v>272</v>
      </c>
      <c r="E35" s="8">
        <v>177</v>
      </c>
      <c r="F35" s="8">
        <v>318</v>
      </c>
      <c r="G35" s="8">
        <f t="shared" si="1"/>
        <v>495</v>
      </c>
      <c r="H35" s="9">
        <f t="shared" si="2"/>
        <v>18</v>
      </c>
      <c r="I35" s="9">
        <f t="shared" si="3"/>
        <v>160.65573770491804</v>
      </c>
      <c r="J35" s="10">
        <f t="shared" si="4"/>
        <v>81.98529411764706</v>
      </c>
    </row>
    <row r="36" spans="1:10" ht="15">
      <c r="A36" s="11" t="s">
        <v>32</v>
      </c>
      <c r="B36" s="4">
        <v>469</v>
      </c>
      <c r="C36" s="4">
        <v>15</v>
      </c>
      <c r="D36" s="4">
        <f t="shared" si="0"/>
        <v>484</v>
      </c>
      <c r="E36" s="4">
        <v>593</v>
      </c>
      <c r="F36" s="4">
        <v>14</v>
      </c>
      <c r="G36" s="4">
        <f t="shared" si="1"/>
        <v>607</v>
      </c>
      <c r="H36" s="5">
        <f t="shared" si="2"/>
        <v>26.439232409381663</v>
      </c>
      <c r="I36" s="5">
        <f t="shared" si="3"/>
        <v>-6.666666666666667</v>
      </c>
      <c r="J36" s="6">
        <f t="shared" si="4"/>
        <v>25.413223140495866</v>
      </c>
    </row>
    <row r="37" spans="1:10" ht="15">
      <c r="A37" s="7" t="s">
        <v>33</v>
      </c>
      <c r="B37" s="8">
        <v>1359</v>
      </c>
      <c r="C37" s="8">
        <v>0</v>
      </c>
      <c r="D37" s="8">
        <f t="shared" si="0"/>
        <v>1359</v>
      </c>
      <c r="E37" s="8">
        <v>1487</v>
      </c>
      <c r="F37" s="8">
        <v>0</v>
      </c>
      <c r="G37" s="8">
        <f t="shared" si="1"/>
        <v>1487</v>
      </c>
      <c r="H37" s="9">
        <f t="shared" si="2"/>
        <v>9.4186902133922</v>
      </c>
      <c r="I37" s="9">
        <f t="shared" si="3"/>
        <v>0</v>
      </c>
      <c r="J37" s="10">
        <f t="shared" si="4"/>
        <v>9.4186902133922</v>
      </c>
    </row>
    <row r="38" spans="1:10" ht="15">
      <c r="A38" s="11" t="s">
        <v>34</v>
      </c>
      <c r="B38" s="4">
        <v>98</v>
      </c>
      <c r="C38" s="4">
        <v>23</v>
      </c>
      <c r="D38" s="4">
        <f t="shared" si="0"/>
        <v>121</v>
      </c>
      <c r="E38" s="4">
        <v>136</v>
      </c>
      <c r="F38" s="4">
        <v>22</v>
      </c>
      <c r="G38" s="4">
        <f t="shared" si="1"/>
        <v>158</v>
      </c>
      <c r="H38" s="5">
        <f t="shared" si="2"/>
        <v>38.775510204081634</v>
      </c>
      <c r="I38" s="5">
        <f t="shared" si="3"/>
        <v>-4.3478260869565215</v>
      </c>
      <c r="J38" s="6">
        <f t="shared" si="4"/>
        <v>30.57851239669421</v>
      </c>
    </row>
    <row r="39" spans="1:10" ht="15">
      <c r="A39" s="7" t="s">
        <v>35</v>
      </c>
      <c r="B39" s="8">
        <v>3007</v>
      </c>
      <c r="C39" s="8">
        <v>785</v>
      </c>
      <c r="D39" s="8">
        <f t="shared" si="0"/>
        <v>3792</v>
      </c>
      <c r="E39" s="8">
        <v>3686</v>
      </c>
      <c r="F39" s="8">
        <v>1023</v>
      </c>
      <c r="G39" s="8">
        <f t="shared" si="1"/>
        <v>4709</v>
      </c>
      <c r="H39" s="9">
        <f t="shared" si="2"/>
        <v>22.58064516129032</v>
      </c>
      <c r="I39" s="9">
        <f t="shared" si="3"/>
        <v>30.318471337579616</v>
      </c>
      <c r="J39" s="10">
        <f t="shared" si="4"/>
        <v>24.182489451476794</v>
      </c>
    </row>
    <row r="40" spans="1:10" ht="15">
      <c r="A40" s="11" t="s">
        <v>36</v>
      </c>
      <c r="B40" s="4">
        <v>85</v>
      </c>
      <c r="C40" s="4">
        <v>12</v>
      </c>
      <c r="D40" s="4">
        <f t="shared" si="0"/>
        <v>97</v>
      </c>
      <c r="E40" s="4">
        <v>106</v>
      </c>
      <c r="F40" s="4">
        <v>68</v>
      </c>
      <c r="G40" s="4">
        <f t="shared" si="1"/>
        <v>174</v>
      </c>
      <c r="H40" s="5">
        <f t="shared" si="2"/>
        <v>24.705882352941178</v>
      </c>
      <c r="I40" s="5">
        <f t="shared" si="3"/>
        <v>466.6666666666667</v>
      </c>
      <c r="J40" s="6">
        <f t="shared" si="4"/>
        <v>79.38144329896907</v>
      </c>
    </row>
    <row r="41" spans="1:10" ht="15">
      <c r="A41" s="7" t="s">
        <v>37</v>
      </c>
      <c r="B41" s="8">
        <v>1678</v>
      </c>
      <c r="C41" s="8">
        <v>398</v>
      </c>
      <c r="D41" s="8">
        <f t="shared" si="0"/>
        <v>2076</v>
      </c>
      <c r="E41" s="8">
        <v>1883</v>
      </c>
      <c r="F41" s="8">
        <v>582</v>
      </c>
      <c r="G41" s="8">
        <f t="shared" si="1"/>
        <v>2465</v>
      </c>
      <c r="H41" s="9">
        <f t="shared" si="2"/>
        <v>12.216924910607867</v>
      </c>
      <c r="I41" s="9">
        <f t="shared" si="3"/>
        <v>46.231155778894475</v>
      </c>
      <c r="J41" s="10">
        <f t="shared" si="4"/>
        <v>18.737957610789984</v>
      </c>
    </row>
    <row r="42" spans="1:10" ht="15">
      <c r="A42" s="11" t="s">
        <v>38</v>
      </c>
      <c r="B42" s="4">
        <v>1437</v>
      </c>
      <c r="C42" s="4">
        <v>17</v>
      </c>
      <c r="D42" s="4">
        <f t="shared" si="0"/>
        <v>1454</v>
      </c>
      <c r="E42" s="4">
        <v>1582</v>
      </c>
      <c r="F42" s="4">
        <v>43</v>
      </c>
      <c r="G42" s="4">
        <f t="shared" si="1"/>
        <v>1625</v>
      </c>
      <c r="H42" s="5">
        <f t="shared" si="2"/>
        <v>10.090466249130133</v>
      </c>
      <c r="I42" s="5">
        <f t="shared" si="3"/>
        <v>152.94117647058823</v>
      </c>
      <c r="J42" s="6">
        <f t="shared" si="4"/>
        <v>11.760660247592847</v>
      </c>
    </row>
    <row r="43" spans="1:10" ht="15">
      <c r="A43" s="7" t="s">
        <v>39</v>
      </c>
      <c r="B43" s="8">
        <v>1346</v>
      </c>
      <c r="C43" s="8">
        <v>0</v>
      </c>
      <c r="D43" s="8">
        <f t="shared" si="0"/>
        <v>1346</v>
      </c>
      <c r="E43" s="8">
        <v>1659</v>
      </c>
      <c r="F43" s="8">
        <v>73</v>
      </c>
      <c r="G43" s="8">
        <f t="shared" si="1"/>
        <v>1732</v>
      </c>
      <c r="H43" s="9">
        <f t="shared" si="2"/>
        <v>23.25408618127786</v>
      </c>
      <c r="I43" s="9">
        <f t="shared" si="3"/>
        <v>0</v>
      </c>
      <c r="J43" s="10">
        <f t="shared" si="4"/>
        <v>28.677563150074292</v>
      </c>
    </row>
    <row r="44" spans="1:10" ht="15">
      <c r="A44" s="11" t="s">
        <v>40</v>
      </c>
      <c r="B44" s="4">
        <v>702</v>
      </c>
      <c r="C44" s="4">
        <v>0</v>
      </c>
      <c r="D44" s="4">
        <f t="shared" si="0"/>
        <v>702</v>
      </c>
      <c r="E44" s="4">
        <v>1117</v>
      </c>
      <c r="F44" s="4">
        <v>10</v>
      </c>
      <c r="G44" s="4">
        <f t="shared" si="1"/>
        <v>1127</v>
      </c>
      <c r="H44" s="5">
        <f t="shared" si="2"/>
        <v>59.11680911680912</v>
      </c>
      <c r="I44" s="5">
        <f t="shared" si="3"/>
        <v>0</v>
      </c>
      <c r="J44" s="6">
        <f t="shared" si="4"/>
        <v>60.541310541310544</v>
      </c>
    </row>
    <row r="45" spans="1:10" ht="15">
      <c r="A45" s="7" t="s">
        <v>41</v>
      </c>
      <c r="B45" s="8">
        <v>455</v>
      </c>
      <c r="C45" s="8">
        <v>11</v>
      </c>
      <c r="D45" s="8">
        <f t="shared" si="0"/>
        <v>466</v>
      </c>
      <c r="E45" s="8">
        <v>580</v>
      </c>
      <c r="F45" s="8">
        <v>19</v>
      </c>
      <c r="G45" s="8">
        <f t="shared" si="1"/>
        <v>599</v>
      </c>
      <c r="H45" s="9">
        <f t="shared" si="2"/>
        <v>27.472527472527474</v>
      </c>
      <c r="I45" s="9">
        <f t="shared" si="3"/>
        <v>72.72727272727273</v>
      </c>
      <c r="J45" s="10">
        <f t="shared" si="4"/>
        <v>28.54077253218884</v>
      </c>
    </row>
    <row r="46" spans="1:10" ht="15">
      <c r="A46" s="11" t="s">
        <v>42</v>
      </c>
      <c r="B46" s="4">
        <v>1436</v>
      </c>
      <c r="C46" s="4">
        <v>181</v>
      </c>
      <c r="D46" s="4">
        <f t="shared" si="0"/>
        <v>1617</v>
      </c>
      <c r="E46" s="4">
        <v>1829</v>
      </c>
      <c r="F46" s="4">
        <v>73</v>
      </c>
      <c r="G46" s="4">
        <f t="shared" si="1"/>
        <v>1902</v>
      </c>
      <c r="H46" s="5">
        <f t="shared" si="2"/>
        <v>27.36768802228412</v>
      </c>
      <c r="I46" s="5">
        <f t="shared" si="3"/>
        <v>-59.66850828729282</v>
      </c>
      <c r="J46" s="6">
        <f t="shared" si="4"/>
        <v>17.625231910946194</v>
      </c>
    </row>
    <row r="47" spans="1:10" ht="15">
      <c r="A47" s="7" t="s">
        <v>43</v>
      </c>
      <c r="B47" s="8">
        <v>1707</v>
      </c>
      <c r="C47" s="8">
        <v>362</v>
      </c>
      <c r="D47" s="8">
        <f t="shared" si="0"/>
        <v>2069</v>
      </c>
      <c r="E47" s="8">
        <v>3547</v>
      </c>
      <c r="F47" s="8">
        <v>393</v>
      </c>
      <c r="G47" s="8">
        <f t="shared" si="1"/>
        <v>3940</v>
      </c>
      <c r="H47" s="9">
        <f t="shared" si="2"/>
        <v>107.79144698301113</v>
      </c>
      <c r="I47" s="9">
        <f t="shared" si="3"/>
        <v>8.56353591160221</v>
      </c>
      <c r="J47" s="10">
        <f t="shared" si="4"/>
        <v>90.4301594973417</v>
      </c>
    </row>
    <row r="48" spans="1:10" ht="15">
      <c r="A48" s="11" t="s">
        <v>44</v>
      </c>
      <c r="B48" s="4">
        <v>145</v>
      </c>
      <c r="C48" s="4">
        <v>0</v>
      </c>
      <c r="D48" s="4">
        <f t="shared" si="0"/>
        <v>145</v>
      </c>
      <c r="E48" s="4">
        <v>0</v>
      </c>
      <c r="F48" s="4">
        <v>0</v>
      </c>
      <c r="G48" s="4">
        <f t="shared" si="1"/>
        <v>0</v>
      </c>
      <c r="H48" s="5">
        <f t="shared" si="2"/>
        <v>-100</v>
      </c>
      <c r="I48" s="5">
        <f t="shared" si="3"/>
        <v>0</v>
      </c>
      <c r="J48" s="6">
        <f t="shared" si="4"/>
        <v>-100</v>
      </c>
    </row>
    <row r="49" spans="1:10" ht="15">
      <c r="A49" s="7" t="s">
        <v>45</v>
      </c>
      <c r="B49" s="8">
        <v>189</v>
      </c>
      <c r="C49" s="8">
        <v>5</v>
      </c>
      <c r="D49" s="8">
        <f t="shared" si="0"/>
        <v>194</v>
      </c>
      <c r="E49" s="8">
        <v>288</v>
      </c>
      <c r="F49" s="8">
        <v>15</v>
      </c>
      <c r="G49" s="8">
        <f t="shared" si="1"/>
        <v>303</v>
      </c>
      <c r="H49" s="9">
        <f t="shared" si="2"/>
        <v>52.38095238095239</v>
      </c>
      <c r="I49" s="9">
        <f t="shared" si="3"/>
        <v>200</v>
      </c>
      <c r="J49" s="10">
        <f t="shared" si="4"/>
        <v>56.18556701030928</v>
      </c>
    </row>
    <row r="50" spans="1:10" ht="15">
      <c r="A50" s="11" t="s">
        <v>46</v>
      </c>
      <c r="B50" s="4">
        <v>856</v>
      </c>
      <c r="C50" s="4">
        <v>47</v>
      </c>
      <c r="D50" s="4">
        <f t="shared" si="0"/>
        <v>903</v>
      </c>
      <c r="E50" s="4">
        <v>924</v>
      </c>
      <c r="F50" s="4">
        <v>72</v>
      </c>
      <c r="G50" s="4">
        <f t="shared" si="1"/>
        <v>996</v>
      </c>
      <c r="H50" s="5">
        <f t="shared" si="2"/>
        <v>7.943925233644859</v>
      </c>
      <c r="I50" s="5">
        <f t="shared" si="3"/>
        <v>53.191489361702125</v>
      </c>
      <c r="J50" s="6">
        <f t="shared" si="4"/>
        <v>10.299003322259136</v>
      </c>
    </row>
    <row r="51" spans="1:10" ht="15">
      <c r="A51" s="7" t="s">
        <v>47</v>
      </c>
      <c r="B51" s="8">
        <v>1477</v>
      </c>
      <c r="C51" s="8">
        <v>127</v>
      </c>
      <c r="D51" s="8">
        <f t="shared" si="0"/>
        <v>1604</v>
      </c>
      <c r="E51" s="8">
        <v>1687</v>
      </c>
      <c r="F51" s="8">
        <v>196</v>
      </c>
      <c r="G51" s="8">
        <f t="shared" si="1"/>
        <v>1883</v>
      </c>
      <c r="H51" s="9">
        <f t="shared" si="2"/>
        <v>14.218009478672986</v>
      </c>
      <c r="I51" s="9">
        <f t="shared" si="3"/>
        <v>54.330708661417326</v>
      </c>
      <c r="J51" s="10">
        <f t="shared" si="4"/>
        <v>17.394014962593516</v>
      </c>
    </row>
    <row r="52" spans="1:10" ht="15">
      <c r="A52" s="11" t="s">
        <v>48</v>
      </c>
      <c r="B52" s="4">
        <v>670</v>
      </c>
      <c r="C52" s="4">
        <v>0</v>
      </c>
      <c r="D52" s="4">
        <f t="shared" si="0"/>
        <v>670</v>
      </c>
      <c r="E52" s="4">
        <v>1144</v>
      </c>
      <c r="F52" s="4">
        <v>0</v>
      </c>
      <c r="G52" s="4">
        <f t="shared" si="1"/>
        <v>1144</v>
      </c>
      <c r="H52" s="5">
        <f t="shared" si="2"/>
        <v>70.74626865671641</v>
      </c>
      <c r="I52" s="5">
        <f t="shared" si="3"/>
        <v>0</v>
      </c>
      <c r="J52" s="6">
        <f t="shared" si="4"/>
        <v>70.74626865671641</v>
      </c>
    </row>
    <row r="53" spans="1:10" ht="15">
      <c r="A53" s="7" t="s">
        <v>49</v>
      </c>
      <c r="B53" s="8">
        <v>101</v>
      </c>
      <c r="C53" s="8">
        <v>104</v>
      </c>
      <c r="D53" s="8">
        <f t="shared" si="0"/>
        <v>205</v>
      </c>
      <c r="E53" s="8">
        <v>142</v>
      </c>
      <c r="F53" s="8">
        <v>160</v>
      </c>
      <c r="G53" s="8">
        <f t="shared" si="1"/>
        <v>302</v>
      </c>
      <c r="H53" s="9">
        <f t="shared" si="2"/>
        <v>40.5940594059406</v>
      </c>
      <c r="I53" s="9">
        <f t="shared" si="3"/>
        <v>53.84615384615385</v>
      </c>
      <c r="J53" s="10">
        <f t="shared" si="4"/>
        <v>47.3170731707317</v>
      </c>
    </row>
    <row r="54" spans="1:10" ht="15">
      <c r="A54" s="11" t="s">
        <v>50</v>
      </c>
      <c r="B54" s="4">
        <v>72</v>
      </c>
      <c r="C54" s="4">
        <v>0</v>
      </c>
      <c r="D54" s="4">
        <f t="shared" si="0"/>
        <v>72</v>
      </c>
      <c r="E54" s="4">
        <v>0</v>
      </c>
      <c r="F54" s="4">
        <v>0</v>
      </c>
      <c r="G54" s="4">
        <f t="shared" si="1"/>
        <v>0</v>
      </c>
      <c r="H54" s="5">
        <f t="shared" si="2"/>
        <v>-100</v>
      </c>
      <c r="I54" s="5">
        <f t="shared" si="3"/>
        <v>0</v>
      </c>
      <c r="J54" s="6">
        <f t="shared" si="4"/>
        <v>-100</v>
      </c>
    </row>
    <row r="55" spans="1:10" ht="15">
      <c r="A55" s="7" t="s">
        <v>51</v>
      </c>
      <c r="B55" s="8">
        <v>0</v>
      </c>
      <c r="C55" s="8">
        <v>0</v>
      </c>
      <c r="D55" s="8">
        <f t="shared" si="0"/>
        <v>0</v>
      </c>
      <c r="E55" s="8">
        <v>44</v>
      </c>
      <c r="F55" s="8">
        <v>0</v>
      </c>
      <c r="G55" s="8">
        <f>+E55+F55</f>
        <v>44</v>
      </c>
      <c r="H55" s="9">
        <f t="shared" si="2"/>
        <v>0</v>
      </c>
      <c r="I55" s="9">
        <f t="shared" si="3"/>
        <v>0</v>
      </c>
      <c r="J55" s="10">
        <f t="shared" si="4"/>
        <v>0</v>
      </c>
    </row>
    <row r="56" spans="1:10" ht="15">
      <c r="A56" s="11" t="s">
        <v>52</v>
      </c>
      <c r="B56" s="4">
        <v>3056</v>
      </c>
      <c r="C56" s="4">
        <v>7</v>
      </c>
      <c r="D56" s="4">
        <f t="shared" si="0"/>
        <v>3063</v>
      </c>
      <c r="E56" s="4">
        <v>3551</v>
      </c>
      <c r="F56" s="4">
        <v>34</v>
      </c>
      <c r="G56" s="4">
        <f t="shared" si="1"/>
        <v>3585</v>
      </c>
      <c r="H56" s="5">
        <f t="shared" si="2"/>
        <v>16.19764397905759</v>
      </c>
      <c r="I56" s="5">
        <f t="shared" si="3"/>
        <v>385.7142857142857</v>
      </c>
      <c r="J56" s="6">
        <f t="shared" si="4"/>
        <v>17.042115572967678</v>
      </c>
    </row>
    <row r="57" spans="1:10" ht="15">
      <c r="A57" s="7" t="s">
        <v>61</v>
      </c>
      <c r="B57" s="8">
        <v>152</v>
      </c>
      <c r="C57" s="8">
        <v>58</v>
      </c>
      <c r="D57" s="8">
        <f t="shared" si="0"/>
        <v>210</v>
      </c>
      <c r="E57" s="8">
        <v>173</v>
      </c>
      <c r="F57" s="8">
        <v>100</v>
      </c>
      <c r="G57" s="8">
        <f t="shared" si="1"/>
        <v>273</v>
      </c>
      <c r="H57" s="9">
        <f t="shared" si="2"/>
        <v>13.815789473684212</v>
      </c>
      <c r="I57" s="9">
        <f t="shared" si="3"/>
        <v>72.41379310344827</v>
      </c>
      <c r="J57" s="10">
        <f t="shared" si="4"/>
        <v>30</v>
      </c>
    </row>
    <row r="58" spans="1:10" ht="15">
      <c r="A58" s="11" t="s">
        <v>62</v>
      </c>
      <c r="B58" s="4">
        <v>0</v>
      </c>
      <c r="C58" s="4">
        <v>10</v>
      </c>
      <c r="D58" s="4">
        <f t="shared" si="0"/>
        <v>10</v>
      </c>
      <c r="E58" s="4">
        <v>0</v>
      </c>
      <c r="F58" s="4">
        <v>0</v>
      </c>
      <c r="G58" s="4">
        <f t="shared" si="1"/>
        <v>0</v>
      </c>
      <c r="H58" s="5">
        <f t="shared" si="2"/>
        <v>0</v>
      </c>
      <c r="I58" s="5">
        <f t="shared" si="3"/>
        <v>-100</v>
      </c>
      <c r="J58" s="6">
        <f t="shared" si="4"/>
        <v>-100</v>
      </c>
    </row>
    <row r="59" spans="1:10" ht="15">
      <c r="A59" s="13" t="s">
        <v>53</v>
      </c>
      <c r="B59" s="30">
        <f>+B60-SUM(B5+B9+B31+B19+B57+B58)</f>
        <v>148153</v>
      </c>
      <c r="C59" s="30">
        <f>+C60-SUM(C5+C9+C31+C19+C57+C58)</f>
        <v>417763</v>
      </c>
      <c r="D59" s="30">
        <f>+D60-SUM(D5+D9+D31+D19+D57+D58)</f>
        <v>565916</v>
      </c>
      <c r="E59" s="30">
        <f>+E60-SUM(E5+E9+E31+E19+E57+E58)</f>
        <v>175383</v>
      </c>
      <c r="F59" s="30">
        <f>+F60-SUM(F5+F9+F31+F19+F57+F58)</f>
        <v>540223</v>
      </c>
      <c r="G59" s="30">
        <f>+G60-SUM(G5+G9+G31+G19+G57+G58)</f>
        <v>715606</v>
      </c>
      <c r="H59" s="31">
        <f>+_xlfn.IFERROR(((E59-B59)/B59)*100,0)</f>
        <v>18.37964806652582</v>
      </c>
      <c r="I59" s="31">
        <f t="shared" si="3"/>
        <v>29.313270921551215</v>
      </c>
      <c r="J59" s="31">
        <f t="shared" si="4"/>
        <v>26.450922044967808</v>
      </c>
    </row>
    <row r="60" spans="1:10" ht="15">
      <c r="A60" s="16" t="s">
        <v>54</v>
      </c>
      <c r="B60" s="32">
        <f>SUM(B4:B58)</f>
        <v>177389</v>
      </c>
      <c r="C60" s="32">
        <f>SUM(C4:C58)</f>
        <v>463297</v>
      </c>
      <c r="D60" s="32">
        <f>SUM(D4:D58)</f>
        <v>640686</v>
      </c>
      <c r="E60" s="32">
        <f>SUM(E4:E58)</f>
        <v>207228</v>
      </c>
      <c r="F60" s="32">
        <f>SUM(F4:F58)</f>
        <v>573912</v>
      </c>
      <c r="G60" s="32">
        <f>SUM(G4:G58)</f>
        <v>781140</v>
      </c>
      <c r="H60" s="33">
        <f>+_xlfn.IFERROR(((E60-B60)/B60)*100,0)</f>
        <v>16.8212234129512</v>
      </c>
      <c r="I60" s="33">
        <f>+_xlfn.IFERROR(((F60-C60)/C60)*100,0)</f>
        <v>23.875613267515224</v>
      </c>
      <c r="J60" s="33">
        <f>+_xlfn.IFERROR(((G60-D60)/D60)*100,0)</f>
        <v>21.922439385283898</v>
      </c>
    </row>
    <row r="61" spans="1:10" ht="15">
      <c r="A61" s="34"/>
      <c r="B61" s="35"/>
      <c r="C61" s="35"/>
      <c r="D61" s="35"/>
      <c r="E61" s="35"/>
      <c r="F61" s="35"/>
      <c r="G61" s="35"/>
      <c r="H61" s="35"/>
      <c r="I61" s="35"/>
      <c r="J61" s="36"/>
    </row>
    <row r="62" spans="1:10" ht="15">
      <c r="A62" s="34" t="s">
        <v>71</v>
      </c>
      <c r="B62" s="35"/>
      <c r="C62" s="35"/>
      <c r="D62" s="35"/>
      <c r="E62" s="35"/>
      <c r="F62" s="35"/>
      <c r="G62" s="35"/>
      <c r="H62" s="35"/>
      <c r="I62" s="35"/>
      <c r="J62" s="36"/>
    </row>
    <row r="63" spans="1:10" ht="15.75" thickBot="1">
      <c r="A63" s="37"/>
      <c r="B63" s="38"/>
      <c r="C63" s="38"/>
      <c r="D63" s="38"/>
      <c r="E63" s="38"/>
      <c r="F63" s="38"/>
      <c r="G63" s="38"/>
      <c r="H63" s="38"/>
      <c r="I63" s="38"/>
      <c r="J63" s="39"/>
    </row>
    <row r="64" spans="1:10" ht="45.75" customHeight="1">
      <c r="A64" s="58" t="s">
        <v>63</v>
      </c>
      <c r="B64" s="58"/>
      <c r="C64" s="58"/>
      <c r="D64" s="58"/>
      <c r="E64" s="58"/>
      <c r="F64" s="58"/>
      <c r="G64" s="58"/>
      <c r="H64" s="58"/>
      <c r="I64" s="58"/>
      <c r="J64" s="58"/>
    </row>
  </sheetData>
  <sheetProtection/>
  <mergeCells count="6">
    <mergeCell ref="A64:J64"/>
    <mergeCell ref="A1:J1"/>
    <mergeCell ref="A2:A3"/>
    <mergeCell ref="B2:D2"/>
    <mergeCell ref="E2:G2"/>
    <mergeCell ref="H2:J2"/>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2018-04-05T07:07:20Z</cp:lastPrinted>
  <dcterms:created xsi:type="dcterms:W3CDTF">2017-03-06T11:35:15Z</dcterms:created>
  <dcterms:modified xsi:type="dcterms:W3CDTF">2018-04-07T08:11:54Z</dcterms:modified>
  <cp:category/>
  <cp:version/>
  <cp:contentType/>
  <cp:contentStatus/>
</cp:coreProperties>
</file>