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<sst xmlns="http://schemas.openxmlformats.org/spreadsheetml/2006/main" count="295" uniqueCount="76">
  <si>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</si>
  <si>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</si>
  <si>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</si>
  <si>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</si>
  <si>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</si>
  <si>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</si>
  <si>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</si>
  <si>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</si>
  <si>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</si>
  <si>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</si>
  <si>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</si>
  <si>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</si>
  <si>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</si>
  <si>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</si>
  <si>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</si>
  <si>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</si>
  <si>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</si>
  <si>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</si>
  <si>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</si>
  <si>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</si>
  <si>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</si>
  <si>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</si>
  <si>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</si>
  <si>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</si>
  <si>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</si>
  <si>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</si>
  <si>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</si>
  <si>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</si>
  <si>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</si>
  <si>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</si>
  <si>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</si>
  <si>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</si>
  <si>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</si>
  <si>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</si>
  <si>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</si>
  <si>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</si>
  <si>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</si>
  <si>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</si>
  <si>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</si>
  <si>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</si>
  <si>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</si>
  <si>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</si>
  <si>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</si>
  <si>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</si>
  <si>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</si>
  <si>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</si>
  <si>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</si>
  <si>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</si>
  <si>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</si>
  <si>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</si>
  <si>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</si>
  <si>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</si>
  <si>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</si>
  <si>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</si>
  <si>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</si>
  <si>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</si>
  <si>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</si>
  <si>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</si>
  <si>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</si>
  <si>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</si>
  <si>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</si>
  <si>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</si>
  <si>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</si>
  <si>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</si>
  <si>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</si>
  <si>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</si>
  <si>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</si>
  <si>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</si>
  <si>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</si>
  <si>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</si>
  <si>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</si>
  <si>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</si>
  <si>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 xml:space="preserve"> 2018/2017 (%)</t>
  </si>
  <si>
    <t>2018 YILI NİSAN SONU
(Kesin Olmayan)</t>
  </si>
  <si>
    <t xml:space="preserve">2017 YILI NİSAN SONU                               </t>
  </si>
  <si>
    <t>Hakkari Yüksekova Selahaddin Eyyubi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</si>
</sst>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00000"/>
    <numFmt numFmtId="169" formatCode="0;;;@"/>
  </numFmts>
  <fonts count="45">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right style="medium"/>
      <top style="medium"/>
      <bottom style="medium"/>
    </border>
    <border>
      <left style="medium"/>
      <right/>
      <top style="medium"/>
      <bottom/>
    </border>
    <border>
      <left/>
      <right style="medium"/>
      <top style="medium"/>
      <botto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4"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cellStyleXfs>
  <cellXfs count="74">
    <xf numFmtId="0" fontId="0" fillId="0" borderId="0" xfId="0" applyFont="1" applyAlignment="1">
      <alignment/>
    </xf>
    <xf numFmtId="2" fontId="3" fillId="33" borderId="10" xfId="56" applyNumberFormat="1" applyFont="1" applyFill="1" applyBorder="1" applyAlignment="1">
      <alignment horizontal="right" vertical="center"/>
    </xf>
    <xf numFmtId="2" fontId="3" fillId="33" borderId="11" xfId="56" applyNumberFormat="1" applyFont="1" applyFill="1" applyBorder="1" applyAlignment="1">
      <alignment horizontal="right" vertical="center"/>
    </xf>
    <xf numFmtId="165" fontId="5" fillId="34" borderId="12" xfId="41" applyNumberFormat="1" applyFont="1" applyFill="1" applyBorder="1" applyAlignment="1">
      <alignment horizontal="left"/>
    </xf>
    <xf numFmtId="3" fontId="6" fillId="34" borderId="0" xfId="41" applyNumberFormat="1" applyFont="1" applyFill="1" applyBorder="1" applyAlignment="1">
      <alignment horizontal="right" vertical="center"/>
    </xf>
    <xf numFmtId="3" fontId="7" fillId="34" borderId="0" xfId="41" applyNumberFormat="1" applyFont="1" applyFill="1" applyBorder="1" applyAlignment="1">
      <alignment horizontal="right" vertical="center"/>
    </xf>
    <xf numFmtId="3" fontId="7" fillId="34" borderId="13" xfId="41" applyNumberFormat="1" applyFont="1" applyFill="1" applyBorder="1" applyAlignment="1">
      <alignment horizontal="right" vertical="center"/>
    </xf>
    <xf numFmtId="165" fontId="5" fillId="16" borderId="12" xfId="41" applyNumberFormat="1" applyFont="1" applyFill="1" applyBorder="1" applyAlignment="1">
      <alignment horizontal="left"/>
    </xf>
    <xf numFmtId="3" fontId="6" fillId="16" borderId="0" xfId="41" applyNumberFormat="1" applyFont="1" applyFill="1" applyBorder="1" applyAlignment="1">
      <alignment horizontal="right" vertical="center"/>
    </xf>
    <xf numFmtId="3" fontId="7" fillId="16" borderId="0" xfId="41" applyNumberFormat="1" applyFont="1" applyFill="1" applyBorder="1" applyAlignment="1">
      <alignment horizontal="right" vertical="center"/>
    </xf>
    <xf numFmtId="3" fontId="7" fillId="16" borderId="13" xfId="41" applyNumberFormat="1" applyFont="1" applyFill="1" applyBorder="1" applyAlignment="1">
      <alignment horizontal="right" vertical="center"/>
    </xf>
    <xf numFmtId="165" fontId="5" fillId="35" borderId="12" xfId="41" applyNumberFormat="1" applyFont="1" applyFill="1" applyBorder="1" applyAlignment="1">
      <alignment horizontal="left"/>
    </xf>
    <xf numFmtId="166" fontId="7"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8" fillId="37" borderId="0" xfId="41" applyNumberFormat="1" applyFont="1" applyFill="1" applyBorder="1" applyAlignment="1">
      <alignment horizontal="right" vertical="center"/>
    </xf>
    <xf numFmtId="166" fontId="8" fillId="37" borderId="0" xfId="63" applyNumberFormat="1" applyFont="1" applyFill="1" applyBorder="1" applyAlignment="1">
      <alignment horizontal="right" vertical="center"/>
    </xf>
    <xf numFmtId="0" fontId="3" fillId="38" borderId="12" xfId="41" applyNumberFormat="1" applyFont="1" applyFill="1" applyBorder="1" applyAlignment="1">
      <alignment horizontal="left" vertical="center"/>
    </xf>
    <xf numFmtId="3" fontId="8" fillId="33" borderId="0" xfId="41" applyNumberFormat="1" applyFont="1" applyFill="1" applyBorder="1" applyAlignment="1">
      <alignment horizontal="right" vertical="center"/>
    </xf>
    <xf numFmtId="166" fontId="8" fillId="33" borderId="0" xfId="63" applyNumberFormat="1" applyFont="1" applyFill="1" applyBorder="1" applyAlignment="1">
      <alignment horizontal="right" vertical="center"/>
    </xf>
    <xf numFmtId="166" fontId="8" fillId="33" borderId="13" xfId="63" applyNumberFormat="1" applyFont="1" applyFill="1" applyBorder="1" applyAlignment="1">
      <alignment horizontal="right" vertical="center"/>
    </xf>
    <xf numFmtId="0" fontId="3" fillId="39" borderId="14" xfId="56" applyNumberFormat="1" applyFont="1" applyFill="1" applyBorder="1" applyAlignment="1">
      <alignment horizontal="left" vertical="center"/>
    </xf>
    <xf numFmtId="167" fontId="8" fillId="39" borderId="0" xfId="59" applyNumberFormat="1" applyFont="1" applyFill="1" applyBorder="1" applyAlignment="1">
      <alignment vertical="center"/>
    </xf>
    <xf numFmtId="166" fontId="7" fillId="16" borderId="13" xfId="41" applyNumberFormat="1" applyFont="1" applyFill="1" applyBorder="1" applyAlignment="1">
      <alignment horizontal="right" vertical="center"/>
    </xf>
    <xf numFmtId="0" fontId="3" fillId="38" borderId="14" xfId="48" applyNumberFormat="1" applyFont="1" applyFill="1" applyBorder="1" applyAlignment="1">
      <alignment horizontal="left" vertical="center"/>
      <protection/>
    </xf>
    <xf numFmtId="3" fontId="8" fillId="33" borderId="15" xfId="48" applyNumberFormat="1" applyFont="1" applyFill="1" applyBorder="1" applyAlignment="1">
      <alignment/>
      <protection/>
    </xf>
    <xf numFmtId="165" fontId="5" fillId="34" borderId="12" xfId="41" applyNumberFormat="1" applyFont="1" applyFill="1" applyBorder="1" applyAlignment="1">
      <alignment horizontal="left" vertical="center"/>
    </xf>
    <xf numFmtId="165" fontId="5" fillId="16" borderId="12" xfId="41" applyNumberFormat="1" applyFont="1" applyFill="1" applyBorder="1" applyAlignment="1">
      <alignment horizontal="left" vertical="center"/>
    </xf>
    <xf numFmtId="165" fontId="5" fillId="35" borderId="12" xfId="41" applyNumberFormat="1" applyFont="1" applyFill="1" applyBorder="1" applyAlignment="1">
      <alignment horizontal="left" vertical="center"/>
    </xf>
    <xf numFmtId="166" fontId="7" fillId="34" borderId="0" xfId="41" applyNumberFormat="1" applyFont="1" applyFill="1" applyBorder="1" applyAlignment="1">
      <alignment horizontal="right" vertical="center"/>
    </xf>
    <xf numFmtId="166" fontId="7" fillId="34" borderId="13" xfId="41" applyNumberFormat="1" applyFont="1" applyFill="1" applyBorder="1" applyAlignment="1">
      <alignment horizontal="right" vertical="center"/>
    </xf>
    <xf numFmtId="3" fontId="3" fillId="37" borderId="0" xfId="41" applyNumberFormat="1" applyFont="1" applyFill="1" applyBorder="1" applyAlignment="1">
      <alignment horizontal="right" vertical="center"/>
    </xf>
    <xf numFmtId="166" fontId="3" fillId="37" borderId="0" xfId="63" applyNumberFormat="1" applyFont="1" applyFill="1" applyBorder="1" applyAlignment="1">
      <alignment horizontal="right" vertical="center"/>
    </xf>
    <xf numFmtId="3" fontId="3" fillId="33" borderId="0" xfId="41" applyNumberFormat="1" applyFont="1" applyFill="1" applyBorder="1" applyAlignment="1">
      <alignment horizontal="right" vertical="center"/>
    </xf>
    <xf numFmtId="166" fontId="3" fillId="33" borderId="0" xfId="63" applyNumberFormat="1" applyFont="1" applyFill="1" applyBorder="1" applyAlignment="1">
      <alignment horizontal="right" vertical="center"/>
    </xf>
    <xf numFmtId="165" fontId="8" fillId="16" borderId="12" xfId="59" applyNumberFormat="1" applyFont="1" applyFill="1" applyBorder="1" applyAlignment="1">
      <alignment vertical="center"/>
    </xf>
    <xf numFmtId="165" fontId="8" fillId="16" borderId="0" xfId="59" applyNumberFormat="1" applyFont="1" applyFill="1" applyBorder="1" applyAlignment="1">
      <alignment vertical="center"/>
    </xf>
    <xf numFmtId="165" fontId="8" fillId="16" borderId="13" xfId="59" applyNumberFormat="1" applyFont="1" applyFill="1" applyBorder="1" applyAlignment="1">
      <alignment vertical="center"/>
    </xf>
    <xf numFmtId="165" fontId="8" fillId="16" borderId="14" xfId="59" applyNumberFormat="1" applyFont="1" applyFill="1" applyBorder="1" applyAlignment="1">
      <alignment vertical="center"/>
    </xf>
    <xf numFmtId="165" fontId="8" fillId="16" borderId="16" xfId="59" applyNumberFormat="1" applyFont="1" applyFill="1" applyBorder="1" applyAlignment="1">
      <alignment vertical="center"/>
    </xf>
    <xf numFmtId="165" fontId="8"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7" fillId="34" borderId="18" xfId="41" applyNumberFormat="1" applyFont="1" applyFill="1" applyBorder="1" applyAlignment="1">
      <alignment horizontal="right" vertical="center"/>
    </xf>
    <xf numFmtId="3" fontId="8" fillId="33" borderId="15" xfId="48" applyNumberFormat="1" applyFont="1" applyFill="1" applyBorder="1" applyAlignment="1">
      <alignment horizontal="right"/>
      <protection/>
    </xf>
    <xf numFmtId="3" fontId="8" fillId="33" borderId="19" xfId="41" applyNumberFormat="1" applyFont="1" applyFill="1" applyBorder="1" applyAlignment="1">
      <alignment horizontal="right" vertical="center"/>
    </xf>
    <xf numFmtId="166" fontId="8" fillId="37" borderId="13" xfId="63" applyNumberFormat="1" applyFont="1" applyFill="1" applyBorder="1" applyAlignment="1">
      <alignment horizontal="right" vertical="center"/>
    </xf>
    <xf numFmtId="3" fontId="6" fillId="34" borderId="20" xfId="41" applyNumberFormat="1" applyFont="1" applyFill="1" applyBorder="1" applyAlignment="1">
      <alignment horizontal="right" vertical="center"/>
    </xf>
    <xf numFmtId="4" fontId="6" fillId="34" borderId="0" xfId="41" applyNumberFormat="1" applyFont="1" applyFill="1" applyBorder="1" applyAlignment="1">
      <alignment horizontal="right" vertical="center"/>
    </xf>
    <xf numFmtId="168" fontId="7" fillId="34" borderId="0" xfId="41" applyNumberFormat="1" applyFont="1" applyFill="1" applyBorder="1" applyAlignment="1">
      <alignment horizontal="right" vertical="center"/>
    </xf>
    <xf numFmtId="166" fontId="7" fillId="34" borderId="18" xfId="41" applyNumberFormat="1" applyFont="1" applyFill="1" applyBorder="1" applyAlignment="1">
      <alignment horizontal="right" vertical="center"/>
    </xf>
    <xf numFmtId="0" fontId="0" fillId="0" borderId="0" xfId="0" applyBorder="1" applyAlignment="1">
      <alignment/>
    </xf>
    <xf numFmtId="3" fontId="7" fillId="0" borderId="18" xfId="41" applyNumberFormat="1" applyFont="1" applyFill="1" applyBorder="1" applyAlignment="1">
      <alignment horizontal="right" vertical="center"/>
    </xf>
    <xf numFmtId="0" fontId="0" fillId="0" borderId="12" xfId="0" applyBorder="1" applyAlignment="1">
      <alignment/>
    </xf>
    <xf numFmtId="1" fontId="0" fillId="0" borderId="0" xfId="0" applyNumberFormat="1" applyAlignment="1">
      <alignment/>
    </xf>
    <xf numFmtId="166" fontId="8" fillId="33" borderId="15" xfId="48" applyNumberFormat="1" applyFont="1" applyFill="1" applyBorder="1" applyAlignment="1">
      <alignment horizontal="right"/>
      <protection/>
    </xf>
    <xf numFmtId="166" fontId="8" fillId="33" borderId="21" xfId="48" applyNumberFormat="1" applyFont="1" applyFill="1" applyBorder="1" applyAlignment="1">
      <alignment horizontal="right"/>
      <protection/>
    </xf>
    <xf numFmtId="0" fontId="0" fillId="0" borderId="19" xfId="0" applyBorder="1" applyAlignment="1">
      <alignment horizontal="left" wrapText="1"/>
    </xf>
    <xf numFmtId="165" fontId="44" fillId="16" borderId="22"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3" xfId="56" applyNumberFormat="1" applyFont="1" applyFill="1" applyBorder="1" applyAlignment="1">
      <alignment horizontal="center" vertical="center"/>
    </xf>
    <xf numFmtId="165" fontId="2" fillId="33" borderId="12" xfId="56" applyNumberFormat="1" applyFont="1" applyFill="1" applyBorder="1" applyAlignment="1">
      <alignment horizontal="center" vertical="center"/>
    </xf>
    <xf numFmtId="165" fontId="2" fillId="33" borderId="24" xfId="56" applyNumberFormat="1" applyFont="1" applyFill="1" applyBorder="1" applyAlignment="1">
      <alignment horizontal="center" vertical="center"/>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vertical="center"/>
      <protection/>
    </xf>
    <xf numFmtId="0" fontId="3" fillId="33" borderId="13" xfId="56" applyFont="1" applyFill="1" applyBorder="1" applyAlignment="1" applyProtection="1">
      <alignment horizontal="center" vertical="center"/>
      <protection/>
    </xf>
    <xf numFmtId="166" fontId="8" fillId="39" borderId="16" xfId="59" applyNumberFormat="1" applyFont="1" applyFill="1" applyBorder="1" applyAlignment="1">
      <alignment horizontal="right" vertical="center"/>
    </xf>
    <xf numFmtId="166" fontId="8" fillId="39" borderId="17" xfId="59" applyNumberFormat="1" applyFont="1" applyFill="1" applyBorder="1" applyAlignment="1">
      <alignment horizontal="right" vertical="center"/>
    </xf>
    <xf numFmtId="165" fontId="8" fillId="16" borderId="12" xfId="59" applyNumberFormat="1" applyFont="1" applyFill="1" applyBorder="1" applyAlignment="1">
      <alignment horizontal="center" vertical="center"/>
    </xf>
    <xf numFmtId="165" fontId="8" fillId="16" borderId="0" xfId="59" applyNumberFormat="1" applyFont="1" applyFill="1" applyBorder="1" applyAlignment="1">
      <alignment horizontal="center" vertical="center"/>
    </xf>
    <xf numFmtId="165" fontId="8" fillId="16" borderId="13" xfId="59" applyNumberFormat="1" applyFont="1" applyFill="1" applyBorder="1" applyAlignment="1">
      <alignment horizontal="center" vertical="center"/>
    </xf>
    <xf numFmtId="165" fontId="8" fillId="16" borderId="14" xfId="59" applyNumberFormat="1" applyFont="1" applyFill="1" applyBorder="1" applyAlignment="1">
      <alignment horizontal="center" vertical="center"/>
    </xf>
    <xf numFmtId="165" fontId="8" fillId="16" borderId="16" xfId="59" applyNumberFormat="1" applyFont="1" applyFill="1" applyBorder="1" applyAlignment="1">
      <alignment horizontal="center" vertical="center"/>
    </xf>
    <xf numFmtId="165" fontId="8" fillId="16" borderId="17" xfId="59" applyNumberFormat="1" applyFont="1" applyFill="1" applyBorder="1" applyAlignment="1">
      <alignment horizontal="center" vertical="center"/>
    </xf>
    <xf numFmtId="166" fontId="8" fillId="33" borderId="19" xfId="63" applyNumberFormat="1" applyFont="1" applyFill="1" applyBorder="1" applyAlignment="1">
      <alignment horizontal="right" vertical="center"/>
    </xf>
    <xf numFmtId="166" fontId="8" fillId="33" borderId="23" xfId="63" applyNumberFormat="1" applyFont="1" applyFill="1" applyBorder="1" applyAlignment="1">
      <alignment horizontal="righ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6">
    <dxf/>
    <dxf/>
    <dxf/>
    <dxf/>
    <dxf/>
    <dxf>
      <numFmt numFmtId="169"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90" zoomScaleNormal="90" zoomScalePageLayoutView="0" workbookViewId="0" topLeftCell="A1">
      <selection activeCell="B32" sqref="B32"/>
    </sheetView>
  </sheetViews>
  <sheetFormatPr defaultColWidth="9.140625" defaultRowHeight="15"/>
  <cols>
    <col min="1" max="1" width="41.140625" style="0" bestFit="1" customWidth="1"/>
    <col min="2" max="10" width="14.28125" style="0" customWidth="1"/>
  </cols>
  <sheetData>
    <row r="1" spans="1:10" ht="25.5" customHeight="1">
      <c r="A1" s="56" t="s">
        <v>63</v>
      </c>
      <c r="B1" s="57"/>
      <c r="C1" s="57"/>
      <c r="D1" s="57"/>
      <c r="E1" s="57"/>
      <c r="F1" s="57"/>
      <c r="G1" s="57"/>
      <c r="H1" s="57"/>
      <c r="I1" s="57"/>
      <c r="J1" s="58"/>
    </row>
    <row r="2" spans="1:10" ht="35.25" customHeight="1">
      <c r="A2" s="59" t="s">
        <v>1</v>
      </c>
      <c r="B2" s="61" t="s">
        <v>74</v>
      </c>
      <c r="C2" s="61"/>
      <c r="D2" s="61"/>
      <c r="E2" s="61" t="s">
        <v>73</v>
      </c>
      <c r="F2" s="61"/>
      <c r="G2" s="61"/>
      <c r="H2" s="62" t="s">
        <v>72</v>
      </c>
      <c r="I2" s="62"/>
      <c r="J2" s="63"/>
    </row>
    <row r="3" spans="1:10" ht="15">
      <c r="A3" s="60"/>
      <c r="B3" s="1" t="s">
        <v>2</v>
      </c>
      <c r="C3" s="1" t="s">
        <v>3</v>
      </c>
      <c r="D3" s="1" t="s">
        <v>4</v>
      </c>
      <c r="E3" s="1" t="s">
        <v>2</v>
      </c>
      <c r="F3" s="1" t="s">
        <v>3</v>
      </c>
      <c r="G3" s="1" t="s">
        <v>4</v>
      </c>
      <c r="H3" s="1" t="s">
        <v>2</v>
      </c>
      <c r="I3" s="1" t="s">
        <v>3</v>
      </c>
      <c r="J3" s="2" t="s">
        <v>4</v>
      </c>
    </row>
    <row r="4" spans="1:10" ht="15">
      <c r="A4" s="3" t="s">
        <v>5</v>
      </c>
      <c r="B4" s="4">
        <v>5762596</v>
      </c>
      <c r="C4" s="4">
        <v>12447399</v>
      </c>
      <c r="D4" s="4">
        <f>SUM(B4:C4)</f>
        <v>18209995</v>
      </c>
      <c r="E4" s="4">
        <v>6291876</v>
      </c>
      <c r="F4" s="4">
        <v>15225546</v>
      </c>
      <c r="G4" s="4">
        <f>SUM(E4:F4)</f>
        <v>21517422</v>
      </c>
      <c r="H4" s="5">
        <f>+_xlfn.IFERROR(((E4-B4)/B4)*100,0)</f>
        <v>9.184749373372696</v>
      </c>
      <c r="I4" s="5">
        <f>+_xlfn.IFERROR(((F4-C4)/C4)*100,0)</f>
        <v>22.319096543783967</v>
      </c>
      <c r="J4" s="41">
        <f>+_xlfn.IFERROR(((G4-D4)/D4)*100,0)</f>
        <v>18.1627013077159</v>
      </c>
    </row>
    <row r="5" spans="1:10" ht="15">
      <c r="A5" s="7" t="s">
        <v>56</v>
      </c>
      <c r="B5" s="8">
        <v>6192667</v>
      </c>
      <c r="C5" s="8">
        <v>2970668</v>
      </c>
      <c r="D5" s="8">
        <f aca="true" t="shared" si="0" ref="D5:D58">SUM(B5:C5)</f>
        <v>9163335</v>
      </c>
      <c r="E5" s="8">
        <v>7238092</v>
      </c>
      <c r="F5" s="8">
        <v>3463397</v>
      </c>
      <c r="G5" s="8">
        <f aca="true" t="shared" si="1" ref="G5:G58">SUM(E5:F5)</f>
        <v>10701489</v>
      </c>
      <c r="H5" s="9">
        <f aca="true" t="shared" si="2" ref="H5:H58">+_xlfn.IFERROR(((E5-B5)/B5)*100,0)</f>
        <v>16.88166019584131</v>
      </c>
      <c r="I5" s="9">
        <f aca="true" t="shared" si="3" ref="I5:I58">+_xlfn.IFERROR(((F5-C5)/C5)*100,0)</f>
        <v>16.586471460291087</v>
      </c>
      <c r="J5" s="10">
        <f aca="true" t="shared" si="4" ref="J5:J58">+_xlfn.IFERROR(((G5-D5)/D5)*100,0)</f>
        <v>16.7859627526441</v>
      </c>
    </row>
    <row r="6" spans="1:10" ht="15">
      <c r="A6" s="11" t="s">
        <v>6</v>
      </c>
      <c r="B6" s="4">
        <v>3753308</v>
      </c>
      <c r="C6" s="4">
        <v>531008</v>
      </c>
      <c r="D6" s="4">
        <f t="shared" si="0"/>
        <v>4284316</v>
      </c>
      <c r="E6" s="4">
        <v>5266787</v>
      </c>
      <c r="F6" s="4">
        <v>671753</v>
      </c>
      <c r="G6" s="4">
        <f t="shared" si="1"/>
        <v>5938540</v>
      </c>
      <c r="H6" s="5">
        <f t="shared" si="2"/>
        <v>40.32386897105167</v>
      </c>
      <c r="I6" s="5">
        <f t="shared" si="3"/>
        <v>26.505250391707847</v>
      </c>
      <c r="J6" s="6">
        <f t="shared" si="4"/>
        <v>38.61115753366465</v>
      </c>
    </row>
    <row r="7" spans="1:10" ht="15">
      <c r="A7" s="7" t="s">
        <v>7</v>
      </c>
      <c r="B7" s="8">
        <v>3255564</v>
      </c>
      <c r="C7" s="8">
        <v>427674</v>
      </c>
      <c r="D7" s="8">
        <f t="shared" si="0"/>
        <v>3683238</v>
      </c>
      <c r="E7" s="8">
        <v>3717318</v>
      </c>
      <c r="F7" s="8">
        <v>498466</v>
      </c>
      <c r="G7" s="8">
        <f t="shared" si="1"/>
        <v>4215784</v>
      </c>
      <c r="H7" s="9">
        <f t="shared" si="2"/>
        <v>14.183533175818383</v>
      </c>
      <c r="I7" s="9">
        <f t="shared" si="3"/>
        <v>16.552794885824248</v>
      </c>
      <c r="J7" s="10">
        <f t="shared" si="4"/>
        <v>14.458636666976176</v>
      </c>
    </row>
    <row r="8" spans="1:10" ht="15">
      <c r="A8" s="11" t="s">
        <v>8</v>
      </c>
      <c r="B8" s="4">
        <v>2102255</v>
      </c>
      <c r="C8" s="4">
        <v>1424803</v>
      </c>
      <c r="D8" s="4">
        <f t="shared" si="0"/>
        <v>3527058</v>
      </c>
      <c r="E8" s="4">
        <v>2393334</v>
      </c>
      <c r="F8" s="4">
        <v>1834882</v>
      </c>
      <c r="G8" s="4">
        <f t="shared" si="1"/>
        <v>4228216</v>
      </c>
      <c r="H8" s="5">
        <f t="shared" si="2"/>
        <v>13.8460367557694</v>
      </c>
      <c r="I8" s="5">
        <f t="shared" si="3"/>
        <v>28.78145259379718</v>
      </c>
      <c r="J8" s="6">
        <f t="shared" si="4"/>
        <v>19.87940090579741</v>
      </c>
    </row>
    <row r="9" spans="1:10" ht="15">
      <c r="A9" s="7" t="s">
        <v>57</v>
      </c>
      <c r="B9" s="8">
        <v>118340</v>
      </c>
      <c r="C9" s="8">
        <v>13371</v>
      </c>
      <c r="D9" s="8">
        <f t="shared" si="0"/>
        <v>131711</v>
      </c>
      <c r="E9" s="8">
        <v>142944</v>
      </c>
      <c r="F9" s="8">
        <v>27348</v>
      </c>
      <c r="G9" s="8">
        <f t="shared" si="1"/>
        <v>170292</v>
      </c>
      <c r="H9" s="9">
        <f t="shared" si="2"/>
        <v>20.790941355416596</v>
      </c>
      <c r="I9" s="9">
        <f t="shared" si="3"/>
        <v>104.53219654476105</v>
      </c>
      <c r="J9" s="10">
        <f t="shared" si="4"/>
        <v>29.292162385829577</v>
      </c>
    </row>
    <row r="10" spans="1:10" ht="15">
      <c r="A10" s="11" t="s">
        <v>9</v>
      </c>
      <c r="B10" s="4">
        <v>247102</v>
      </c>
      <c r="C10" s="4">
        <v>80343</v>
      </c>
      <c r="D10" s="4">
        <f t="shared" si="0"/>
        <v>327445</v>
      </c>
      <c r="E10" s="4">
        <v>309146</v>
      </c>
      <c r="F10" s="4">
        <v>129321</v>
      </c>
      <c r="G10" s="4">
        <f t="shared" si="1"/>
        <v>438467</v>
      </c>
      <c r="H10" s="5">
        <f t="shared" si="2"/>
        <v>25.10865958187307</v>
      </c>
      <c r="I10" s="5">
        <f t="shared" si="3"/>
        <v>60.96112915873194</v>
      </c>
      <c r="J10" s="6">
        <f t="shared" si="4"/>
        <v>33.90554138863015</v>
      </c>
    </row>
    <row r="11" spans="1:10" ht="15">
      <c r="A11" s="7" t="s">
        <v>10</v>
      </c>
      <c r="B11" s="8">
        <v>419263</v>
      </c>
      <c r="C11" s="8">
        <v>23046</v>
      </c>
      <c r="D11" s="8">
        <f t="shared" si="0"/>
        <v>442309</v>
      </c>
      <c r="E11" s="8">
        <v>499575</v>
      </c>
      <c r="F11" s="8">
        <v>45707</v>
      </c>
      <c r="G11" s="8">
        <f t="shared" si="1"/>
        <v>545282</v>
      </c>
      <c r="H11" s="9">
        <f t="shared" si="2"/>
        <v>19.15551813539473</v>
      </c>
      <c r="I11" s="9">
        <f t="shared" si="3"/>
        <v>98.3294281003211</v>
      </c>
      <c r="J11" s="10">
        <f t="shared" si="4"/>
        <v>23.280783343770985</v>
      </c>
    </row>
    <row r="12" spans="1:10" ht="15">
      <c r="A12" s="11" t="s">
        <v>11</v>
      </c>
      <c r="B12" s="4">
        <v>1560832</v>
      </c>
      <c r="C12" s="4">
        <v>205350</v>
      </c>
      <c r="D12" s="4">
        <f t="shared" si="0"/>
        <v>1766182</v>
      </c>
      <c r="E12" s="4">
        <v>1735517</v>
      </c>
      <c r="F12" s="4">
        <v>222030</v>
      </c>
      <c r="G12" s="4">
        <f t="shared" si="1"/>
        <v>1957547</v>
      </c>
      <c r="H12" s="5">
        <f t="shared" si="2"/>
        <v>11.19178745694604</v>
      </c>
      <c r="I12" s="5">
        <f t="shared" si="3"/>
        <v>8.1227173119065</v>
      </c>
      <c r="J12" s="29">
        <f t="shared" si="4"/>
        <v>10.834953589154459</v>
      </c>
    </row>
    <row r="13" spans="1:10" ht="15">
      <c r="A13" s="7" t="s">
        <v>12</v>
      </c>
      <c r="B13" s="8">
        <v>1100826</v>
      </c>
      <c r="C13" s="8">
        <v>17790</v>
      </c>
      <c r="D13" s="8">
        <f t="shared" si="0"/>
        <v>1118616</v>
      </c>
      <c r="E13" s="8">
        <v>1224171</v>
      </c>
      <c r="F13" s="8">
        <v>29046</v>
      </c>
      <c r="G13" s="8">
        <f t="shared" si="1"/>
        <v>1253217</v>
      </c>
      <c r="H13" s="9">
        <f t="shared" si="2"/>
        <v>11.20476805598705</v>
      </c>
      <c r="I13" s="9">
        <f t="shared" si="3"/>
        <v>63.27150084317032</v>
      </c>
      <c r="J13" s="10">
        <f t="shared" si="4"/>
        <v>12.032815550644726</v>
      </c>
    </row>
    <row r="14" spans="1:10" ht="15">
      <c r="A14" s="11" t="s">
        <v>13</v>
      </c>
      <c r="B14" s="4">
        <v>388755</v>
      </c>
      <c r="C14" s="4">
        <v>4396</v>
      </c>
      <c r="D14" s="4">
        <f t="shared" si="0"/>
        <v>393151</v>
      </c>
      <c r="E14" s="4">
        <v>518127</v>
      </c>
      <c r="F14" s="4">
        <v>6035</v>
      </c>
      <c r="G14" s="4">
        <f t="shared" si="1"/>
        <v>524162</v>
      </c>
      <c r="H14" s="5">
        <f t="shared" si="2"/>
        <v>33.27854304124706</v>
      </c>
      <c r="I14" s="5">
        <f t="shared" si="3"/>
        <v>37.28389444949954</v>
      </c>
      <c r="J14" s="6">
        <f t="shared" si="4"/>
        <v>33.32332869559024</v>
      </c>
    </row>
    <row r="15" spans="1:10" ht="15">
      <c r="A15" s="7" t="s">
        <v>14</v>
      </c>
      <c r="B15" s="8">
        <v>705394</v>
      </c>
      <c r="C15" s="8">
        <v>71884</v>
      </c>
      <c r="D15" s="8">
        <f t="shared" si="0"/>
        <v>777278</v>
      </c>
      <c r="E15" s="8">
        <v>892949</v>
      </c>
      <c r="F15" s="8">
        <v>82232</v>
      </c>
      <c r="G15" s="8">
        <f t="shared" si="1"/>
        <v>975181</v>
      </c>
      <c r="H15" s="9">
        <f t="shared" si="2"/>
        <v>26.588686606350493</v>
      </c>
      <c r="I15" s="9">
        <f t="shared" si="3"/>
        <v>14.395414835011962</v>
      </c>
      <c r="J15" s="10">
        <f t="shared" si="4"/>
        <v>25.46103196025103</v>
      </c>
    </row>
    <row r="16" spans="1:10" ht="15">
      <c r="A16" s="11" t="s">
        <v>15</v>
      </c>
      <c r="B16" s="4">
        <v>72456</v>
      </c>
      <c r="C16" s="4">
        <v>926</v>
      </c>
      <c r="D16" s="4">
        <f t="shared" si="0"/>
        <v>73382</v>
      </c>
      <c r="E16" s="4">
        <v>99368</v>
      </c>
      <c r="F16" s="4">
        <v>2015</v>
      </c>
      <c r="G16" s="4">
        <f t="shared" si="1"/>
        <v>101383</v>
      </c>
      <c r="H16" s="5">
        <f t="shared" si="2"/>
        <v>37.14254168046814</v>
      </c>
      <c r="I16" s="5">
        <f t="shared" si="3"/>
        <v>117.6025917926566</v>
      </c>
      <c r="J16" s="6">
        <f t="shared" si="4"/>
        <v>38.15785887547355</v>
      </c>
    </row>
    <row r="17" spans="1:10" ht="15">
      <c r="A17" s="7" t="s">
        <v>16</v>
      </c>
      <c r="B17" s="8">
        <v>90541</v>
      </c>
      <c r="C17" s="8">
        <v>0</v>
      </c>
      <c r="D17" s="8">
        <f t="shared" si="0"/>
        <v>90541</v>
      </c>
      <c r="E17" s="8">
        <v>108415</v>
      </c>
      <c r="F17" s="8">
        <v>907</v>
      </c>
      <c r="G17" s="8">
        <f t="shared" si="1"/>
        <v>109322</v>
      </c>
      <c r="H17" s="9">
        <f t="shared" si="2"/>
        <v>19.741332655923834</v>
      </c>
      <c r="I17" s="9">
        <f t="shared" si="3"/>
        <v>0</v>
      </c>
      <c r="J17" s="10">
        <f t="shared" si="4"/>
        <v>20.743088766415216</v>
      </c>
    </row>
    <row r="18" spans="1:10" ht="15">
      <c r="A18" s="11" t="s">
        <v>17</v>
      </c>
      <c r="B18" s="4">
        <v>66567</v>
      </c>
      <c r="C18" s="4">
        <v>4986</v>
      </c>
      <c r="D18" s="4">
        <f t="shared" si="0"/>
        <v>71553</v>
      </c>
      <c r="E18" s="4">
        <v>67485</v>
      </c>
      <c r="F18" s="4">
        <v>5785</v>
      </c>
      <c r="G18" s="4">
        <f t="shared" si="1"/>
        <v>73270</v>
      </c>
      <c r="H18" s="5">
        <f t="shared" si="2"/>
        <v>1.37906169723737</v>
      </c>
      <c r="I18" s="5">
        <f t="shared" si="3"/>
        <v>16.02486963497794</v>
      </c>
      <c r="J18" s="6">
        <f t="shared" si="4"/>
        <v>2.3996198622000477</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59067</v>
      </c>
      <c r="C20" s="4">
        <v>2995</v>
      </c>
      <c r="D20" s="4">
        <f t="shared" si="0"/>
        <v>62062</v>
      </c>
      <c r="E20" s="4">
        <v>112234</v>
      </c>
      <c r="F20" s="4">
        <v>4986</v>
      </c>
      <c r="G20" s="4">
        <f t="shared" si="1"/>
        <v>117220</v>
      </c>
      <c r="H20" s="5">
        <f t="shared" si="2"/>
        <v>90.01134305111145</v>
      </c>
      <c r="I20" s="5">
        <f t="shared" si="3"/>
        <v>66.47746243739566</v>
      </c>
      <c r="J20" s="6">
        <f t="shared" si="4"/>
        <v>88.87564048854372</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145869</v>
      </c>
      <c r="C22" s="4">
        <v>1323</v>
      </c>
      <c r="D22" s="4">
        <f t="shared" si="0"/>
        <v>147192</v>
      </c>
      <c r="E22" s="4">
        <v>233053</v>
      </c>
      <c r="F22" s="4">
        <v>1362</v>
      </c>
      <c r="G22" s="4">
        <f t="shared" si="1"/>
        <v>234415</v>
      </c>
      <c r="H22" s="5">
        <f t="shared" si="2"/>
        <v>59.76869657021025</v>
      </c>
      <c r="I22" s="5">
        <f t="shared" si="3"/>
        <v>2.947845804988662</v>
      </c>
      <c r="J22" s="6">
        <f t="shared" si="4"/>
        <v>59.257975976955265</v>
      </c>
    </row>
    <row r="23" spans="1:10" ht="15">
      <c r="A23" s="7" t="s">
        <v>21</v>
      </c>
      <c r="B23" s="8">
        <v>51274</v>
      </c>
      <c r="C23" s="8">
        <v>541</v>
      </c>
      <c r="D23" s="8">
        <f t="shared" si="0"/>
        <v>51815</v>
      </c>
      <c r="E23" s="8">
        <v>74487</v>
      </c>
      <c r="F23" s="8">
        <v>620</v>
      </c>
      <c r="G23" s="8">
        <f t="shared" si="1"/>
        <v>75107</v>
      </c>
      <c r="H23" s="9">
        <f t="shared" si="2"/>
        <v>45.27245777587081</v>
      </c>
      <c r="I23" s="9">
        <f t="shared" si="3"/>
        <v>14.602587800369685</v>
      </c>
      <c r="J23" s="10">
        <f t="shared" si="4"/>
        <v>44.95223390909968</v>
      </c>
    </row>
    <row r="24" spans="1:10" ht="15">
      <c r="A24" s="11" t="s">
        <v>22</v>
      </c>
      <c r="B24" s="4">
        <v>62104</v>
      </c>
      <c r="C24" s="4">
        <v>12168</v>
      </c>
      <c r="D24" s="4">
        <f t="shared" si="0"/>
        <v>74272</v>
      </c>
      <c r="E24" s="4">
        <v>76483</v>
      </c>
      <c r="F24" s="4">
        <v>10084</v>
      </c>
      <c r="G24" s="4">
        <f t="shared" si="1"/>
        <v>86567</v>
      </c>
      <c r="H24" s="5">
        <f t="shared" si="2"/>
        <v>23.153098029112456</v>
      </c>
      <c r="I24" s="5">
        <f t="shared" si="3"/>
        <v>-17.12689020381328</v>
      </c>
      <c r="J24" s="6">
        <f t="shared" si="4"/>
        <v>16.554017664799655</v>
      </c>
    </row>
    <row r="25" spans="1:10" ht="15">
      <c r="A25" s="7" t="s">
        <v>23</v>
      </c>
      <c r="B25" s="8">
        <v>52995</v>
      </c>
      <c r="C25" s="8">
        <v>1882</v>
      </c>
      <c r="D25" s="8">
        <f t="shared" si="0"/>
        <v>54877</v>
      </c>
      <c r="E25" s="8">
        <v>106694</v>
      </c>
      <c r="F25" s="8">
        <v>1039</v>
      </c>
      <c r="G25" s="8">
        <f t="shared" si="1"/>
        <v>107733</v>
      </c>
      <c r="H25" s="9">
        <f t="shared" si="2"/>
        <v>101.32842721011417</v>
      </c>
      <c r="I25" s="9">
        <f t="shared" si="3"/>
        <v>-44.792773645058446</v>
      </c>
      <c r="J25" s="10">
        <f t="shared" si="4"/>
        <v>96.31721850684258</v>
      </c>
    </row>
    <row r="26" spans="1:10" ht="15">
      <c r="A26" s="11" t="s">
        <v>24</v>
      </c>
      <c r="B26" s="4">
        <v>0</v>
      </c>
      <c r="C26" s="4">
        <v>0</v>
      </c>
      <c r="D26" s="4"/>
      <c r="E26" s="4">
        <v>0</v>
      </c>
      <c r="F26" s="4">
        <v>0</v>
      </c>
      <c r="G26" s="4"/>
      <c r="H26" s="5">
        <f t="shared" si="2"/>
        <v>0</v>
      </c>
      <c r="I26" s="5">
        <f t="shared" si="3"/>
        <v>0</v>
      </c>
      <c r="J26" s="6">
        <f t="shared" si="4"/>
        <v>0</v>
      </c>
    </row>
    <row r="27" spans="1:10" ht="15">
      <c r="A27" s="7" t="s">
        <v>25</v>
      </c>
      <c r="B27" s="8">
        <v>181235</v>
      </c>
      <c r="C27" s="8">
        <v>21625</v>
      </c>
      <c r="D27" s="8">
        <f t="shared" si="0"/>
        <v>202860</v>
      </c>
      <c r="E27" s="8">
        <v>203842</v>
      </c>
      <c r="F27" s="8">
        <v>36665</v>
      </c>
      <c r="G27" s="8">
        <f t="shared" si="1"/>
        <v>240507</v>
      </c>
      <c r="H27" s="9">
        <f t="shared" si="2"/>
        <v>12.473859905647364</v>
      </c>
      <c r="I27" s="9">
        <f t="shared" si="3"/>
        <v>69.54913294797687</v>
      </c>
      <c r="J27" s="10">
        <f t="shared" si="4"/>
        <v>18.558118899733806</v>
      </c>
    </row>
    <row r="28" spans="1:10" ht="15">
      <c r="A28" s="11" t="s">
        <v>26</v>
      </c>
      <c r="B28" s="4">
        <v>603116</v>
      </c>
      <c r="C28" s="4">
        <v>16148</v>
      </c>
      <c r="D28" s="4">
        <f t="shared" si="0"/>
        <v>619264</v>
      </c>
      <c r="E28" s="4">
        <v>693691</v>
      </c>
      <c r="F28" s="4">
        <v>18649</v>
      </c>
      <c r="G28" s="4">
        <f t="shared" si="1"/>
        <v>712340</v>
      </c>
      <c r="H28" s="5">
        <f t="shared" si="2"/>
        <v>15.017840680731402</v>
      </c>
      <c r="I28" s="5">
        <f t="shared" si="3"/>
        <v>15.487986128313104</v>
      </c>
      <c r="J28" s="6">
        <f t="shared" si="4"/>
        <v>15.03010024803638</v>
      </c>
    </row>
    <row r="29" spans="1:10" ht="15">
      <c r="A29" s="7" t="s">
        <v>27</v>
      </c>
      <c r="B29" s="8">
        <v>311191</v>
      </c>
      <c r="C29" s="8">
        <v>5311</v>
      </c>
      <c r="D29" s="8">
        <f t="shared" si="0"/>
        <v>316502</v>
      </c>
      <c r="E29" s="8">
        <v>338484</v>
      </c>
      <c r="F29" s="8">
        <v>4459</v>
      </c>
      <c r="G29" s="8">
        <f t="shared" si="1"/>
        <v>342943</v>
      </c>
      <c r="H29" s="12">
        <f t="shared" si="2"/>
        <v>8.770497861442008</v>
      </c>
      <c r="I29" s="12">
        <f t="shared" si="3"/>
        <v>-16.042176614573528</v>
      </c>
      <c r="J29" s="22">
        <f t="shared" si="4"/>
        <v>8.35413362316826</v>
      </c>
    </row>
    <row r="30" spans="1:10" ht="15">
      <c r="A30" s="11" t="s">
        <v>28</v>
      </c>
      <c r="B30" s="4">
        <v>114175</v>
      </c>
      <c r="C30" s="4">
        <v>347</v>
      </c>
      <c r="D30" s="4">
        <f t="shared" si="0"/>
        <v>114522</v>
      </c>
      <c r="E30" s="4">
        <v>157701</v>
      </c>
      <c r="F30" s="4">
        <v>0</v>
      </c>
      <c r="G30" s="4">
        <f t="shared" si="1"/>
        <v>157701</v>
      </c>
      <c r="H30" s="5">
        <f t="shared" si="2"/>
        <v>38.12218086271075</v>
      </c>
      <c r="I30" s="5">
        <f t="shared" si="3"/>
        <v>-100</v>
      </c>
      <c r="J30" s="6">
        <f t="shared" si="4"/>
        <v>37.7036726567821</v>
      </c>
    </row>
    <row r="31" spans="1:10" ht="15">
      <c r="A31" s="7" t="s">
        <v>59</v>
      </c>
      <c r="B31" s="8">
        <v>794</v>
      </c>
      <c r="C31" s="8">
        <v>11231</v>
      </c>
      <c r="D31" s="8">
        <f t="shared" si="0"/>
        <v>12025</v>
      </c>
      <c r="E31" s="8">
        <v>722</v>
      </c>
      <c r="F31" s="8">
        <v>25246</v>
      </c>
      <c r="G31" s="8">
        <f t="shared" si="1"/>
        <v>25968</v>
      </c>
      <c r="H31" s="9">
        <f t="shared" si="2"/>
        <v>-9.06801007556675</v>
      </c>
      <c r="I31" s="9">
        <f t="shared" si="3"/>
        <v>124.78853174249845</v>
      </c>
      <c r="J31" s="10">
        <f t="shared" si="4"/>
        <v>115.95010395010394</v>
      </c>
    </row>
    <row r="32" spans="1:10" ht="15">
      <c r="A32" s="11" t="s">
        <v>75</v>
      </c>
      <c r="B32" s="4">
        <v>28012</v>
      </c>
      <c r="C32" s="4">
        <v>0</v>
      </c>
      <c r="D32" s="4">
        <f t="shared" si="0"/>
        <v>28012</v>
      </c>
      <c r="E32" s="4">
        <v>48395</v>
      </c>
      <c r="F32" s="4">
        <v>0</v>
      </c>
      <c r="G32" s="4">
        <f t="shared" si="1"/>
        <v>48395</v>
      </c>
      <c r="H32" s="5">
        <f t="shared" si="2"/>
        <v>72.76524346708554</v>
      </c>
      <c r="I32" s="5">
        <f t="shared" si="3"/>
        <v>0</v>
      </c>
      <c r="J32" s="6">
        <f t="shared" si="4"/>
        <v>72.76524346708554</v>
      </c>
    </row>
    <row r="33" spans="1:10" ht="15">
      <c r="A33" s="7" t="s">
        <v>29</v>
      </c>
      <c r="B33" s="8">
        <v>305674</v>
      </c>
      <c r="C33" s="8">
        <v>85433</v>
      </c>
      <c r="D33" s="8">
        <f t="shared" si="0"/>
        <v>391107</v>
      </c>
      <c r="E33" s="8">
        <v>355174</v>
      </c>
      <c r="F33" s="8">
        <v>73935</v>
      </c>
      <c r="G33" s="8">
        <f t="shared" si="1"/>
        <v>429109</v>
      </c>
      <c r="H33" s="9">
        <f t="shared" si="2"/>
        <v>16.193722724209454</v>
      </c>
      <c r="I33" s="9">
        <f t="shared" si="3"/>
        <v>-13.458499642995095</v>
      </c>
      <c r="J33" s="10">
        <f t="shared" si="4"/>
        <v>9.716522588447663</v>
      </c>
    </row>
    <row r="34" spans="1:10" ht="15">
      <c r="A34" s="11" t="s">
        <v>71</v>
      </c>
      <c r="B34" s="4">
        <v>54350</v>
      </c>
      <c r="C34" s="4">
        <v>0</v>
      </c>
      <c r="D34" s="4">
        <f t="shared" si="0"/>
        <v>54350</v>
      </c>
      <c r="E34" s="4">
        <v>99287</v>
      </c>
      <c r="F34" s="4">
        <v>0</v>
      </c>
      <c r="G34" s="4">
        <f t="shared" si="1"/>
        <v>99287</v>
      </c>
      <c r="H34" s="5">
        <f t="shared" si="2"/>
        <v>82.68077276908924</v>
      </c>
      <c r="I34" s="5">
        <f t="shared" si="3"/>
        <v>0</v>
      </c>
      <c r="J34" s="6">
        <f t="shared" si="4"/>
        <v>82.68077276908924</v>
      </c>
    </row>
    <row r="35" spans="1:10" ht="15">
      <c r="A35" s="7" t="s">
        <v>30</v>
      </c>
      <c r="B35" s="8">
        <v>25998</v>
      </c>
      <c r="C35" s="8">
        <v>13282</v>
      </c>
      <c r="D35" s="8">
        <f t="shared" si="0"/>
        <v>39280</v>
      </c>
      <c r="E35" s="8">
        <v>29022</v>
      </c>
      <c r="F35" s="8">
        <v>29894</v>
      </c>
      <c r="G35" s="8">
        <f t="shared" si="1"/>
        <v>58916</v>
      </c>
      <c r="H35" s="9">
        <f t="shared" si="2"/>
        <v>11.631663974151857</v>
      </c>
      <c r="I35" s="9">
        <f t="shared" si="3"/>
        <v>125.07152537268485</v>
      </c>
      <c r="J35" s="10">
        <f t="shared" si="4"/>
        <v>49.989816700611</v>
      </c>
    </row>
    <row r="36" spans="1:10" ht="15">
      <c r="A36" s="11" t="s">
        <v>31</v>
      </c>
      <c r="B36" s="4">
        <v>84704</v>
      </c>
      <c r="C36" s="4">
        <v>607</v>
      </c>
      <c r="D36" s="4">
        <f t="shared" si="0"/>
        <v>85311</v>
      </c>
      <c r="E36" s="4">
        <v>111032</v>
      </c>
      <c r="F36" s="4">
        <v>876</v>
      </c>
      <c r="G36" s="4">
        <f t="shared" si="1"/>
        <v>111908</v>
      </c>
      <c r="H36" s="5">
        <f t="shared" si="2"/>
        <v>31.082357385719682</v>
      </c>
      <c r="I36" s="5">
        <f t="shared" si="3"/>
        <v>44.3163097199341</v>
      </c>
      <c r="J36" s="6">
        <f t="shared" si="4"/>
        <v>31.17651885454396</v>
      </c>
    </row>
    <row r="37" spans="1:10" ht="15">
      <c r="A37" s="7" t="s">
        <v>32</v>
      </c>
      <c r="B37" s="8">
        <v>181908</v>
      </c>
      <c r="C37" s="8">
        <v>0</v>
      </c>
      <c r="D37" s="8">
        <f t="shared" si="0"/>
        <v>181908</v>
      </c>
      <c r="E37" s="8">
        <v>210528</v>
      </c>
      <c r="F37" s="8">
        <v>0</v>
      </c>
      <c r="G37" s="8">
        <f t="shared" si="1"/>
        <v>210528</v>
      </c>
      <c r="H37" s="9">
        <f t="shared" si="2"/>
        <v>15.733227785473977</v>
      </c>
      <c r="I37" s="9">
        <f t="shared" si="3"/>
        <v>0</v>
      </c>
      <c r="J37" s="10">
        <f t="shared" si="4"/>
        <v>15.733227785473977</v>
      </c>
    </row>
    <row r="38" spans="1:10" ht="15">
      <c r="A38" s="11" t="s">
        <v>33</v>
      </c>
      <c r="B38" s="4">
        <v>19587</v>
      </c>
      <c r="C38" s="4">
        <v>1235</v>
      </c>
      <c r="D38" s="4">
        <f t="shared" si="0"/>
        <v>20822</v>
      </c>
      <c r="E38" s="4">
        <v>26422</v>
      </c>
      <c r="F38" s="4">
        <v>1359</v>
      </c>
      <c r="G38" s="4">
        <f t="shared" si="1"/>
        <v>27781</v>
      </c>
      <c r="H38" s="5">
        <f t="shared" si="2"/>
        <v>34.895594016439475</v>
      </c>
      <c r="I38" s="5">
        <f t="shared" si="3"/>
        <v>10.040485829959515</v>
      </c>
      <c r="J38" s="6">
        <f t="shared" si="4"/>
        <v>33.42138123138987</v>
      </c>
    </row>
    <row r="39" spans="1:10" ht="15">
      <c r="A39" s="7" t="s">
        <v>34</v>
      </c>
      <c r="B39" s="8">
        <v>562945</v>
      </c>
      <c r="C39" s="8">
        <v>47825</v>
      </c>
      <c r="D39" s="8">
        <f t="shared" si="0"/>
        <v>610770</v>
      </c>
      <c r="E39" s="8">
        <v>614432</v>
      </c>
      <c r="F39" s="8">
        <v>62825</v>
      </c>
      <c r="G39" s="8">
        <f t="shared" si="1"/>
        <v>677257</v>
      </c>
      <c r="H39" s="9">
        <f t="shared" si="2"/>
        <v>9.146008935153523</v>
      </c>
      <c r="I39" s="9">
        <f t="shared" si="3"/>
        <v>31.364349189754314</v>
      </c>
      <c r="J39" s="10">
        <f t="shared" si="4"/>
        <v>10.885767146388984</v>
      </c>
    </row>
    <row r="40" spans="1:10" ht="15">
      <c r="A40" s="11" t="s">
        <v>35</v>
      </c>
      <c r="B40" s="4">
        <v>13032</v>
      </c>
      <c r="C40" s="4">
        <v>642</v>
      </c>
      <c r="D40" s="4">
        <f t="shared" si="0"/>
        <v>13674</v>
      </c>
      <c r="E40" s="4">
        <v>16372</v>
      </c>
      <c r="F40" s="4">
        <v>3234</v>
      </c>
      <c r="G40" s="4">
        <f t="shared" si="1"/>
        <v>19606</v>
      </c>
      <c r="H40" s="5">
        <f t="shared" si="2"/>
        <v>25.6292203806016</v>
      </c>
      <c r="I40" s="5">
        <f t="shared" si="3"/>
        <v>403.7383177570093</v>
      </c>
      <c r="J40" s="6">
        <f t="shared" si="4"/>
        <v>43.381600117010386</v>
      </c>
    </row>
    <row r="41" spans="1:10" ht="15">
      <c r="A41" s="7" t="s">
        <v>36</v>
      </c>
      <c r="B41" s="8">
        <v>335341</v>
      </c>
      <c r="C41" s="8">
        <v>23375</v>
      </c>
      <c r="D41" s="8">
        <f t="shared" si="0"/>
        <v>358716</v>
      </c>
      <c r="E41" s="8">
        <v>342492</v>
      </c>
      <c r="F41" s="8">
        <v>32989</v>
      </c>
      <c r="G41" s="8">
        <f t="shared" si="1"/>
        <v>375481</v>
      </c>
      <c r="H41" s="9">
        <f t="shared" si="2"/>
        <v>2.132456216209768</v>
      </c>
      <c r="I41" s="9">
        <f t="shared" si="3"/>
        <v>41.12941176470588</v>
      </c>
      <c r="J41" s="10">
        <f t="shared" si="4"/>
        <v>4.673613666521705</v>
      </c>
    </row>
    <row r="42" spans="1:10" ht="15">
      <c r="A42" s="11" t="s">
        <v>37</v>
      </c>
      <c r="B42" s="4">
        <v>264362</v>
      </c>
      <c r="C42" s="4">
        <v>1322</v>
      </c>
      <c r="D42" s="4">
        <f t="shared" si="0"/>
        <v>265684</v>
      </c>
      <c r="E42" s="4">
        <v>297759</v>
      </c>
      <c r="F42" s="4">
        <v>1877</v>
      </c>
      <c r="G42" s="4">
        <f t="shared" si="1"/>
        <v>299636</v>
      </c>
      <c r="H42" s="5">
        <f t="shared" si="2"/>
        <v>12.633056188105703</v>
      </c>
      <c r="I42" s="5">
        <f t="shared" si="3"/>
        <v>41.98184568835098</v>
      </c>
      <c r="J42" s="6">
        <f t="shared" si="4"/>
        <v>12.779090950151309</v>
      </c>
    </row>
    <row r="43" spans="1:10" ht="15">
      <c r="A43" s="7" t="s">
        <v>38</v>
      </c>
      <c r="B43" s="8">
        <v>209204</v>
      </c>
      <c r="C43" s="8">
        <v>1733</v>
      </c>
      <c r="D43" s="8">
        <f t="shared" si="0"/>
        <v>210937</v>
      </c>
      <c r="E43" s="8">
        <v>250172</v>
      </c>
      <c r="F43" s="8">
        <v>2052</v>
      </c>
      <c r="G43" s="8">
        <f t="shared" si="1"/>
        <v>252224</v>
      </c>
      <c r="H43" s="9">
        <f t="shared" si="2"/>
        <v>19.582799564061872</v>
      </c>
      <c r="I43" s="9">
        <f t="shared" si="3"/>
        <v>18.40738603577611</v>
      </c>
      <c r="J43" s="10">
        <f t="shared" si="4"/>
        <v>19.57314269189379</v>
      </c>
    </row>
    <row r="44" spans="1:10" ht="15">
      <c r="A44" s="11" t="s">
        <v>39</v>
      </c>
      <c r="B44" s="4">
        <v>123327</v>
      </c>
      <c r="C44" s="4">
        <v>0</v>
      </c>
      <c r="D44" s="4">
        <f t="shared" si="0"/>
        <v>123327</v>
      </c>
      <c r="E44" s="4">
        <v>175860</v>
      </c>
      <c r="F44" s="4">
        <v>524</v>
      </c>
      <c r="G44" s="4">
        <f t="shared" si="1"/>
        <v>176384</v>
      </c>
      <c r="H44" s="5">
        <f t="shared" si="2"/>
        <v>42.59651171276363</v>
      </c>
      <c r="I44" s="5">
        <f t="shared" si="3"/>
        <v>0</v>
      </c>
      <c r="J44" s="6">
        <f t="shared" si="4"/>
        <v>43.021398396133854</v>
      </c>
    </row>
    <row r="45" spans="1:10" ht="15">
      <c r="A45" s="7" t="s">
        <v>40</v>
      </c>
      <c r="B45" s="8">
        <v>87281</v>
      </c>
      <c r="C45" s="8">
        <v>488</v>
      </c>
      <c r="D45" s="8">
        <f t="shared" si="0"/>
        <v>87769</v>
      </c>
      <c r="E45" s="8">
        <v>103743</v>
      </c>
      <c r="F45" s="8">
        <v>1426</v>
      </c>
      <c r="G45" s="8">
        <f t="shared" si="1"/>
        <v>105169</v>
      </c>
      <c r="H45" s="9">
        <f t="shared" si="2"/>
        <v>18.86092047524662</v>
      </c>
      <c r="I45" s="9">
        <f t="shared" si="3"/>
        <v>192.21311475409837</v>
      </c>
      <c r="J45" s="10">
        <f t="shared" si="4"/>
        <v>19.82476728685527</v>
      </c>
    </row>
    <row r="46" spans="1:10" ht="15">
      <c r="A46" s="11" t="s">
        <v>41</v>
      </c>
      <c r="B46" s="4">
        <v>299265</v>
      </c>
      <c r="C46" s="4">
        <v>15348</v>
      </c>
      <c r="D46" s="4">
        <f t="shared" si="0"/>
        <v>314613</v>
      </c>
      <c r="E46" s="4">
        <v>334315</v>
      </c>
      <c r="F46" s="4">
        <v>3522</v>
      </c>
      <c r="G46" s="4">
        <f t="shared" si="1"/>
        <v>337837</v>
      </c>
      <c r="H46" s="5">
        <f t="shared" si="2"/>
        <v>11.712027801446878</v>
      </c>
      <c r="I46" s="5">
        <f t="shared" si="3"/>
        <v>-77.05238467552775</v>
      </c>
      <c r="J46" s="6">
        <f t="shared" si="4"/>
        <v>7.3817674412691145</v>
      </c>
    </row>
    <row r="47" spans="1:10" ht="15">
      <c r="A47" s="7" t="s">
        <v>42</v>
      </c>
      <c r="B47" s="8">
        <v>467535</v>
      </c>
      <c r="C47" s="8">
        <v>12030</v>
      </c>
      <c r="D47" s="8">
        <f t="shared" si="0"/>
        <v>479565</v>
      </c>
      <c r="E47" s="8">
        <v>563254</v>
      </c>
      <c r="F47" s="8">
        <v>18164</v>
      </c>
      <c r="G47" s="8">
        <f t="shared" si="1"/>
        <v>581418</v>
      </c>
      <c r="H47" s="9">
        <f t="shared" si="2"/>
        <v>20.47311965949073</v>
      </c>
      <c r="I47" s="9">
        <f t="shared" si="3"/>
        <v>50.989193682460524</v>
      </c>
      <c r="J47" s="10">
        <f t="shared" si="4"/>
        <v>21.238622501642112</v>
      </c>
    </row>
    <row r="48" spans="1:10" ht="15">
      <c r="A48" s="11" t="s">
        <v>43</v>
      </c>
      <c r="B48" s="4">
        <v>22674</v>
      </c>
      <c r="C48" s="4">
        <v>0</v>
      </c>
      <c r="D48" s="4">
        <f t="shared" si="0"/>
        <v>22674</v>
      </c>
      <c r="E48" s="4">
        <v>0</v>
      </c>
      <c r="F48" s="4">
        <v>0</v>
      </c>
      <c r="G48" s="4">
        <f t="shared" si="1"/>
        <v>0</v>
      </c>
      <c r="H48" s="5">
        <f t="shared" si="2"/>
        <v>-100</v>
      </c>
      <c r="I48" s="5">
        <f t="shared" si="3"/>
        <v>0</v>
      </c>
      <c r="J48" s="6">
        <f t="shared" si="4"/>
        <v>-100</v>
      </c>
    </row>
    <row r="49" spans="1:10" ht="15">
      <c r="A49" s="7" t="s">
        <v>44</v>
      </c>
      <c r="B49" s="8">
        <v>31972</v>
      </c>
      <c r="C49" s="8">
        <v>72</v>
      </c>
      <c r="D49" s="8">
        <f t="shared" si="0"/>
        <v>32044</v>
      </c>
      <c r="E49" s="8">
        <v>55670</v>
      </c>
      <c r="F49" s="8">
        <v>283</v>
      </c>
      <c r="G49" s="8">
        <f t="shared" si="1"/>
        <v>55953</v>
      </c>
      <c r="H49" s="9">
        <f t="shared" si="2"/>
        <v>74.12110596772176</v>
      </c>
      <c r="I49" s="9">
        <f t="shared" si="3"/>
        <v>293.05555555555554</v>
      </c>
      <c r="J49" s="10">
        <f t="shared" si="4"/>
        <v>74.61303208088877</v>
      </c>
    </row>
    <row r="50" spans="1:10" ht="15">
      <c r="A50" s="11" t="s">
        <v>45</v>
      </c>
      <c r="B50" s="4">
        <v>166326</v>
      </c>
      <c r="C50" s="4">
        <v>2326</v>
      </c>
      <c r="D50" s="4">
        <f t="shared" si="0"/>
        <v>168652</v>
      </c>
      <c r="E50" s="4">
        <v>184580</v>
      </c>
      <c r="F50" s="4">
        <v>3872</v>
      </c>
      <c r="G50" s="4">
        <f t="shared" si="1"/>
        <v>188452</v>
      </c>
      <c r="H50" s="5">
        <f t="shared" si="2"/>
        <v>10.974832557748037</v>
      </c>
      <c r="I50" s="5">
        <f t="shared" si="3"/>
        <v>66.46603611349957</v>
      </c>
      <c r="J50" s="6">
        <f t="shared" si="4"/>
        <v>11.74015131750587</v>
      </c>
    </row>
    <row r="51" spans="1:10" ht="15">
      <c r="A51" s="7" t="s">
        <v>46</v>
      </c>
      <c r="B51" s="8">
        <v>255711</v>
      </c>
      <c r="C51" s="8">
        <v>8501</v>
      </c>
      <c r="D51" s="8">
        <f t="shared" si="0"/>
        <v>264212</v>
      </c>
      <c r="E51" s="8">
        <v>327796</v>
      </c>
      <c r="F51" s="8">
        <v>11101</v>
      </c>
      <c r="G51" s="8">
        <f t="shared" si="1"/>
        <v>338897</v>
      </c>
      <c r="H51" s="9">
        <f t="shared" si="2"/>
        <v>28.190027022693588</v>
      </c>
      <c r="I51" s="9">
        <f t="shared" si="3"/>
        <v>30.58463710151747</v>
      </c>
      <c r="J51" s="10">
        <f t="shared" si="4"/>
        <v>28.26707341074592</v>
      </c>
    </row>
    <row r="52" spans="1:10" ht="15">
      <c r="A52" s="11" t="s">
        <v>47</v>
      </c>
      <c r="B52" s="4">
        <v>93570</v>
      </c>
      <c r="C52" s="4">
        <v>116</v>
      </c>
      <c r="D52" s="4">
        <f t="shared" si="0"/>
        <v>93686</v>
      </c>
      <c r="E52" s="4">
        <v>147103</v>
      </c>
      <c r="F52" s="4">
        <v>0</v>
      </c>
      <c r="G52" s="4">
        <f t="shared" si="1"/>
        <v>147103</v>
      </c>
      <c r="H52" s="5">
        <f t="shared" si="2"/>
        <v>57.21171315592605</v>
      </c>
      <c r="I52" s="5">
        <f t="shared" si="3"/>
        <v>-100</v>
      </c>
      <c r="J52" s="6">
        <f t="shared" si="4"/>
        <v>57.01705697756335</v>
      </c>
    </row>
    <row r="53" spans="1:10" ht="15">
      <c r="A53" s="7" t="s">
        <v>48</v>
      </c>
      <c r="B53" s="8">
        <v>23686</v>
      </c>
      <c r="C53" s="8">
        <v>224</v>
      </c>
      <c r="D53" s="8">
        <f t="shared" si="0"/>
        <v>23910</v>
      </c>
      <c r="E53" s="8">
        <v>35294</v>
      </c>
      <c r="F53" s="8">
        <v>1479</v>
      </c>
      <c r="G53" s="8">
        <f t="shared" si="1"/>
        <v>36773</v>
      </c>
      <c r="H53" s="9">
        <f t="shared" si="2"/>
        <v>49.0078527400152</v>
      </c>
      <c r="I53" s="9">
        <f t="shared" si="3"/>
        <v>560.2678571428571</v>
      </c>
      <c r="J53" s="10">
        <f t="shared" si="4"/>
        <v>53.79757423672103</v>
      </c>
    </row>
    <row r="54" spans="1:10" ht="15">
      <c r="A54" s="11" t="s">
        <v>49</v>
      </c>
      <c r="B54" s="4">
        <v>13058</v>
      </c>
      <c r="C54" s="4">
        <v>0</v>
      </c>
      <c r="D54" s="4">
        <f t="shared" si="0"/>
        <v>13058</v>
      </c>
      <c r="E54" s="4">
        <v>0</v>
      </c>
      <c r="F54" s="4">
        <v>0</v>
      </c>
      <c r="G54" s="4">
        <f t="shared" si="1"/>
        <v>0</v>
      </c>
      <c r="H54" s="5">
        <f t="shared" si="2"/>
        <v>-100</v>
      </c>
      <c r="I54" s="5">
        <f t="shared" si="3"/>
        <v>0</v>
      </c>
      <c r="J54" s="6">
        <f t="shared" si="4"/>
        <v>-100</v>
      </c>
    </row>
    <row r="55" spans="1:10" ht="15">
      <c r="A55" s="7" t="s">
        <v>50</v>
      </c>
      <c r="B55" s="8">
        <v>0</v>
      </c>
      <c r="C55" s="8">
        <v>0</v>
      </c>
      <c r="D55" s="8">
        <f t="shared" si="0"/>
        <v>0</v>
      </c>
      <c r="E55" s="8">
        <v>10194</v>
      </c>
      <c r="F55" s="8">
        <v>49</v>
      </c>
      <c r="G55" s="8">
        <f>+E55+F55</f>
        <v>10243</v>
      </c>
      <c r="H55" s="9">
        <f t="shared" si="2"/>
        <v>0</v>
      </c>
      <c r="I55" s="9">
        <f t="shared" si="3"/>
        <v>0</v>
      </c>
      <c r="J55" s="10">
        <f t="shared" si="4"/>
        <v>0</v>
      </c>
    </row>
    <row r="56" spans="1:10" ht="15">
      <c r="A56" s="11" t="s">
        <v>51</v>
      </c>
      <c r="B56" s="4">
        <v>489693</v>
      </c>
      <c r="C56" s="4">
        <v>1204</v>
      </c>
      <c r="D56" s="4">
        <f t="shared" si="0"/>
        <v>490897</v>
      </c>
      <c r="E56" s="4">
        <v>582926</v>
      </c>
      <c r="F56" s="4">
        <v>1517</v>
      </c>
      <c r="G56" s="4">
        <f t="shared" si="1"/>
        <v>584443</v>
      </c>
      <c r="H56" s="5">
        <f t="shared" si="2"/>
        <v>19.039071418215087</v>
      </c>
      <c r="I56" s="5">
        <f t="shared" si="3"/>
        <v>25.996677740863788</v>
      </c>
      <c r="J56" s="6">
        <f t="shared" si="4"/>
        <v>19.05613601223882</v>
      </c>
    </row>
    <row r="57" spans="1:10" ht="15">
      <c r="A57" s="7" t="s">
        <v>60</v>
      </c>
      <c r="B57" s="8">
        <v>26628</v>
      </c>
      <c r="C57" s="8">
        <v>3193</v>
      </c>
      <c r="D57" s="8">
        <f t="shared" si="0"/>
        <v>29821</v>
      </c>
      <c r="E57" s="8">
        <v>27768</v>
      </c>
      <c r="F57" s="8">
        <v>6580</v>
      </c>
      <c r="G57" s="8">
        <f t="shared" si="1"/>
        <v>34348</v>
      </c>
      <c r="H57" s="9">
        <f t="shared" si="2"/>
        <v>4.281207751239298</v>
      </c>
      <c r="I57" s="9">
        <f t="shared" si="3"/>
        <v>106.07579079235829</v>
      </c>
      <c r="J57" s="10">
        <f t="shared" si="4"/>
        <v>15.180577445424365</v>
      </c>
    </row>
    <row r="58" spans="1:10" ht="15">
      <c r="A58" s="11" t="s">
        <v>61</v>
      </c>
      <c r="B58" s="4">
        <v>0</v>
      </c>
      <c r="C58" s="4">
        <v>2734</v>
      </c>
      <c r="D58" s="4">
        <f t="shared" si="0"/>
        <v>2734</v>
      </c>
      <c r="E58" s="4">
        <v>0</v>
      </c>
      <c r="F58" s="4">
        <v>0</v>
      </c>
      <c r="G58" s="4">
        <f t="shared" si="1"/>
        <v>0</v>
      </c>
      <c r="H58" s="5">
        <f t="shared" si="2"/>
        <v>0</v>
      </c>
      <c r="I58" s="5">
        <f t="shared" si="3"/>
        <v>-100</v>
      </c>
      <c r="J58" s="6">
        <f t="shared" si="4"/>
        <v>-100</v>
      </c>
    </row>
    <row r="59" spans="1:10" ht="15">
      <c r="A59" s="13" t="s">
        <v>52</v>
      </c>
      <c r="B59" s="14">
        <f aca="true" t="shared" si="5" ref="B59:G59">B60-SUM(B5+B9+B19+B31+B57+B58)</f>
        <v>25265700</v>
      </c>
      <c r="C59" s="14">
        <f t="shared" si="5"/>
        <v>15517708</v>
      </c>
      <c r="D59" s="14">
        <f t="shared" si="5"/>
        <v>40783408</v>
      </c>
      <c r="E59" s="14">
        <f t="shared" si="5"/>
        <v>30042559</v>
      </c>
      <c r="F59" s="14">
        <f t="shared" si="5"/>
        <v>19082567</v>
      </c>
      <c r="G59" s="14">
        <f t="shared" si="5"/>
        <v>49125126</v>
      </c>
      <c r="H59" s="15">
        <f aca="true" t="shared" si="6" ref="H59:J60">+_xlfn.IFERROR(((E59-B59)/B59)*100,0)</f>
        <v>18.906497741998045</v>
      </c>
      <c r="I59" s="15">
        <f t="shared" si="6"/>
        <v>22.972844958804483</v>
      </c>
      <c r="J59" s="15">
        <f t="shared" si="6"/>
        <v>20.453705094973916</v>
      </c>
    </row>
    <row r="60" spans="1:10" ht="15">
      <c r="A60" s="16" t="s">
        <v>53</v>
      </c>
      <c r="B60" s="17">
        <f aca="true" t="shared" si="7" ref="B60:G60">SUM(B4:B58)</f>
        <v>31604129</v>
      </c>
      <c r="C60" s="17">
        <f t="shared" si="7"/>
        <v>18518905</v>
      </c>
      <c r="D60" s="17">
        <f t="shared" si="7"/>
        <v>50123034</v>
      </c>
      <c r="E60" s="17">
        <f t="shared" si="7"/>
        <v>37452085</v>
      </c>
      <c r="F60" s="17">
        <f t="shared" si="7"/>
        <v>22605138</v>
      </c>
      <c r="G60" s="17">
        <f t="shared" si="7"/>
        <v>60057223</v>
      </c>
      <c r="H60" s="18">
        <f t="shared" si="6"/>
        <v>18.503772086235948</v>
      </c>
      <c r="I60" s="18">
        <f t="shared" si="6"/>
        <v>22.065197699324017</v>
      </c>
      <c r="J60" s="18">
        <f t="shared" si="6"/>
        <v>19.81960828628211</v>
      </c>
    </row>
    <row r="61" spans="1:10" ht="15">
      <c r="A61" s="13" t="s">
        <v>64</v>
      </c>
      <c r="B61" s="14"/>
      <c r="C61" s="14"/>
      <c r="D61" s="14">
        <v>164594</v>
      </c>
      <c r="E61" s="14"/>
      <c r="F61" s="14"/>
      <c r="G61" s="14">
        <v>54695</v>
      </c>
      <c r="H61" s="15"/>
      <c r="I61" s="15"/>
      <c r="J61" s="15">
        <f>+_xlfn.IFERROR(((G61-D61)/D61)*100,0)</f>
        <v>-66.76974859350888</v>
      </c>
    </row>
    <row r="62" spans="1:10" ht="15">
      <c r="A62" s="13" t="s">
        <v>65</v>
      </c>
      <c r="B62" s="14"/>
      <c r="C62" s="14"/>
      <c r="D62" s="40">
        <v>22294</v>
      </c>
      <c r="E62" s="14"/>
      <c r="F62" s="14"/>
      <c r="G62" s="14">
        <v>72</v>
      </c>
      <c r="H62" s="15"/>
      <c r="I62" s="15"/>
      <c r="J62" s="15">
        <f>+_xlfn.IFERROR(((G62-D62)/D62)*100,0)</f>
        <v>-99.67704315062349</v>
      </c>
    </row>
    <row r="63" spans="1:10" ht="15.75" thickBot="1">
      <c r="A63" s="20" t="s">
        <v>66</v>
      </c>
      <c r="B63" s="21"/>
      <c r="C63" s="21"/>
      <c r="D63" s="21">
        <f>+D61+D62</f>
        <v>186888</v>
      </c>
      <c r="E63" s="21"/>
      <c r="F63" s="21"/>
      <c r="G63" s="21">
        <f>+G61+G62</f>
        <v>54767</v>
      </c>
      <c r="H63" s="64">
        <f>+_xlfn.IFERROR(((G63-D63)/D63)*100,0)</f>
        <v>-70.69528273618424</v>
      </c>
      <c r="I63" s="64"/>
      <c r="J63" s="65"/>
    </row>
    <row r="64" spans="1:10" ht="15.75" thickBot="1">
      <c r="A64" s="23" t="s">
        <v>67</v>
      </c>
      <c r="B64" s="42"/>
      <c r="C64" s="42"/>
      <c r="D64" s="42">
        <f>+D60+D63</f>
        <v>50309922</v>
      </c>
      <c r="E64" s="24"/>
      <c r="F64" s="24"/>
      <c r="G64" s="24">
        <f>+G60+G63</f>
        <v>60111990</v>
      </c>
      <c r="H64" s="53">
        <f>+_xlfn.IFERROR(((G64-D64)/D64)*100,0)</f>
        <v>19.483369503136977</v>
      </c>
      <c r="I64" s="53"/>
      <c r="J64" s="54"/>
    </row>
    <row r="65" spans="1:10" ht="49.5" customHeight="1">
      <c r="A65" s="55" t="s">
        <v>62</v>
      </c>
      <c r="B65" s="55"/>
      <c r="C65" s="55"/>
      <c r="D65" s="55"/>
      <c r="E65" s="55"/>
      <c r="F65" s="55"/>
      <c r="G65" s="55"/>
      <c r="H65" s="55"/>
      <c r="I65" s="55"/>
      <c r="J65" s="55"/>
    </row>
  </sheetData>
  <sheetProtection/>
  <mergeCells count="8">
    <mergeCell ref="H64:J64"/>
    <mergeCell ref="A65:J65"/>
    <mergeCell ref="A1:J1"/>
    <mergeCell ref="A2:A3"/>
    <mergeCell ref="B2:D2"/>
    <mergeCell ref="E2:G2"/>
    <mergeCell ref="H2:J2"/>
    <mergeCell ref="H63:J63"/>
  </mergeCells>
  <conditionalFormatting sqref="B4:J58">
    <cfRule type="cellIs" priority="1" dxfId="5"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65"/>
  <sheetViews>
    <sheetView zoomScale="90" zoomScaleNormal="90" zoomScalePageLayoutView="0" workbookViewId="0" topLeftCell="A1">
      <selection activeCell="A32" sqref="A32"/>
    </sheetView>
  </sheetViews>
  <sheetFormatPr defaultColWidth="9.140625" defaultRowHeight="15"/>
  <cols>
    <col min="1" max="1" width="36.7109375" style="0" bestFit="1" customWidth="1"/>
    <col min="2" max="10" width="14.28125" style="0" customWidth="1"/>
  </cols>
  <sheetData>
    <row r="1" spans="1:10" ht="22.5" customHeight="1">
      <c r="A1" s="56" t="s">
        <v>0</v>
      </c>
      <c r="B1" s="57"/>
      <c r="C1" s="57"/>
      <c r="D1" s="57"/>
      <c r="E1" s="57"/>
      <c r="F1" s="57"/>
      <c r="G1" s="57"/>
      <c r="H1" s="57"/>
      <c r="I1" s="57"/>
      <c r="J1" s="58"/>
    </row>
    <row r="2" spans="1:10" ht="27" customHeight="1">
      <c r="A2" s="59" t="s">
        <v>1</v>
      </c>
      <c r="B2" s="61" t="s">
        <v>74</v>
      </c>
      <c r="C2" s="61"/>
      <c r="D2" s="61"/>
      <c r="E2" s="61" t="s">
        <v>73</v>
      </c>
      <c r="F2" s="61"/>
      <c r="G2" s="61"/>
      <c r="H2" s="62" t="s">
        <v>72</v>
      </c>
      <c r="I2" s="62"/>
      <c r="J2" s="63"/>
    </row>
    <row r="3" spans="1:10" ht="15">
      <c r="A3" s="60"/>
      <c r="B3" s="1" t="s">
        <v>2</v>
      </c>
      <c r="C3" s="1" t="s">
        <v>3</v>
      </c>
      <c r="D3" s="1" t="s">
        <v>4</v>
      </c>
      <c r="E3" s="1" t="s">
        <v>2</v>
      </c>
      <c r="F3" s="1" t="s">
        <v>3</v>
      </c>
      <c r="G3" s="1" t="s">
        <v>4</v>
      </c>
      <c r="H3" s="1" t="s">
        <v>2</v>
      </c>
      <c r="I3" s="1" t="s">
        <v>3</v>
      </c>
      <c r="J3" s="2" t="s">
        <v>4</v>
      </c>
    </row>
    <row r="4" spans="1:11" ht="15">
      <c r="A4" s="3" t="s">
        <v>5</v>
      </c>
      <c r="B4" s="4">
        <v>42625</v>
      </c>
      <c r="C4" s="4">
        <v>95719</v>
      </c>
      <c r="D4" s="4">
        <f>SUM(B4:C4)</f>
        <v>138344</v>
      </c>
      <c r="E4" s="4">
        <v>44279</v>
      </c>
      <c r="F4" s="4">
        <v>103849</v>
      </c>
      <c r="G4" s="4">
        <f>SUM(E4:F4)</f>
        <v>148128</v>
      </c>
      <c r="H4" s="5">
        <f>+_xlfn.IFERROR(((E4-B4)/B4)*100,0)</f>
        <v>3.8803519061583582</v>
      </c>
      <c r="I4" s="5">
        <f>+_xlfn.IFERROR(((F4-C4)/C4)*100,0)</f>
        <v>8.493611508686886</v>
      </c>
      <c r="J4" s="50">
        <f>+_xlfn.IFERROR(((G4-D4)/D4)*100,0)</f>
        <v>7.0722257560862785</v>
      </c>
      <c r="K4" s="49"/>
    </row>
    <row r="5" spans="1:10" ht="15">
      <c r="A5" s="7" t="s">
        <v>56</v>
      </c>
      <c r="B5" s="8">
        <v>42648</v>
      </c>
      <c r="C5" s="8">
        <v>24667</v>
      </c>
      <c r="D5" s="8">
        <f aca="true" t="shared" si="0" ref="D5:D58">SUM(B5:C5)</f>
        <v>67315</v>
      </c>
      <c r="E5" s="8">
        <v>46487</v>
      </c>
      <c r="F5" s="8">
        <v>26131</v>
      </c>
      <c r="G5" s="8">
        <f aca="true" t="shared" si="1" ref="G5:G58">SUM(E5:F5)</f>
        <v>72618</v>
      </c>
      <c r="H5" s="9">
        <f aca="true" t="shared" si="2" ref="H5:H58">+_xlfn.IFERROR(((E5-B5)/B5)*100,0)</f>
        <v>9.001594447570813</v>
      </c>
      <c r="I5" s="9">
        <f aca="true" t="shared" si="3" ref="I5:I60">+_xlfn.IFERROR(((F5-C5)/C5)*100,0)</f>
        <v>5.935054931690113</v>
      </c>
      <c r="J5" s="10">
        <f aca="true" t="shared" si="4" ref="J5:J60">+_xlfn.IFERROR(((G5-D5)/D5)*100,0)</f>
        <v>7.87788754363812</v>
      </c>
    </row>
    <row r="6" spans="1:10" ht="15">
      <c r="A6" s="11" t="s">
        <v>6</v>
      </c>
      <c r="B6" s="4">
        <v>28921</v>
      </c>
      <c r="C6" s="4">
        <v>5365</v>
      </c>
      <c r="D6" s="4">
        <f t="shared" si="0"/>
        <v>34286</v>
      </c>
      <c r="E6" s="4">
        <v>36273</v>
      </c>
      <c r="F6" s="4">
        <v>5860</v>
      </c>
      <c r="G6" s="4">
        <f t="shared" si="1"/>
        <v>42133</v>
      </c>
      <c r="H6" s="5">
        <f t="shared" si="2"/>
        <v>25.420974378479304</v>
      </c>
      <c r="I6" s="5">
        <f t="shared" si="3"/>
        <v>9.226467847157501</v>
      </c>
      <c r="J6" s="6">
        <f t="shared" si="4"/>
        <v>22.88689260922826</v>
      </c>
    </row>
    <row r="7" spans="1:10" ht="15">
      <c r="A7" s="7" t="s">
        <v>7</v>
      </c>
      <c r="B7" s="8">
        <v>22889</v>
      </c>
      <c r="C7" s="8">
        <v>3332</v>
      </c>
      <c r="D7" s="8">
        <f t="shared" si="0"/>
        <v>26221</v>
      </c>
      <c r="E7" s="8">
        <v>24130</v>
      </c>
      <c r="F7" s="8">
        <v>3645</v>
      </c>
      <c r="G7" s="8">
        <f t="shared" si="1"/>
        <v>27775</v>
      </c>
      <c r="H7" s="9">
        <f t="shared" si="2"/>
        <v>5.4218183406876665</v>
      </c>
      <c r="I7" s="9">
        <f t="shared" si="3"/>
        <v>9.3937575030012</v>
      </c>
      <c r="J7" s="10">
        <f t="shared" si="4"/>
        <v>5.926547423820602</v>
      </c>
    </row>
    <row r="8" spans="1:10" ht="15">
      <c r="A8" s="11" t="s">
        <v>8</v>
      </c>
      <c r="B8" s="4">
        <v>15061</v>
      </c>
      <c r="C8" s="4">
        <v>11478</v>
      </c>
      <c r="D8" s="4">
        <f t="shared" si="0"/>
        <v>26539</v>
      </c>
      <c r="E8" s="4">
        <v>16791</v>
      </c>
      <c r="F8" s="4">
        <v>14030</v>
      </c>
      <c r="G8" s="4">
        <f t="shared" si="1"/>
        <v>30821</v>
      </c>
      <c r="H8" s="5">
        <f t="shared" si="2"/>
        <v>11.486621074297855</v>
      </c>
      <c r="I8" s="5">
        <f t="shared" si="3"/>
        <v>22.233838647848057</v>
      </c>
      <c r="J8" s="6">
        <f t="shared" si="4"/>
        <v>16.134745092128565</v>
      </c>
    </row>
    <row r="9" spans="1:10" ht="15">
      <c r="A9" s="7" t="s">
        <v>57</v>
      </c>
      <c r="B9" s="8">
        <v>1006</v>
      </c>
      <c r="C9" s="8">
        <v>129</v>
      </c>
      <c r="D9" s="8">
        <f t="shared" si="0"/>
        <v>1135</v>
      </c>
      <c r="E9" s="8">
        <v>1217</v>
      </c>
      <c r="F9" s="8">
        <v>225</v>
      </c>
      <c r="G9" s="8">
        <f t="shared" si="1"/>
        <v>1442</v>
      </c>
      <c r="H9" s="9">
        <f t="shared" si="2"/>
        <v>20.974155069582505</v>
      </c>
      <c r="I9" s="9">
        <f t="shared" si="3"/>
        <v>74.4186046511628</v>
      </c>
      <c r="J9" s="10">
        <f t="shared" si="4"/>
        <v>27.048458149779737</v>
      </c>
    </row>
    <row r="10" spans="1:10" ht="15">
      <c r="A10" s="11" t="s">
        <v>9</v>
      </c>
      <c r="B10" s="4">
        <v>2353</v>
      </c>
      <c r="C10" s="4">
        <v>619</v>
      </c>
      <c r="D10" s="4">
        <f t="shared" si="0"/>
        <v>2972</v>
      </c>
      <c r="E10" s="4">
        <v>3862</v>
      </c>
      <c r="F10" s="4">
        <v>909</v>
      </c>
      <c r="G10" s="4">
        <f t="shared" si="1"/>
        <v>4771</v>
      </c>
      <c r="H10" s="5">
        <f t="shared" si="2"/>
        <v>64.13089672758181</v>
      </c>
      <c r="I10" s="5">
        <f t="shared" si="3"/>
        <v>46.849757673667206</v>
      </c>
      <c r="J10" s="6">
        <f t="shared" si="4"/>
        <v>60.53162853297442</v>
      </c>
    </row>
    <row r="11" spans="1:10" ht="15">
      <c r="A11" s="7" t="s">
        <v>10</v>
      </c>
      <c r="B11" s="8">
        <v>3592</v>
      </c>
      <c r="C11" s="8">
        <v>324</v>
      </c>
      <c r="D11" s="8">
        <f t="shared" si="0"/>
        <v>3916</v>
      </c>
      <c r="E11" s="8">
        <v>3930</v>
      </c>
      <c r="F11" s="8">
        <v>476</v>
      </c>
      <c r="G11" s="8">
        <f t="shared" si="1"/>
        <v>4406</v>
      </c>
      <c r="H11" s="9">
        <f t="shared" si="2"/>
        <v>9.409799554565701</v>
      </c>
      <c r="I11" s="9">
        <f t="shared" si="3"/>
        <v>46.913580246913575</v>
      </c>
      <c r="J11" s="10">
        <f t="shared" si="4"/>
        <v>12.512768130745657</v>
      </c>
    </row>
    <row r="12" spans="1:10" ht="15">
      <c r="A12" s="11" t="s">
        <v>11</v>
      </c>
      <c r="B12" s="4">
        <v>12904</v>
      </c>
      <c r="C12" s="4">
        <v>2438</v>
      </c>
      <c r="D12" s="4">
        <f t="shared" si="0"/>
        <v>15342</v>
      </c>
      <c r="E12" s="4">
        <v>12258</v>
      </c>
      <c r="F12" s="4">
        <v>1946</v>
      </c>
      <c r="G12" s="4">
        <f t="shared" si="1"/>
        <v>14204</v>
      </c>
      <c r="H12" s="5">
        <f t="shared" si="2"/>
        <v>-5.006199628022319</v>
      </c>
      <c r="I12" s="5">
        <f t="shared" si="3"/>
        <v>-20.180475799835932</v>
      </c>
      <c r="J12" s="6">
        <f t="shared" si="4"/>
        <v>-7.417546604093339</v>
      </c>
    </row>
    <row r="13" spans="1:10" ht="15">
      <c r="A13" s="7" t="s">
        <v>12</v>
      </c>
      <c r="B13" s="8">
        <v>7482</v>
      </c>
      <c r="C13" s="8">
        <v>685</v>
      </c>
      <c r="D13" s="8">
        <f t="shared" si="0"/>
        <v>8167</v>
      </c>
      <c r="E13" s="8">
        <v>7854</v>
      </c>
      <c r="F13" s="8">
        <v>696</v>
      </c>
      <c r="G13" s="8">
        <f t="shared" si="1"/>
        <v>8550</v>
      </c>
      <c r="H13" s="9">
        <f t="shared" si="2"/>
        <v>4.971932638331997</v>
      </c>
      <c r="I13" s="9">
        <f t="shared" si="3"/>
        <v>1.6058394160583942</v>
      </c>
      <c r="J13" s="10">
        <f t="shared" si="4"/>
        <v>4.689604505938534</v>
      </c>
    </row>
    <row r="14" spans="1:10" ht="15">
      <c r="A14" s="11" t="s">
        <v>13</v>
      </c>
      <c r="B14" s="4">
        <v>2862</v>
      </c>
      <c r="C14" s="4">
        <v>104</v>
      </c>
      <c r="D14" s="4">
        <f t="shared" si="0"/>
        <v>2966</v>
      </c>
      <c r="E14" s="4">
        <v>3526</v>
      </c>
      <c r="F14" s="4">
        <v>78</v>
      </c>
      <c r="G14" s="4">
        <f t="shared" si="1"/>
        <v>3604</v>
      </c>
      <c r="H14" s="5">
        <f t="shared" si="2"/>
        <v>23.200559049615656</v>
      </c>
      <c r="I14" s="5">
        <f t="shared" si="3"/>
        <v>-25</v>
      </c>
      <c r="J14" s="6">
        <f t="shared" si="4"/>
        <v>21.51045178691841</v>
      </c>
    </row>
    <row r="15" spans="1:10" ht="15">
      <c r="A15" s="7" t="s">
        <v>14</v>
      </c>
      <c r="B15" s="8">
        <v>5214</v>
      </c>
      <c r="C15" s="8">
        <v>575</v>
      </c>
      <c r="D15" s="8">
        <f t="shared" si="0"/>
        <v>5789</v>
      </c>
      <c r="E15" s="8">
        <v>6451</v>
      </c>
      <c r="F15" s="8">
        <v>559</v>
      </c>
      <c r="G15" s="8">
        <f t="shared" si="1"/>
        <v>7010</v>
      </c>
      <c r="H15" s="9">
        <f t="shared" si="2"/>
        <v>23.72458764863828</v>
      </c>
      <c r="I15" s="9">
        <f t="shared" si="3"/>
        <v>-2.782608695652174</v>
      </c>
      <c r="J15" s="10">
        <f t="shared" si="4"/>
        <v>21.091725686647088</v>
      </c>
    </row>
    <row r="16" spans="1:10" ht="15">
      <c r="A16" s="11" t="s">
        <v>15</v>
      </c>
      <c r="B16" s="4">
        <v>587</v>
      </c>
      <c r="C16" s="4">
        <v>15</v>
      </c>
      <c r="D16" s="4">
        <f t="shared" si="0"/>
        <v>602</v>
      </c>
      <c r="E16" s="4">
        <v>706</v>
      </c>
      <c r="F16" s="4">
        <v>22</v>
      </c>
      <c r="G16" s="4">
        <f t="shared" si="1"/>
        <v>728</v>
      </c>
      <c r="H16" s="5">
        <f t="shared" si="2"/>
        <v>20.272572402044293</v>
      </c>
      <c r="I16" s="5">
        <f t="shared" si="3"/>
        <v>46.666666666666664</v>
      </c>
      <c r="J16" s="6">
        <f t="shared" si="4"/>
        <v>20.930232558139537</v>
      </c>
    </row>
    <row r="17" spans="1:10" ht="15">
      <c r="A17" s="7" t="s">
        <v>16</v>
      </c>
      <c r="B17" s="8">
        <v>667</v>
      </c>
      <c r="C17" s="8">
        <v>2</v>
      </c>
      <c r="D17" s="8">
        <f t="shared" si="0"/>
        <v>669</v>
      </c>
      <c r="E17" s="8">
        <v>752</v>
      </c>
      <c r="F17" s="8">
        <v>8</v>
      </c>
      <c r="G17" s="8">
        <f t="shared" si="1"/>
        <v>760</v>
      </c>
      <c r="H17" s="9">
        <f t="shared" si="2"/>
        <v>12.743628185907047</v>
      </c>
      <c r="I17" s="9">
        <f t="shared" si="3"/>
        <v>300</v>
      </c>
      <c r="J17" s="10">
        <f t="shared" si="4"/>
        <v>13.602391629297458</v>
      </c>
    </row>
    <row r="18" spans="1:10" ht="15">
      <c r="A18" s="11" t="s">
        <v>17</v>
      </c>
      <c r="B18" s="4">
        <v>496</v>
      </c>
      <c r="C18" s="4">
        <v>45</v>
      </c>
      <c r="D18" s="4">
        <f t="shared" si="0"/>
        <v>541</v>
      </c>
      <c r="E18" s="4">
        <v>492</v>
      </c>
      <c r="F18" s="4">
        <v>40</v>
      </c>
      <c r="G18" s="4">
        <f t="shared" si="1"/>
        <v>532</v>
      </c>
      <c r="H18" s="5">
        <f t="shared" si="2"/>
        <v>-0.8064516129032258</v>
      </c>
      <c r="I18" s="5">
        <f t="shared" si="3"/>
        <v>-11.11111111111111</v>
      </c>
      <c r="J18" s="6">
        <f t="shared" si="4"/>
        <v>-1.6635859519408502</v>
      </c>
    </row>
    <row r="19" spans="1:10" ht="15">
      <c r="A19" s="7" t="s">
        <v>58</v>
      </c>
      <c r="B19" s="8">
        <v>6707</v>
      </c>
      <c r="C19" s="8">
        <v>0</v>
      </c>
      <c r="D19" s="8">
        <f t="shared" si="0"/>
        <v>6707</v>
      </c>
      <c r="E19" s="8">
        <v>5998</v>
      </c>
      <c r="F19" s="8">
        <v>0</v>
      </c>
      <c r="G19" s="8">
        <f t="shared" si="1"/>
        <v>5998</v>
      </c>
      <c r="H19" s="9">
        <f t="shared" si="2"/>
        <v>-10.571045176681078</v>
      </c>
      <c r="I19" s="9">
        <f t="shared" si="3"/>
        <v>0</v>
      </c>
      <c r="J19" s="10">
        <f t="shared" si="4"/>
        <v>-10.571045176681078</v>
      </c>
    </row>
    <row r="20" spans="1:10" ht="15">
      <c r="A20" s="11" t="s">
        <v>18</v>
      </c>
      <c r="B20" s="4">
        <v>5528</v>
      </c>
      <c r="C20" s="4">
        <v>33</v>
      </c>
      <c r="D20" s="4">
        <f t="shared" si="0"/>
        <v>5561</v>
      </c>
      <c r="E20" s="4">
        <v>6178</v>
      </c>
      <c r="F20" s="4">
        <v>50</v>
      </c>
      <c r="G20" s="4">
        <f t="shared" si="1"/>
        <v>6228</v>
      </c>
      <c r="H20" s="5">
        <f t="shared" si="2"/>
        <v>11.758321273516643</v>
      </c>
      <c r="I20" s="5">
        <f t="shared" si="3"/>
        <v>51.515151515151516</v>
      </c>
      <c r="J20" s="6">
        <f t="shared" si="4"/>
        <v>11.994245639273512</v>
      </c>
    </row>
    <row r="21" spans="1:10" ht="15">
      <c r="A21" s="7" t="s">
        <v>19</v>
      </c>
      <c r="B21" s="8">
        <v>28</v>
      </c>
      <c r="C21" s="8">
        <v>0</v>
      </c>
      <c r="D21" s="8">
        <f t="shared" si="0"/>
        <v>28</v>
      </c>
      <c r="E21" s="8">
        <v>21</v>
      </c>
      <c r="F21" s="8">
        <v>0</v>
      </c>
      <c r="G21" s="8">
        <f t="shared" si="1"/>
        <v>21</v>
      </c>
      <c r="H21" s="9">
        <f t="shared" si="2"/>
        <v>-25</v>
      </c>
      <c r="I21" s="9">
        <f t="shared" si="3"/>
        <v>0</v>
      </c>
      <c r="J21" s="10">
        <f t="shared" si="4"/>
        <v>-25</v>
      </c>
    </row>
    <row r="22" spans="1:10" ht="15">
      <c r="A22" s="11" t="s">
        <v>20</v>
      </c>
      <c r="B22" s="4">
        <v>1026</v>
      </c>
      <c r="C22" s="4">
        <v>24</v>
      </c>
      <c r="D22" s="4">
        <f t="shared" si="0"/>
        <v>1050</v>
      </c>
      <c r="E22" s="4">
        <v>1541</v>
      </c>
      <c r="F22" s="4">
        <v>13</v>
      </c>
      <c r="G22" s="4">
        <f t="shared" si="1"/>
        <v>1554</v>
      </c>
      <c r="H22" s="5">
        <f t="shared" si="2"/>
        <v>50.19493177387915</v>
      </c>
      <c r="I22" s="5">
        <f t="shared" si="3"/>
        <v>-45.83333333333333</v>
      </c>
      <c r="J22" s="6">
        <f t="shared" si="4"/>
        <v>48</v>
      </c>
    </row>
    <row r="23" spans="1:10" ht="15">
      <c r="A23" s="7" t="s">
        <v>21</v>
      </c>
      <c r="B23" s="8">
        <v>404</v>
      </c>
      <c r="C23" s="8">
        <v>17</v>
      </c>
      <c r="D23" s="8">
        <f t="shared" si="0"/>
        <v>421</v>
      </c>
      <c r="E23" s="8">
        <v>520</v>
      </c>
      <c r="F23" s="8">
        <v>3</v>
      </c>
      <c r="G23" s="8">
        <f t="shared" si="1"/>
        <v>523</v>
      </c>
      <c r="H23" s="9">
        <f t="shared" si="2"/>
        <v>28.71287128712871</v>
      </c>
      <c r="I23" s="9">
        <f t="shared" si="3"/>
        <v>-82.35294117647058</v>
      </c>
      <c r="J23" s="10">
        <f t="shared" si="4"/>
        <v>24.228028503562946</v>
      </c>
    </row>
    <row r="24" spans="1:10" ht="15">
      <c r="A24" s="11" t="s">
        <v>22</v>
      </c>
      <c r="B24" s="4">
        <v>2050</v>
      </c>
      <c r="C24" s="4">
        <v>177</v>
      </c>
      <c r="D24" s="4">
        <f t="shared" si="0"/>
        <v>2227</v>
      </c>
      <c r="E24" s="4">
        <v>1353</v>
      </c>
      <c r="F24" s="4">
        <v>110</v>
      </c>
      <c r="G24" s="4">
        <f t="shared" si="1"/>
        <v>1463</v>
      </c>
      <c r="H24" s="5">
        <f t="shared" si="2"/>
        <v>-34</v>
      </c>
      <c r="I24" s="5">
        <f t="shared" si="3"/>
        <v>-37.85310734463277</v>
      </c>
      <c r="J24" s="6">
        <f t="shared" si="4"/>
        <v>-34.30624158060171</v>
      </c>
    </row>
    <row r="25" spans="1:10" ht="15">
      <c r="A25" s="7" t="s">
        <v>23</v>
      </c>
      <c r="B25" s="8">
        <v>1445</v>
      </c>
      <c r="C25" s="8">
        <v>27</v>
      </c>
      <c r="D25" s="8">
        <f t="shared" si="0"/>
        <v>1472</v>
      </c>
      <c r="E25" s="8">
        <v>1796</v>
      </c>
      <c r="F25" s="8">
        <v>18</v>
      </c>
      <c r="G25" s="8">
        <f t="shared" si="1"/>
        <v>1814</v>
      </c>
      <c r="H25" s="9">
        <f t="shared" si="2"/>
        <v>24.290657439446367</v>
      </c>
      <c r="I25" s="9">
        <f t="shared" si="3"/>
        <v>-33.33333333333333</v>
      </c>
      <c r="J25" s="10">
        <f t="shared" si="4"/>
        <v>23.233695652173914</v>
      </c>
    </row>
    <row r="26" spans="1:10" ht="15">
      <c r="A26" s="11" t="s">
        <v>24</v>
      </c>
      <c r="B26" s="4">
        <v>74</v>
      </c>
      <c r="C26" s="4">
        <v>0</v>
      </c>
      <c r="D26" s="4">
        <f t="shared" si="0"/>
        <v>74</v>
      </c>
      <c r="E26" s="4">
        <v>40</v>
      </c>
      <c r="F26" s="4">
        <v>0</v>
      </c>
      <c r="G26" s="4">
        <f t="shared" si="1"/>
        <v>40</v>
      </c>
      <c r="H26" s="5">
        <f t="shared" si="2"/>
        <v>-45.94594594594595</v>
      </c>
      <c r="I26" s="5">
        <f t="shared" si="3"/>
        <v>0</v>
      </c>
      <c r="J26" s="6">
        <f t="shared" si="4"/>
        <v>-45.94594594594595</v>
      </c>
    </row>
    <row r="27" spans="1:10" ht="15">
      <c r="A27" s="7" t="s">
        <v>25</v>
      </c>
      <c r="B27" s="8">
        <v>1918</v>
      </c>
      <c r="C27" s="8">
        <v>159</v>
      </c>
      <c r="D27" s="8">
        <f t="shared" si="0"/>
        <v>2077</v>
      </c>
      <c r="E27" s="8">
        <v>1799</v>
      </c>
      <c r="F27" s="8">
        <v>257</v>
      </c>
      <c r="G27" s="8">
        <f t="shared" si="1"/>
        <v>2056</v>
      </c>
      <c r="H27" s="9">
        <f t="shared" si="2"/>
        <v>-6.204379562043796</v>
      </c>
      <c r="I27" s="9">
        <f t="shared" si="3"/>
        <v>61.63522012578616</v>
      </c>
      <c r="J27" s="10">
        <f t="shared" si="4"/>
        <v>-1.0110736639383726</v>
      </c>
    </row>
    <row r="28" spans="1:10" ht="15">
      <c r="A28" s="11" t="s">
        <v>26</v>
      </c>
      <c r="B28" s="4">
        <v>4036</v>
      </c>
      <c r="C28" s="4">
        <v>169</v>
      </c>
      <c r="D28" s="4">
        <f t="shared" si="0"/>
        <v>4205</v>
      </c>
      <c r="E28" s="4">
        <v>4453</v>
      </c>
      <c r="F28" s="4">
        <v>138</v>
      </c>
      <c r="G28" s="4">
        <f t="shared" si="1"/>
        <v>4591</v>
      </c>
      <c r="H28" s="5">
        <f t="shared" si="2"/>
        <v>10.33201189296333</v>
      </c>
      <c r="I28" s="5">
        <f t="shared" si="3"/>
        <v>-18.34319526627219</v>
      </c>
      <c r="J28" s="6">
        <f t="shared" si="4"/>
        <v>9.179548156956004</v>
      </c>
    </row>
    <row r="29" spans="1:10" ht="15">
      <c r="A29" s="7" t="s">
        <v>27</v>
      </c>
      <c r="B29" s="8">
        <v>2236</v>
      </c>
      <c r="C29" s="8">
        <v>59</v>
      </c>
      <c r="D29" s="8">
        <f t="shared" si="0"/>
        <v>2295</v>
      </c>
      <c r="E29" s="8">
        <v>2256</v>
      </c>
      <c r="F29" s="8">
        <v>53</v>
      </c>
      <c r="G29" s="8">
        <f t="shared" si="1"/>
        <v>2309</v>
      </c>
      <c r="H29" s="9">
        <f t="shared" si="2"/>
        <v>0.8944543828264758</v>
      </c>
      <c r="I29" s="9">
        <f t="shared" si="3"/>
        <v>-10.16949152542373</v>
      </c>
      <c r="J29" s="10">
        <f t="shared" si="4"/>
        <v>0.6100217864923747</v>
      </c>
    </row>
    <row r="30" spans="1:10" ht="15">
      <c r="A30" s="11" t="s">
        <v>28</v>
      </c>
      <c r="B30" s="4">
        <v>924</v>
      </c>
      <c r="C30" s="4">
        <v>10</v>
      </c>
      <c r="D30" s="4">
        <f t="shared" si="0"/>
        <v>934</v>
      </c>
      <c r="E30" s="4">
        <v>1158</v>
      </c>
      <c r="F30" s="4">
        <v>0</v>
      </c>
      <c r="G30" s="4">
        <f t="shared" si="1"/>
        <v>1158</v>
      </c>
      <c r="H30" s="5">
        <f t="shared" si="2"/>
        <v>25.324675324675322</v>
      </c>
      <c r="I30" s="5">
        <f t="shared" si="3"/>
        <v>-100</v>
      </c>
      <c r="J30" s="6">
        <f t="shared" si="4"/>
        <v>23.98286937901499</v>
      </c>
    </row>
    <row r="31" spans="1:10" ht="15">
      <c r="A31" s="7" t="s">
        <v>59</v>
      </c>
      <c r="B31" s="8">
        <v>1077</v>
      </c>
      <c r="C31" s="8">
        <v>113</v>
      </c>
      <c r="D31" s="8">
        <f t="shared" si="0"/>
        <v>1190</v>
      </c>
      <c r="E31" s="8">
        <v>1639</v>
      </c>
      <c r="F31" s="8">
        <v>195</v>
      </c>
      <c r="G31" s="8">
        <f t="shared" si="1"/>
        <v>1834</v>
      </c>
      <c r="H31" s="9">
        <f t="shared" si="2"/>
        <v>52.18198700092851</v>
      </c>
      <c r="I31" s="9">
        <f t="shared" si="3"/>
        <v>72.56637168141593</v>
      </c>
      <c r="J31" s="10">
        <f t="shared" si="4"/>
        <v>54.11764705882353</v>
      </c>
    </row>
    <row r="32" spans="1:10" ht="15">
      <c r="A32" s="11" t="s">
        <v>75</v>
      </c>
      <c r="B32" s="4">
        <v>281</v>
      </c>
      <c r="C32" s="4">
        <v>0</v>
      </c>
      <c r="D32" s="4">
        <f t="shared" si="0"/>
        <v>281</v>
      </c>
      <c r="E32" s="4">
        <v>326</v>
      </c>
      <c r="F32" s="4">
        <v>0</v>
      </c>
      <c r="G32" s="4">
        <f t="shared" si="1"/>
        <v>326</v>
      </c>
      <c r="H32" s="5">
        <f t="shared" si="2"/>
        <v>16.014234875444842</v>
      </c>
      <c r="I32" s="5">
        <f t="shared" si="3"/>
        <v>0</v>
      </c>
      <c r="J32" s="6">
        <f t="shared" si="4"/>
        <v>16.014234875444842</v>
      </c>
    </row>
    <row r="33" spans="1:10" ht="15">
      <c r="A33" s="7" t="s">
        <v>29</v>
      </c>
      <c r="B33" s="8">
        <v>2202</v>
      </c>
      <c r="C33" s="8">
        <v>711</v>
      </c>
      <c r="D33" s="8">
        <f t="shared" si="0"/>
        <v>2913</v>
      </c>
      <c r="E33" s="8">
        <v>2746</v>
      </c>
      <c r="F33" s="8">
        <v>595</v>
      </c>
      <c r="G33" s="8">
        <f t="shared" si="1"/>
        <v>3341</v>
      </c>
      <c r="H33" s="9">
        <f t="shared" si="2"/>
        <v>24.704813805631247</v>
      </c>
      <c r="I33" s="9">
        <f t="shared" si="3"/>
        <v>-16.31504922644163</v>
      </c>
      <c r="J33" s="10">
        <f t="shared" si="4"/>
        <v>14.692756608307587</v>
      </c>
    </row>
    <row r="34" spans="1:10" ht="15">
      <c r="A34" s="11" t="s">
        <v>71</v>
      </c>
      <c r="B34" s="4">
        <v>410</v>
      </c>
      <c r="C34" s="4">
        <v>0</v>
      </c>
      <c r="D34" s="4">
        <f t="shared" si="0"/>
        <v>410</v>
      </c>
      <c r="E34" s="4">
        <v>672</v>
      </c>
      <c r="F34" s="4">
        <v>0</v>
      </c>
      <c r="G34" s="4">
        <f t="shared" si="1"/>
        <v>672</v>
      </c>
      <c r="H34" s="5">
        <f t="shared" si="2"/>
        <v>63.90243902439025</v>
      </c>
      <c r="I34" s="5">
        <f t="shared" si="3"/>
        <v>0</v>
      </c>
      <c r="J34" s="6">
        <f t="shared" si="4"/>
        <v>63.90243902439025</v>
      </c>
    </row>
    <row r="35" spans="1:10" ht="15">
      <c r="A35" s="7" t="s">
        <v>30</v>
      </c>
      <c r="B35" s="8">
        <v>7428</v>
      </c>
      <c r="C35" s="8">
        <v>92</v>
      </c>
      <c r="D35" s="8">
        <f t="shared" si="0"/>
        <v>7520</v>
      </c>
      <c r="E35" s="8">
        <v>5818</v>
      </c>
      <c r="F35" s="8">
        <v>204</v>
      </c>
      <c r="G35" s="8">
        <f t="shared" si="1"/>
        <v>6022</v>
      </c>
      <c r="H35" s="9">
        <f t="shared" si="2"/>
        <v>-21.67474421109316</v>
      </c>
      <c r="I35" s="9">
        <f t="shared" si="3"/>
        <v>121.73913043478262</v>
      </c>
      <c r="J35" s="10">
        <f t="shared" si="4"/>
        <v>-19.920212765957444</v>
      </c>
    </row>
    <row r="36" spans="1:10" ht="15">
      <c r="A36" s="11" t="s">
        <v>31</v>
      </c>
      <c r="B36" s="4">
        <v>755</v>
      </c>
      <c r="C36" s="4">
        <v>12</v>
      </c>
      <c r="D36" s="4">
        <f t="shared" si="0"/>
        <v>767</v>
      </c>
      <c r="E36" s="4">
        <v>848</v>
      </c>
      <c r="F36" s="4">
        <v>10</v>
      </c>
      <c r="G36" s="4">
        <f t="shared" si="1"/>
        <v>858</v>
      </c>
      <c r="H36" s="5">
        <f t="shared" si="2"/>
        <v>12.317880794701987</v>
      </c>
      <c r="I36" s="5">
        <f t="shared" si="3"/>
        <v>-16.666666666666664</v>
      </c>
      <c r="J36" s="6">
        <f t="shared" si="4"/>
        <v>11.864406779661017</v>
      </c>
    </row>
    <row r="37" spans="1:10" ht="15">
      <c r="A37" s="7" t="s">
        <v>32</v>
      </c>
      <c r="B37" s="8">
        <v>1313</v>
      </c>
      <c r="C37" s="8">
        <v>3</v>
      </c>
      <c r="D37" s="8">
        <f t="shared" si="0"/>
        <v>1316</v>
      </c>
      <c r="E37" s="8">
        <v>1462</v>
      </c>
      <c r="F37" s="8">
        <v>0</v>
      </c>
      <c r="G37" s="8">
        <f t="shared" si="1"/>
        <v>1462</v>
      </c>
      <c r="H37" s="9">
        <f t="shared" si="2"/>
        <v>11.348057882711348</v>
      </c>
      <c r="I37" s="9">
        <f t="shared" si="3"/>
        <v>-100</v>
      </c>
      <c r="J37" s="10">
        <f t="shared" si="4"/>
        <v>11.094224924012158</v>
      </c>
    </row>
    <row r="38" spans="1:10" ht="15">
      <c r="A38" s="11" t="s">
        <v>33</v>
      </c>
      <c r="B38" s="4">
        <v>197</v>
      </c>
      <c r="C38" s="4">
        <v>10</v>
      </c>
      <c r="D38" s="4">
        <f t="shared" si="0"/>
        <v>207</v>
      </c>
      <c r="E38" s="4">
        <v>261</v>
      </c>
      <c r="F38" s="4">
        <v>14</v>
      </c>
      <c r="G38" s="4">
        <f t="shared" si="1"/>
        <v>275</v>
      </c>
      <c r="H38" s="5">
        <f t="shared" si="2"/>
        <v>32.48730964467005</v>
      </c>
      <c r="I38" s="5">
        <f t="shared" si="3"/>
        <v>40</v>
      </c>
      <c r="J38" s="6">
        <f t="shared" si="4"/>
        <v>32.850241545893724</v>
      </c>
    </row>
    <row r="39" spans="1:10" ht="15">
      <c r="A39" s="7" t="s">
        <v>34</v>
      </c>
      <c r="B39" s="8">
        <v>4047</v>
      </c>
      <c r="C39" s="8">
        <v>440</v>
      </c>
      <c r="D39" s="8">
        <f t="shared" si="0"/>
        <v>4487</v>
      </c>
      <c r="E39" s="8">
        <v>3976</v>
      </c>
      <c r="F39" s="8">
        <v>513</v>
      </c>
      <c r="G39" s="8">
        <f t="shared" si="1"/>
        <v>4489</v>
      </c>
      <c r="H39" s="9">
        <f t="shared" si="2"/>
        <v>-1.7543859649122806</v>
      </c>
      <c r="I39" s="9">
        <f t="shared" si="3"/>
        <v>16.590909090909093</v>
      </c>
      <c r="J39" s="22">
        <f t="shared" si="4"/>
        <v>0.04457321149988857</v>
      </c>
    </row>
    <row r="40" spans="1:10" ht="15">
      <c r="A40" s="11" t="s">
        <v>35</v>
      </c>
      <c r="B40" s="4">
        <v>332</v>
      </c>
      <c r="C40" s="4">
        <v>8</v>
      </c>
      <c r="D40" s="4">
        <f t="shared" si="0"/>
        <v>340</v>
      </c>
      <c r="E40" s="4">
        <v>499</v>
      </c>
      <c r="F40" s="4">
        <v>39</v>
      </c>
      <c r="G40" s="4">
        <f t="shared" si="1"/>
        <v>538</v>
      </c>
      <c r="H40" s="5">
        <f t="shared" si="2"/>
        <v>50.30120481927711</v>
      </c>
      <c r="I40" s="5">
        <f t="shared" si="3"/>
        <v>387.5</v>
      </c>
      <c r="J40" s="6">
        <f t="shared" si="4"/>
        <v>58.235294117647065</v>
      </c>
    </row>
    <row r="41" spans="1:10" ht="15">
      <c r="A41" s="7" t="s">
        <v>36</v>
      </c>
      <c r="B41" s="8">
        <v>2538</v>
      </c>
      <c r="C41" s="8">
        <v>187</v>
      </c>
      <c r="D41" s="8">
        <f t="shared" si="0"/>
        <v>2725</v>
      </c>
      <c r="E41" s="8">
        <v>2783</v>
      </c>
      <c r="F41" s="8">
        <v>260</v>
      </c>
      <c r="G41" s="8">
        <f t="shared" si="1"/>
        <v>3043</v>
      </c>
      <c r="H41" s="9">
        <f t="shared" si="2"/>
        <v>9.653270291568164</v>
      </c>
      <c r="I41" s="12">
        <f t="shared" si="3"/>
        <v>39.037433155080215</v>
      </c>
      <c r="J41" s="10">
        <f t="shared" si="4"/>
        <v>11.669724770642203</v>
      </c>
    </row>
    <row r="42" spans="1:10" ht="15">
      <c r="A42" s="11" t="s">
        <v>37</v>
      </c>
      <c r="B42" s="4">
        <v>2330</v>
      </c>
      <c r="C42" s="4">
        <v>45</v>
      </c>
      <c r="D42" s="4">
        <f t="shared" si="0"/>
        <v>2375</v>
      </c>
      <c r="E42" s="4">
        <v>2288</v>
      </c>
      <c r="F42" s="4">
        <v>26</v>
      </c>
      <c r="G42" s="4">
        <f t="shared" si="1"/>
        <v>2314</v>
      </c>
      <c r="H42" s="5">
        <f t="shared" si="2"/>
        <v>-1.8025751072961373</v>
      </c>
      <c r="I42" s="5">
        <f t="shared" si="3"/>
        <v>-42.22222222222222</v>
      </c>
      <c r="J42" s="6">
        <f t="shared" si="4"/>
        <v>-2.568421052631579</v>
      </c>
    </row>
    <row r="43" spans="1:10" ht="15">
      <c r="A43" s="7" t="s">
        <v>38</v>
      </c>
      <c r="B43" s="8">
        <v>1446</v>
      </c>
      <c r="C43" s="8">
        <v>18</v>
      </c>
      <c r="D43" s="8">
        <f t="shared" si="0"/>
        <v>1464</v>
      </c>
      <c r="E43" s="8">
        <v>1586</v>
      </c>
      <c r="F43" s="8">
        <v>54</v>
      </c>
      <c r="G43" s="8">
        <f t="shared" si="1"/>
        <v>1640</v>
      </c>
      <c r="H43" s="9">
        <f t="shared" si="2"/>
        <v>9.681881051175658</v>
      </c>
      <c r="I43" s="9">
        <f t="shared" si="3"/>
        <v>200</v>
      </c>
      <c r="J43" s="10">
        <f t="shared" si="4"/>
        <v>12.021857923497267</v>
      </c>
    </row>
    <row r="44" spans="1:10" ht="15">
      <c r="A44" s="11" t="s">
        <v>39</v>
      </c>
      <c r="B44" s="4">
        <v>834</v>
      </c>
      <c r="C44" s="4">
        <v>0</v>
      </c>
      <c r="D44" s="4">
        <f t="shared" si="0"/>
        <v>834</v>
      </c>
      <c r="E44" s="4">
        <v>1137</v>
      </c>
      <c r="F44" s="4">
        <v>4</v>
      </c>
      <c r="G44" s="4">
        <f t="shared" si="1"/>
        <v>1141</v>
      </c>
      <c r="H44" s="5">
        <f t="shared" si="2"/>
        <v>36.330935251798564</v>
      </c>
      <c r="I44" s="47">
        <f t="shared" si="3"/>
        <v>0</v>
      </c>
      <c r="J44" s="6">
        <f t="shared" si="4"/>
        <v>36.810551558753</v>
      </c>
    </row>
    <row r="45" spans="1:10" ht="15">
      <c r="A45" s="7" t="s">
        <v>40</v>
      </c>
      <c r="B45" s="8">
        <v>1557</v>
      </c>
      <c r="C45" s="8">
        <v>22</v>
      </c>
      <c r="D45" s="8">
        <f t="shared" si="0"/>
        <v>1579</v>
      </c>
      <c r="E45" s="8">
        <v>2007</v>
      </c>
      <c r="F45" s="8">
        <v>25</v>
      </c>
      <c r="G45" s="8">
        <f t="shared" si="1"/>
        <v>2032</v>
      </c>
      <c r="H45" s="9">
        <f t="shared" si="2"/>
        <v>28.901734104046245</v>
      </c>
      <c r="I45" s="9">
        <f t="shared" si="3"/>
        <v>13.636363636363635</v>
      </c>
      <c r="J45" s="10">
        <f t="shared" si="4"/>
        <v>28.689043698543383</v>
      </c>
    </row>
    <row r="46" spans="1:10" ht="15">
      <c r="A46" s="11" t="s">
        <v>41</v>
      </c>
      <c r="B46" s="4">
        <v>2446</v>
      </c>
      <c r="C46" s="4">
        <v>148</v>
      </c>
      <c r="D46" s="4">
        <f t="shared" si="0"/>
        <v>2594</v>
      </c>
      <c r="E46" s="4">
        <v>2384</v>
      </c>
      <c r="F46" s="4">
        <v>33</v>
      </c>
      <c r="G46" s="4">
        <f t="shared" si="1"/>
        <v>2417</v>
      </c>
      <c r="H46" s="5">
        <f t="shared" si="2"/>
        <v>-2.5347506132461164</v>
      </c>
      <c r="I46" s="5">
        <f t="shared" si="3"/>
        <v>-77.7027027027027</v>
      </c>
      <c r="J46" s="6">
        <f t="shared" si="4"/>
        <v>-6.823438704703161</v>
      </c>
    </row>
    <row r="47" spans="1:10" ht="15">
      <c r="A47" s="7" t="s">
        <v>42</v>
      </c>
      <c r="B47" s="8">
        <v>5702</v>
      </c>
      <c r="C47" s="8">
        <v>201</v>
      </c>
      <c r="D47" s="8">
        <f t="shared" si="0"/>
        <v>5903</v>
      </c>
      <c r="E47" s="8">
        <v>4392</v>
      </c>
      <c r="F47" s="8">
        <v>241</v>
      </c>
      <c r="G47" s="8">
        <f t="shared" si="1"/>
        <v>4633</v>
      </c>
      <c r="H47" s="9">
        <f t="shared" si="2"/>
        <v>-22.974394949140652</v>
      </c>
      <c r="I47" s="9">
        <f t="shared" si="3"/>
        <v>19.900497512437813</v>
      </c>
      <c r="J47" s="10">
        <f t="shared" si="4"/>
        <v>-21.514484160596307</v>
      </c>
    </row>
    <row r="48" spans="1:10" ht="15">
      <c r="A48" s="11" t="s">
        <v>43</v>
      </c>
      <c r="B48" s="4">
        <v>328</v>
      </c>
      <c r="C48" s="4">
        <v>0</v>
      </c>
      <c r="D48" s="4">
        <f t="shared" si="0"/>
        <v>328</v>
      </c>
      <c r="E48" s="4">
        <v>46</v>
      </c>
      <c r="F48" s="4">
        <v>0</v>
      </c>
      <c r="G48" s="4">
        <f t="shared" si="1"/>
        <v>46</v>
      </c>
      <c r="H48" s="5">
        <f t="shared" si="2"/>
        <v>-85.97560975609755</v>
      </c>
      <c r="I48" s="5">
        <f t="shared" si="3"/>
        <v>0</v>
      </c>
      <c r="J48" s="6">
        <f t="shared" si="4"/>
        <v>-85.97560975609755</v>
      </c>
    </row>
    <row r="49" spans="1:10" ht="15">
      <c r="A49" s="7" t="s">
        <v>44</v>
      </c>
      <c r="B49" s="8">
        <v>272</v>
      </c>
      <c r="C49" s="8">
        <v>4</v>
      </c>
      <c r="D49" s="8">
        <f t="shared" si="0"/>
        <v>276</v>
      </c>
      <c r="E49" s="8">
        <v>506</v>
      </c>
      <c r="F49" s="8">
        <v>124</v>
      </c>
      <c r="G49" s="8">
        <f t="shared" si="1"/>
        <v>630</v>
      </c>
      <c r="H49" s="9">
        <f t="shared" si="2"/>
        <v>86.02941176470588</v>
      </c>
      <c r="I49" s="9">
        <f t="shared" si="3"/>
        <v>3000</v>
      </c>
      <c r="J49" s="10">
        <f t="shared" si="4"/>
        <v>128.26086956521738</v>
      </c>
    </row>
    <row r="50" spans="1:10" ht="15">
      <c r="A50" s="11" t="s">
        <v>45</v>
      </c>
      <c r="B50" s="4">
        <v>1203</v>
      </c>
      <c r="C50" s="4">
        <v>35</v>
      </c>
      <c r="D50" s="4">
        <f t="shared" si="0"/>
        <v>1238</v>
      </c>
      <c r="E50" s="4">
        <v>1234</v>
      </c>
      <c r="F50" s="4">
        <v>34</v>
      </c>
      <c r="G50" s="4">
        <f t="shared" si="1"/>
        <v>1268</v>
      </c>
      <c r="H50" s="5">
        <f t="shared" si="2"/>
        <v>2.57689110556941</v>
      </c>
      <c r="I50" s="5">
        <f>+_xlfn.IFERROR(((F50-C50)/C50)*100,0)</f>
        <v>-2.857142857142857</v>
      </c>
      <c r="J50" s="6">
        <f t="shared" si="4"/>
        <v>2.4232633279483036</v>
      </c>
    </row>
    <row r="51" spans="1:10" ht="15">
      <c r="A51" s="7" t="s">
        <v>46</v>
      </c>
      <c r="B51" s="8">
        <v>1897</v>
      </c>
      <c r="C51" s="8">
        <v>72</v>
      </c>
      <c r="D51" s="8">
        <f t="shared" si="0"/>
        <v>1969</v>
      </c>
      <c r="E51" s="8">
        <v>2315</v>
      </c>
      <c r="F51" s="8">
        <v>83</v>
      </c>
      <c r="G51" s="8">
        <f t="shared" si="1"/>
        <v>2398</v>
      </c>
      <c r="H51" s="9">
        <f t="shared" si="2"/>
        <v>22.034791776489193</v>
      </c>
      <c r="I51" s="9">
        <f t="shared" si="3"/>
        <v>15.277777777777779</v>
      </c>
      <c r="J51" s="10">
        <f t="shared" si="4"/>
        <v>21.787709497206702</v>
      </c>
    </row>
    <row r="52" spans="1:10" ht="15">
      <c r="A52" s="11" t="s">
        <v>47</v>
      </c>
      <c r="B52" s="4">
        <v>689</v>
      </c>
      <c r="C52" s="4">
        <v>3</v>
      </c>
      <c r="D52" s="4">
        <f t="shared" si="0"/>
        <v>692</v>
      </c>
      <c r="E52" s="4">
        <v>1026</v>
      </c>
      <c r="F52" s="4">
        <v>0</v>
      </c>
      <c r="G52" s="4">
        <f t="shared" si="1"/>
        <v>1026</v>
      </c>
      <c r="H52" s="5">
        <f t="shared" si="2"/>
        <v>48.91146589259797</v>
      </c>
      <c r="I52" s="5">
        <f t="shared" si="3"/>
        <v>-100</v>
      </c>
      <c r="J52" s="6">
        <f t="shared" si="4"/>
        <v>48.26589595375722</v>
      </c>
    </row>
    <row r="53" spans="1:10" ht="15">
      <c r="A53" s="7" t="s">
        <v>48</v>
      </c>
      <c r="B53" s="8">
        <v>9169</v>
      </c>
      <c r="C53" s="8">
        <v>124</v>
      </c>
      <c r="D53" s="8">
        <f t="shared" si="0"/>
        <v>9293</v>
      </c>
      <c r="E53" s="8">
        <v>7378</v>
      </c>
      <c r="F53" s="8">
        <v>146</v>
      </c>
      <c r="G53" s="8">
        <f t="shared" si="1"/>
        <v>7524</v>
      </c>
      <c r="H53" s="9">
        <f t="shared" si="2"/>
        <v>-19.533209728432762</v>
      </c>
      <c r="I53" s="9">
        <f t="shared" si="3"/>
        <v>17.741935483870968</v>
      </c>
      <c r="J53" s="10">
        <f t="shared" si="4"/>
        <v>-19.035833423006565</v>
      </c>
    </row>
    <row r="54" spans="1:10" ht="15">
      <c r="A54" s="11" t="s">
        <v>49</v>
      </c>
      <c r="B54" s="4">
        <v>265</v>
      </c>
      <c r="C54" s="4">
        <v>0</v>
      </c>
      <c r="D54" s="4">
        <f t="shared" si="0"/>
        <v>265</v>
      </c>
      <c r="E54" s="4">
        <v>59</v>
      </c>
      <c r="F54" s="4">
        <v>0</v>
      </c>
      <c r="G54" s="4">
        <f t="shared" si="1"/>
        <v>59</v>
      </c>
      <c r="H54" s="5">
        <f t="shared" si="2"/>
        <v>-77.73584905660378</v>
      </c>
      <c r="I54" s="5">
        <f t="shared" si="3"/>
        <v>0</v>
      </c>
      <c r="J54" s="6">
        <f t="shared" si="4"/>
        <v>-77.73584905660378</v>
      </c>
    </row>
    <row r="55" spans="1:10" ht="15">
      <c r="A55" s="7" t="s">
        <v>50</v>
      </c>
      <c r="B55" s="8">
        <v>325</v>
      </c>
      <c r="C55" s="8">
        <v>4</v>
      </c>
      <c r="D55" s="8">
        <f t="shared" si="0"/>
        <v>329</v>
      </c>
      <c r="E55" s="8">
        <v>417</v>
      </c>
      <c r="F55" s="8">
        <v>1</v>
      </c>
      <c r="G55" s="8">
        <f t="shared" si="1"/>
        <v>418</v>
      </c>
      <c r="H55" s="9">
        <f t="shared" si="2"/>
        <v>28.307692307692307</v>
      </c>
      <c r="I55" s="9">
        <f t="shared" si="3"/>
        <v>-75</v>
      </c>
      <c r="J55" s="22">
        <f t="shared" si="4"/>
        <v>27.0516717325228</v>
      </c>
    </row>
    <row r="56" spans="1:10" ht="15">
      <c r="A56" s="11" t="s">
        <v>51</v>
      </c>
      <c r="B56" s="4">
        <v>3780</v>
      </c>
      <c r="C56" s="4">
        <v>32</v>
      </c>
      <c r="D56" s="4">
        <f t="shared" si="0"/>
        <v>3812</v>
      </c>
      <c r="E56" s="4">
        <v>4781</v>
      </c>
      <c r="F56" s="4">
        <v>30</v>
      </c>
      <c r="G56" s="4">
        <f t="shared" si="1"/>
        <v>4811</v>
      </c>
      <c r="H56" s="5">
        <f t="shared" si="2"/>
        <v>26.481481481481485</v>
      </c>
      <c r="I56" s="5">
        <f t="shared" si="3"/>
        <v>-6.25</v>
      </c>
      <c r="J56" s="6">
        <f t="shared" si="4"/>
        <v>26.20671563483736</v>
      </c>
    </row>
    <row r="57" spans="1:10" ht="15">
      <c r="A57" s="7" t="s">
        <v>60</v>
      </c>
      <c r="B57" s="8">
        <v>258</v>
      </c>
      <c r="C57" s="8">
        <v>38</v>
      </c>
      <c r="D57" s="8">
        <f t="shared" si="0"/>
        <v>296</v>
      </c>
      <c r="E57" s="8">
        <v>286</v>
      </c>
      <c r="F57" s="8">
        <v>54</v>
      </c>
      <c r="G57" s="8">
        <f t="shared" si="1"/>
        <v>340</v>
      </c>
      <c r="H57" s="9">
        <f t="shared" si="2"/>
        <v>10.852713178294573</v>
      </c>
      <c r="I57" s="9">
        <f t="shared" si="3"/>
        <v>42.10526315789473</v>
      </c>
      <c r="J57" s="10">
        <f t="shared" si="4"/>
        <v>14.864864864864865</v>
      </c>
    </row>
    <row r="58" spans="1:10" ht="15">
      <c r="A58" s="11" t="s">
        <v>61</v>
      </c>
      <c r="B58" s="4">
        <v>70</v>
      </c>
      <c r="C58" s="4">
        <v>24</v>
      </c>
      <c r="D58" s="4">
        <f t="shared" si="0"/>
        <v>94</v>
      </c>
      <c r="E58" s="4">
        <v>51</v>
      </c>
      <c r="F58" s="4">
        <v>1</v>
      </c>
      <c r="G58" s="4">
        <f t="shared" si="1"/>
        <v>52</v>
      </c>
      <c r="H58" s="5">
        <f t="shared" si="2"/>
        <v>-27.142857142857142</v>
      </c>
      <c r="I58" s="5">
        <f t="shared" si="3"/>
        <v>-95.83333333333334</v>
      </c>
      <c r="J58" s="6">
        <f t="shared" si="4"/>
        <v>-44.680851063829785</v>
      </c>
    </row>
    <row r="59" spans="1:11" ht="15">
      <c r="A59" s="13" t="s">
        <v>52</v>
      </c>
      <c r="B59" s="14">
        <f aca="true" t="shared" si="5" ref="B59:G59">B60-SUM(B5+B9+B19+B31+B57+B58)</f>
        <v>217068</v>
      </c>
      <c r="C59" s="14">
        <f t="shared" si="5"/>
        <v>123547</v>
      </c>
      <c r="D59" s="14">
        <f t="shared" si="5"/>
        <v>340615</v>
      </c>
      <c r="E59" s="14">
        <f t="shared" si="5"/>
        <v>233366</v>
      </c>
      <c r="F59" s="14">
        <f t="shared" si="5"/>
        <v>135196</v>
      </c>
      <c r="G59" s="14">
        <f t="shared" si="5"/>
        <v>368562</v>
      </c>
      <c r="H59" s="15">
        <f>+_xlfn.IFERROR(((E59-B59)/B59)*100,0)</f>
        <v>7.508246263843588</v>
      </c>
      <c r="I59" s="15">
        <f t="shared" si="3"/>
        <v>9.428800375565574</v>
      </c>
      <c r="J59" s="44">
        <f t="shared" si="4"/>
        <v>8.204864729973723</v>
      </c>
      <c r="K59" s="51"/>
    </row>
    <row r="60" spans="1:10" ht="15">
      <c r="A60" s="16" t="s">
        <v>53</v>
      </c>
      <c r="B60" s="17">
        <f aca="true" t="shared" si="6" ref="B60:G60">SUM(B4:B58)</f>
        <v>268834</v>
      </c>
      <c r="C60" s="17">
        <f t="shared" si="6"/>
        <v>148518</v>
      </c>
      <c r="D60" s="17">
        <f t="shared" si="6"/>
        <v>417352</v>
      </c>
      <c r="E60" s="17">
        <f t="shared" si="6"/>
        <v>289044</v>
      </c>
      <c r="F60" s="17">
        <f t="shared" si="6"/>
        <v>161802</v>
      </c>
      <c r="G60" s="17">
        <f t="shared" si="6"/>
        <v>450846</v>
      </c>
      <c r="H60" s="18">
        <f>+_xlfn.IFERROR(((E60-B60)/B60)*100,0)</f>
        <v>7.51765029720943</v>
      </c>
      <c r="I60" s="18">
        <f t="shared" si="3"/>
        <v>8.944370379347957</v>
      </c>
      <c r="J60" s="19">
        <f t="shared" si="4"/>
        <v>8.025359888056126</v>
      </c>
    </row>
    <row r="61" spans="1:10" ht="15.75" thickBot="1">
      <c r="A61" s="20" t="s">
        <v>54</v>
      </c>
      <c r="B61" s="21"/>
      <c r="C61" s="21"/>
      <c r="D61" s="21">
        <v>119438</v>
      </c>
      <c r="E61" s="21"/>
      <c r="F61" s="21"/>
      <c r="G61" s="21">
        <v>137680</v>
      </c>
      <c r="H61" s="64">
        <f>+_xlfn.IFERROR(((G61-D61)/D61)*100,0)</f>
        <v>15.273196135233343</v>
      </c>
      <c r="I61" s="64"/>
      <c r="J61" s="65"/>
    </row>
    <row r="62" spans="1:10" ht="15">
      <c r="A62" s="16" t="s">
        <v>55</v>
      </c>
      <c r="B62" s="43"/>
      <c r="C62" s="43"/>
      <c r="D62" s="43">
        <f>+D60+D61</f>
        <v>536790</v>
      </c>
      <c r="E62" s="43"/>
      <c r="F62" s="43"/>
      <c r="G62" s="43">
        <f>+G60+G61</f>
        <v>588526</v>
      </c>
      <c r="H62" s="72">
        <f>+_xlfn.IFERROR(((G62-D62)/D62)*100,0)</f>
        <v>9.638033495407887</v>
      </c>
      <c r="I62" s="72"/>
      <c r="J62" s="73"/>
    </row>
    <row r="63" spans="1:10" ht="15">
      <c r="A63" s="66"/>
      <c r="B63" s="67"/>
      <c r="C63" s="67"/>
      <c r="D63" s="67"/>
      <c r="E63" s="67"/>
      <c r="F63" s="67"/>
      <c r="G63" s="67"/>
      <c r="H63" s="67"/>
      <c r="I63" s="67"/>
      <c r="J63" s="68"/>
    </row>
    <row r="64" spans="1:10" ht="15.75" thickBot="1">
      <c r="A64" s="69"/>
      <c r="B64" s="70"/>
      <c r="C64" s="70"/>
      <c r="D64" s="70"/>
      <c r="E64" s="70"/>
      <c r="F64" s="70"/>
      <c r="G64" s="70"/>
      <c r="H64" s="70"/>
      <c r="I64" s="70"/>
      <c r="J64" s="71"/>
    </row>
    <row r="65" spans="1:10" ht="48.75" customHeight="1">
      <c r="A65" s="55" t="s">
        <v>62</v>
      </c>
      <c r="B65" s="55"/>
      <c r="C65" s="55"/>
      <c r="D65" s="55"/>
      <c r="E65" s="55"/>
      <c r="F65" s="55"/>
      <c r="G65" s="55"/>
      <c r="H65" s="55"/>
      <c r="I65" s="55"/>
      <c r="J65" s="55"/>
    </row>
  </sheetData>
  <sheetProtection/>
  <mergeCells count="10">
    <mergeCell ref="A63:J63"/>
    <mergeCell ref="A64:J64"/>
    <mergeCell ref="A65:J65"/>
    <mergeCell ref="A1:J1"/>
    <mergeCell ref="A2:A3"/>
    <mergeCell ref="B2:D2"/>
    <mergeCell ref="E2:G2"/>
    <mergeCell ref="H2:J2"/>
    <mergeCell ref="H61:J61"/>
    <mergeCell ref="H62:J62"/>
  </mergeCells>
  <conditionalFormatting sqref="B4:G58">
    <cfRule type="cellIs" priority="5" dxfId="5" operator="equal">
      <formula>0</formula>
    </cfRule>
  </conditionalFormatting>
  <conditionalFormatting sqref="H4:J58">
    <cfRule type="cellIs" priority="1" dxfId="5"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1">
      <selection activeCell="A32" sqref="A32"/>
    </sheetView>
  </sheetViews>
  <sheetFormatPr defaultColWidth="9.140625" defaultRowHeight="15"/>
  <cols>
    <col min="1" max="1" width="34.00390625" style="0" bestFit="1" customWidth="1"/>
    <col min="2" max="10" width="14.28125" style="0" customWidth="1"/>
  </cols>
  <sheetData>
    <row r="1" spans="1:10" ht="24.75" customHeight="1">
      <c r="A1" s="56" t="s">
        <v>68</v>
      </c>
      <c r="B1" s="57"/>
      <c r="C1" s="57"/>
      <c r="D1" s="57"/>
      <c r="E1" s="57"/>
      <c r="F1" s="57"/>
      <c r="G1" s="57"/>
      <c r="H1" s="57"/>
      <c r="I1" s="57"/>
      <c r="J1" s="58"/>
    </row>
    <row r="2" spans="1:10" ht="27" customHeight="1">
      <c r="A2" s="59" t="s">
        <v>1</v>
      </c>
      <c r="B2" s="61" t="s">
        <v>74</v>
      </c>
      <c r="C2" s="61"/>
      <c r="D2" s="61"/>
      <c r="E2" s="61" t="s">
        <v>73</v>
      </c>
      <c r="F2" s="61"/>
      <c r="G2" s="61"/>
      <c r="H2" s="62" t="s">
        <v>72</v>
      </c>
      <c r="I2" s="62"/>
      <c r="J2" s="63"/>
    </row>
    <row r="3" spans="1:10" ht="15">
      <c r="A3" s="60"/>
      <c r="B3" s="1" t="s">
        <v>2</v>
      </c>
      <c r="C3" s="1" t="s">
        <v>3</v>
      </c>
      <c r="D3" s="1" t="s">
        <v>4</v>
      </c>
      <c r="E3" s="1" t="s">
        <v>2</v>
      </c>
      <c r="F3" s="1" t="s">
        <v>3</v>
      </c>
      <c r="G3" s="1" t="s">
        <v>4</v>
      </c>
      <c r="H3" s="1" t="s">
        <v>2</v>
      </c>
      <c r="I3" s="1" t="s">
        <v>3</v>
      </c>
      <c r="J3" s="2" t="s">
        <v>4</v>
      </c>
    </row>
    <row r="4" spans="1:10" ht="15">
      <c r="A4" s="25" t="s">
        <v>5</v>
      </c>
      <c r="B4" s="4">
        <v>39346</v>
      </c>
      <c r="C4" s="4">
        <v>93641</v>
      </c>
      <c r="D4" s="4">
        <f>SUM(B4:C4)</f>
        <v>132987</v>
      </c>
      <c r="E4" s="4">
        <v>42290</v>
      </c>
      <c r="F4" s="4">
        <v>102892</v>
      </c>
      <c r="G4" s="4">
        <f>SUM(E4:F4)</f>
        <v>145182</v>
      </c>
      <c r="H4" s="5">
        <f>+_xlfn.IFERROR(((E4-B4)/B4)*100,)</f>
        <v>7.482336196817974</v>
      </c>
      <c r="I4" s="5">
        <f>+_xlfn.IFERROR(((F4-C4)/C4)*100,)</f>
        <v>9.879219572623104</v>
      </c>
      <c r="J4" s="48">
        <f>+_xlfn.IFERROR(((G4-D4)/D4)*100,)</f>
        <v>9.170069254889576</v>
      </c>
    </row>
    <row r="5" spans="1:10" ht="15">
      <c r="A5" s="26" t="s">
        <v>56</v>
      </c>
      <c r="B5" s="8">
        <v>41071</v>
      </c>
      <c r="C5" s="8">
        <v>23245</v>
      </c>
      <c r="D5" s="8">
        <f aca="true" t="shared" si="0" ref="D5:D58">SUM(B5:C5)</f>
        <v>64316</v>
      </c>
      <c r="E5" s="8">
        <v>45024</v>
      </c>
      <c r="F5" s="8">
        <v>24872</v>
      </c>
      <c r="G5" s="8">
        <f aca="true" t="shared" si="1" ref="G5:G58">SUM(E5:F5)</f>
        <v>69896</v>
      </c>
      <c r="H5" s="9">
        <f aca="true" t="shared" si="2" ref="H5:H58">+_xlfn.IFERROR(((E5-B5)/B5)*100,)</f>
        <v>9.624796084828711</v>
      </c>
      <c r="I5" s="9">
        <f aca="true" t="shared" si="3" ref="I5:I58">+_xlfn.IFERROR(((F5-C5)/C5)*100,)</f>
        <v>6.99935469993547</v>
      </c>
      <c r="J5" s="10">
        <f aca="true" t="shared" si="4" ref="J5:J58">+_xlfn.IFERROR(((G5-D5)/D5)*100,)</f>
        <v>8.675912681136886</v>
      </c>
    </row>
    <row r="6" spans="1:10" ht="15">
      <c r="A6" s="27" t="s">
        <v>6</v>
      </c>
      <c r="B6" s="4">
        <v>26294</v>
      </c>
      <c r="C6" s="4">
        <v>4398</v>
      </c>
      <c r="D6" s="4">
        <f t="shared" si="0"/>
        <v>30692</v>
      </c>
      <c r="E6" s="4">
        <v>33733</v>
      </c>
      <c r="F6" s="4">
        <v>5006</v>
      </c>
      <c r="G6" s="4">
        <f t="shared" si="1"/>
        <v>38739</v>
      </c>
      <c r="H6" s="5">
        <f t="shared" si="2"/>
        <v>28.291625465885755</v>
      </c>
      <c r="I6" s="5">
        <f t="shared" si="3"/>
        <v>13.824465666211916</v>
      </c>
      <c r="J6" s="6">
        <f t="shared" si="4"/>
        <v>26.218558582040924</v>
      </c>
    </row>
    <row r="7" spans="1:10" ht="15">
      <c r="A7" s="26" t="s">
        <v>7</v>
      </c>
      <c r="B7" s="8">
        <v>20814</v>
      </c>
      <c r="C7" s="8">
        <v>3018</v>
      </c>
      <c r="D7" s="8">
        <f t="shared" si="0"/>
        <v>23832</v>
      </c>
      <c r="E7" s="8">
        <v>22204</v>
      </c>
      <c r="F7" s="8">
        <v>3491</v>
      </c>
      <c r="G7" s="8">
        <f t="shared" si="1"/>
        <v>25695</v>
      </c>
      <c r="H7" s="9">
        <f t="shared" si="2"/>
        <v>6.678197367156721</v>
      </c>
      <c r="I7" s="9">
        <f t="shared" si="3"/>
        <v>15.672630881378396</v>
      </c>
      <c r="J7" s="10">
        <f t="shared" si="4"/>
        <v>7.817220543806647</v>
      </c>
    </row>
    <row r="8" spans="1:10" ht="15">
      <c r="A8" s="27" t="s">
        <v>8</v>
      </c>
      <c r="B8" s="4">
        <v>14122</v>
      </c>
      <c r="C8" s="4">
        <v>10268</v>
      </c>
      <c r="D8" s="4">
        <f t="shared" si="0"/>
        <v>24390</v>
      </c>
      <c r="E8" s="4">
        <v>15961</v>
      </c>
      <c r="F8" s="4">
        <v>13674</v>
      </c>
      <c r="G8" s="4">
        <f t="shared" si="1"/>
        <v>29635</v>
      </c>
      <c r="H8" s="5">
        <f t="shared" si="2"/>
        <v>13.022234810933295</v>
      </c>
      <c r="I8" s="5">
        <f t="shared" si="3"/>
        <v>33.17101675107129</v>
      </c>
      <c r="J8" s="6">
        <f t="shared" si="4"/>
        <v>21.504715047150473</v>
      </c>
    </row>
    <row r="9" spans="1:10" ht="15">
      <c r="A9" s="26" t="s">
        <v>57</v>
      </c>
      <c r="B9" s="8">
        <v>862</v>
      </c>
      <c r="C9" s="8">
        <v>103</v>
      </c>
      <c r="D9" s="8">
        <f t="shared" si="0"/>
        <v>965</v>
      </c>
      <c r="E9" s="8">
        <v>1037</v>
      </c>
      <c r="F9" s="8">
        <v>212</v>
      </c>
      <c r="G9" s="8">
        <f t="shared" si="1"/>
        <v>1249</v>
      </c>
      <c r="H9" s="9">
        <f t="shared" si="2"/>
        <v>20.301624129930396</v>
      </c>
      <c r="I9" s="9">
        <f t="shared" si="3"/>
        <v>105.8252427184466</v>
      </c>
      <c r="J9" s="10">
        <f t="shared" si="4"/>
        <v>29.430051813471504</v>
      </c>
    </row>
    <row r="10" spans="1:10" ht="15">
      <c r="A10" s="27" t="s">
        <v>9</v>
      </c>
      <c r="B10" s="4">
        <v>1679</v>
      </c>
      <c r="C10" s="4">
        <v>493</v>
      </c>
      <c r="D10" s="4">
        <f t="shared" si="0"/>
        <v>2172</v>
      </c>
      <c r="E10" s="4">
        <v>2049</v>
      </c>
      <c r="F10" s="4">
        <v>788</v>
      </c>
      <c r="G10" s="4">
        <f t="shared" si="1"/>
        <v>2837</v>
      </c>
      <c r="H10" s="5">
        <f t="shared" si="2"/>
        <v>22.0369267421084</v>
      </c>
      <c r="I10" s="5">
        <f t="shared" si="3"/>
        <v>59.83772819472617</v>
      </c>
      <c r="J10" s="6">
        <f t="shared" si="4"/>
        <v>30.616942909760592</v>
      </c>
    </row>
    <row r="11" spans="1:10" ht="15">
      <c r="A11" s="26" t="s">
        <v>10</v>
      </c>
      <c r="B11" s="8">
        <v>2825</v>
      </c>
      <c r="C11" s="8">
        <v>178</v>
      </c>
      <c r="D11" s="8">
        <f t="shared" si="0"/>
        <v>3003</v>
      </c>
      <c r="E11" s="8">
        <v>3303</v>
      </c>
      <c r="F11" s="8">
        <v>334</v>
      </c>
      <c r="G11" s="8">
        <f t="shared" si="1"/>
        <v>3637</v>
      </c>
      <c r="H11" s="9">
        <f t="shared" si="2"/>
        <v>16.920353982300885</v>
      </c>
      <c r="I11" s="9">
        <f t="shared" si="3"/>
        <v>87.64044943820225</v>
      </c>
      <c r="J11" s="10">
        <f t="shared" si="4"/>
        <v>21.112221112221114</v>
      </c>
    </row>
    <row r="12" spans="1:10" ht="15">
      <c r="A12" s="27" t="s">
        <v>11</v>
      </c>
      <c r="B12" s="4">
        <v>10581</v>
      </c>
      <c r="C12" s="4">
        <v>1999</v>
      </c>
      <c r="D12" s="4">
        <f t="shared" si="0"/>
        <v>12580</v>
      </c>
      <c r="E12" s="4">
        <v>10814</v>
      </c>
      <c r="F12" s="4">
        <v>1561</v>
      </c>
      <c r="G12" s="4">
        <f t="shared" si="1"/>
        <v>12375</v>
      </c>
      <c r="H12" s="5">
        <f t="shared" si="2"/>
        <v>2.20206029675834</v>
      </c>
      <c r="I12" s="5">
        <f t="shared" si="3"/>
        <v>-21.91095547773887</v>
      </c>
      <c r="J12" s="6">
        <f t="shared" si="4"/>
        <v>-1.629570747217806</v>
      </c>
    </row>
    <row r="13" spans="1:10" ht="15">
      <c r="A13" s="26" t="s">
        <v>12</v>
      </c>
      <c r="B13" s="8">
        <v>7112</v>
      </c>
      <c r="C13" s="8">
        <v>133</v>
      </c>
      <c r="D13" s="8">
        <f t="shared" si="0"/>
        <v>7245</v>
      </c>
      <c r="E13" s="8">
        <v>7643</v>
      </c>
      <c r="F13" s="8">
        <v>218</v>
      </c>
      <c r="G13" s="8">
        <f t="shared" si="1"/>
        <v>7861</v>
      </c>
      <c r="H13" s="9">
        <f t="shared" si="2"/>
        <v>7.466254218222722</v>
      </c>
      <c r="I13" s="9">
        <f t="shared" si="3"/>
        <v>63.90977443609023</v>
      </c>
      <c r="J13" s="10">
        <f t="shared" si="4"/>
        <v>8.502415458937199</v>
      </c>
    </row>
    <row r="14" spans="1:10" ht="15">
      <c r="A14" s="27" t="s">
        <v>13</v>
      </c>
      <c r="B14" s="4">
        <v>2495</v>
      </c>
      <c r="C14" s="4">
        <v>44</v>
      </c>
      <c r="D14" s="4">
        <f t="shared" si="0"/>
        <v>2539</v>
      </c>
      <c r="E14" s="4">
        <v>3129</v>
      </c>
      <c r="F14" s="4">
        <v>36</v>
      </c>
      <c r="G14" s="4">
        <f t="shared" si="1"/>
        <v>3165</v>
      </c>
      <c r="H14" s="5">
        <f t="shared" si="2"/>
        <v>25.410821643286575</v>
      </c>
      <c r="I14" s="5">
        <f t="shared" si="3"/>
        <v>-18.181818181818183</v>
      </c>
      <c r="J14" s="6">
        <f t="shared" si="4"/>
        <v>24.655376132335565</v>
      </c>
    </row>
    <row r="15" spans="1:10" ht="15">
      <c r="A15" s="26" t="s">
        <v>14</v>
      </c>
      <c r="B15" s="8">
        <v>4526</v>
      </c>
      <c r="C15" s="8">
        <v>506</v>
      </c>
      <c r="D15" s="8">
        <f t="shared" si="0"/>
        <v>5032</v>
      </c>
      <c r="E15" s="8">
        <v>5680</v>
      </c>
      <c r="F15" s="8">
        <v>548</v>
      </c>
      <c r="G15" s="8">
        <f t="shared" si="1"/>
        <v>6228</v>
      </c>
      <c r="H15" s="9">
        <f t="shared" si="2"/>
        <v>25.497127706584184</v>
      </c>
      <c r="I15" s="9">
        <f t="shared" si="3"/>
        <v>8.300395256916996</v>
      </c>
      <c r="J15" s="10">
        <f t="shared" si="4"/>
        <v>23.767885532591414</v>
      </c>
    </row>
    <row r="16" spans="1:10" ht="15">
      <c r="A16" s="27" t="s">
        <v>15</v>
      </c>
      <c r="B16" s="4">
        <v>486</v>
      </c>
      <c r="C16" s="4">
        <v>8</v>
      </c>
      <c r="D16" s="4">
        <f t="shared" si="0"/>
        <v>494</v>
      </c>
      <c r="E16" s="4">
        <v>657</v>
      </c>
      <c r="F16" s="4">
        <v>22</v>
      </c>
      <c r="G16" s="4">
        <f t="shared" si="1"/>
        <v>679</v>
      </c>
      <c r="H16" s="5">
        <f t="shared" si="2"/>
        <v>35.18518518518518</v>
      </c>
      <c r="I16" s="5">
        <f t="shared" si="3"/>
        <v>175</v>
      </c>
      <c r="J16" s="6">
        <f t="shared" si="4"/>
        <v>37.449392712550605</v>
      </c>
    </row>
    <row r="17" spans="1:10" ht="15">
      <c r="A17" s="26" t="s">
        <v>16</v>
      </c>
      <c r="B17" s="8">
        <v>599</v>
      </c>
      <c r="C17" s="8">
        <v>0</v>
      </c>
      <c r="D17" s="8">
        <f t="shared" si="0"/>
        <v>599</v>
      </c>
      <c r="E17" s="8">
        <v>698</v>
      </c>
      <c r="F17" s="8">
        <v>8</v>
      </c>
      <c r="G17" s="8">
        <f t="shared" si="1"/>
        <v>706</v>
      </c>
      <c r="H17" s="9">
        <f t="shared" si="2"/>
        <v>16.52754590984975</v>
      </c>
      <c r="I17" s="9">
        <f t="shared" si="3"/>
        <v>0</v>
      </c>
      <c r="J17" s="10">
        <f t="shared" si="4"/>
        <v>17.863105175292155</v>
      </c>
    </row>
    <row r="18" spans="1:10" ht="15">
      <c r="A18" s="27" t="s">
        <v>17</v>
      </c>
      <c r="B18" s="4">
        <v>465</v>
      </c>
      <c r="C18" s="4">
        <v>35</v>
      </c>
      <c r="D18" s="4">
        <f t="shared" si="0"/>
        <v>500</v>
      </c>
      <c r="E18" s="4">
        <v>457</v>
      </c>
      <c r="F18" s="4">
        <v>31</v>
      </c>
      <c r="G18" s="4">
        <f t="shared" si="1"/>
        <v>488</v>
      </c>
      <c r="H18" s="5">
        <f t="shared" si="2"/>
        <v>-1.7204301075268817</v>
      </c>
      <c r="I18" s="5">
        <f t="shared" si="3"/>
        <v>-11.428571428571429</v>
      </c>
      <c r="J18" s="6">
        <f t="shared" si="4"/>
        <v>-2.4</v>
      </c>
    </row>
    <row r="19" spans="1:10" ht="15">
      <c r="A19" s="26" t="s">
        <v>58</v>
      </c>
      <c r="B19" s="8">
        <v>0</v>
      </c>
      <c r="C19" s="8">
        <v>0</v>
      </c>
      <c r="D19" s="8"/>
      <c r="E19" s="8">
        <v>0</v>
      </c>
      <c r="F19" s="8">
        <v>0</v>
      </c>
      <c r="G19" s="8"/>
      <c r="H19" s="9">
        <f t="shared" si="2"/>
        <v>0</v>
      </c>
      <c r="I19" s="9">
        <f t="shared" si="3"/>
        <v>0</v>
      </c>
      <c r="J19" s="10">
        <f t="shared" si="4"/>
        <v>0</v>
      </c>
    </row>
    <row r="20" spans="1:10" ht="15">
      <c r="A20" s="27" t="s">
        <v>18</v>
      </c>
      <c r="B20" s="4">
        <v>516</v>
      </c>
      <c r="C20" s="4">
        <v>20</v>
      </c>
      <c r="D20" s="4">
        <f t="shared" si="0"/>
        <v>536</v>
      </c>
      <c r="E20" s="4">
        <v>869</v>
      </c>
      <c r="F20" s="4">
        <v>49</v>
      </c>
      <c r="G20" s="4">
        <f t="shared" si="1"/>
        <v>918</v>
      </c>
      <c r="H20" s="28">
        <f t="shared" si="2"/>
        <v>68.4108527131783</v>
      </c>
      <c r="I20" s="5">
        <f t="shared" si="3"/>
        <v>145</v>
      </c>
      <c r="J20" s="29">
        <f t="shared" si="4"/>
        <v>71.26865671641791</v>
      </c>
    </row>
    <row r="21" spans="1:10" ht="15">
      <c r="A21" s="26" t="s">
        <v>19</v>
      </c>
      <c r="B21" s="8">
        <v>0</v>
      </c>
      <c r="C21" s="8">
        <v>0</v>
      </c>
      <c r="D21" s="8"/>
      <c r="E21" s="8">
        <v>0</v>
      </c>
      <c r="F21" s="8">
        <v>0</v>
      </c>
      <c r="G21" s="8"/>
      <c r="H21" s="9">
        <f t="shared" si="2"/>
        <v>0</v>
      </c>
      <c r="I21" s="9">
        <f t="shared" si="3"/>
        <v>0</v>
      </c>
      <c r="J21" s="10">
        <f t="shared" si="4"/>
        <v>0</v>
      </c>
    </row>
    <row r="22" spans="1:10" ht="15">
      <c r="A22" s="27" t="s">
        <v>20</v>
      </c>
      <c r="B22" s="4">
        <v>933</v>
      </c>
      <c r="C22" s="4">
        <v>11</v>
      </c>
      <c r="D22" s="4">
        <f t="shared" si="0"/>
        <v>944</v>
      </c>
      <c r="E22" s="4">
        <v>1515</v>
      </c>
      <c r="F22" s="4">
        <v>13</v>
      </c>
      <c r="G22" s="4">
        <f t="shared" si="1"/>
        <v>1528</v>
      </c>
      <c r="H22" s="5">
        <f t="shared" si="2"/>
        <v>62.37942122186495</v>
      </c>
      <c r="I22" s="5">
        <f t="shared" si="3"/>
        <v>18.181818181818183</v>
      </c>
      <c r="J22" s="6">
        <f t="shared" si="4"/>
        <v>61.86440677966102</v>
      </c>
    </row>
    <row r="23" spans="1:10" ht="15">
      <c r="A23" s="26" t="s">
        <v>21</v>
      </c>
      <c r="B23" s="8">
        <v>366</v>
      </c>
      <c r="C23" s="8">
        <v>4</v>
      </c>
      <c r="D23" s="8">
        <f t="shared" si="0"/>
        <v>370</v>
      </c>
      <c r="E23" s="8">
        <v>496</v>
      </c>
      <c r="F23" s="8">
        <v>3</v>
      </c>
      <c r="G23" s="8">
        <f t="shared" si="1"/>
        <v>499</v>
      </c>
      <c r="H23" s="9">
        <f t="shared" si="2"/>
        <v>35.51912568306011</v>
      </c>
      <c r="I23" s="9">
        <f t="shared" si="3"/>
        <v>-25</v>
      </c>
      <c r="J23" s="10">
        <f t="shared" si="4"/>
        <v>34.86486486486486</v>
      </c>
    </row>
    <row r="24" spans="1:10" ht="15">
      <c r="A24" s="27" t="s">
        <v>22</v>
      </c>
      <c r="B24" s="4">
        <v>511</v>
      </c>
      <c r="C24" s="4">
        <v>85</v>
      </c>
      <c r="D24" s="4">
        <f t="shared" si="0"/>
        <v>596</v>
      </c>
      <c r="E24" s="4">
        <v>596</v>
      </c>
      <c r="F24" s="4">
        <v>89</v>
      </c>
      <c r="G24" s="4">
        <f t="shared" si="1"/>
        <v>685</v>
      </c>
      <c r="H24" s="5">
        <f t="shared" si="2"/>
        <v>16.634050880626223</v>
      </c>
      <c r="I24" s="5">
        <f t="shared" si="3"/>
        <v>4.705882352941177</v>
      </c>
      <c r="J24" s="6">
        <f t="shared" si="4"/>
        <v>14.93288590604027</v>
      </c>
    </row>
    <row r="25" spans="1:10" ht="15">
      <c r="A25" s="26" t="s">
        <v>23</v>
      </c>
      <c r="B25" s="8">
        <v>448</v>
      </c>
      <c r="C25" s="8">
        <v>14</v>
      </c>
      <c r="D25" s="8">
        <f t="shared" si="0"/>
        <v>462</v>
      </c>
      <c r="E25" s="8">
        <v>686</v>
      </c>
      <c r="F25" s="8">
        <v>7</v>
      </c>
      <c r="G25" s="8">
        <f t="shared" si="1"/>
        <v>693</v>
      </c>
      <c r="H25" s="9">
        <f t="shared" si="2"/>
        <v>53.125</v>
      </c>
      <c r="I25" s="9">
        <f t="shared" si="3"/>
        <v>-50</v>
      </c>
      <c r="J25" s="10">
        <f t="shared" si="4"/>
        <v>50</v>
      </c>
    </row>
    <row r="26" spans="1:10" ht="15">
      <c r="A26" s="27" t="s">
        <v>24</v>
      </c>
      <c r="B26" s="4">
        <v>0</v>
      </c>
      <c r="C26" s="4">
        <v>0</v>
      </c>
      <c r="D26" s="4"/>
      <c r="E26" s="4">
        <v>0</v>
      </c>
      <c r="F26" s="4">
        <v>0</v>
      </c>
      <c r="G26" s="4">
        <f t="shared" si="1"/>
        <v>0</v>
      </c>
      <c r="H26" s="5">
        <f t="shared" si="2"/>
        <v>0</v>
      </c>
      <c r="I26" s="5">
        <f t="shared" si="3"/>
        <v>0</v>
      </c>
      <c r="J26" s="6">
        <f t="shared" si="4"/>
        <v>0</v>
      </c>
    </row>
    <row r="27" spans="1:10" ht="15">
      <c r="A27" s="26" t="s">
        <v>25</v>
      </c>
      <c r="B27" s="8">
        <v>1323</v>
      </c>
      <c r="C27" s="8">
        <v>131</v>
      </c>
      <c r="D27" s="8">
        <f t="shared" si="0"/>
        <v>1454</v>
      </c>
      <c r="E27" s="8">
        <v>1403</v>
      </c>
      <c r="F27" s="8">
        <v>251</v>
      </c>
      <c r="G27" s="8">
        <f t="shared" si="1"/>
        <v>1654</v>
      </c>
      <c r="H27" s="9">
        <f t="shared" si="2"/>
        <v>6.046863189720333</v>
      </c>
      <c r="I27" s="9">
        <f t="shared" si="3"/>
        <v>91.6030534351145</v>
      </c>
      <c r="J27" s="10">
        <f t="shared" si="4"/>
        <v>13.75515818431912</v>
      </c>
    </row>
    <row r="28" spans="1:10" ht="15">
      <c r="A28" s="27" t="s">
        <v>26</v>
      </c>
      <c r="B28" s="4">
        <v>3852</v>
      </c>
      <c r="C28" s="4">
        <v>144</v>
      </c>
      <c r="D28" s="4">
        <f t="shared" si="0"/>
        <v>3996</v>
      </c>
      <c r="E28" s="4">
        <v>4400</v>
      </c>
      <c r="F28" s="4">
        <v>135</v>
      </c>
      <c r="G28" s="4">
        <f t="shared" si="1"/>
        <v>4535</v>
      </c>
      <c r="H28" s="5">
        <f t="shared" si="2"/>
        <v>14.226375908618898</v>
      </c>
      <c r="I28" s="5">
        <f t="shared" si="3"/>
        <v>-6.25</v>
      </c>
      <c r="J28" s="6">
        <f t="shared" si="4"/>
        <v>13.488488488488489</v>
      </c>
    </row>
    <row r="29" spans="1:10" ht="15">
      <c r="A29" s="26" t="s">
        <v>27</v>
      </c>
      <c r="B29" s="8">
        <v>2040</v>
      </c>
      <c r="C29" s="8">
        <v>45</v>
      </c>
      <c r="D29" s="8">
        <f t="shared" si="0"/>
        <v>2085</v>
      </c>
      <c r="E29" s="8">
        <v>2163</v>
      </c>
      <c r="F29" s="8">
        <v>51</v>
      </c>
      <c r="G29" s="8">
        <f t="shared" si="1"/>
        <v>2214</v>
      </c>
      <c r="H29" s="9">
        <f t="shared" si="2"/>
        <v>6.029411764705882</v>
      </c>
      <c r="I29" s="9">
        <f t="shared" si="3"/>
        <v>13.333333333333334</v>
      </c>
      <c r="J29" s="10">
        <f t="shared" si="4"/>
        <v>6.18705035971223</v>
      </c>
    </row>
    <row r="30" spans="1:10" ht="15">
      <c r="A30" s="27" t="s">
        <v>28</v>
      </c>
      <c r="B30" s="4">
        <v>788</v>
      </c>
      <c r="C30" s="4">
        <v>5</v>
      </c>
      <c r="D30" s="4">
        <f t="shared" si="0"/>
        <v>793</v>
      </c>
      <c r="E30" s="4">
        <v>1032</v>
      </c>
      <c r="F30" s="4">
        <v>0</v>
      </c>
      <c r="G30" s="4">
        <f t="shared" si="1"/>
        <v>1032</v>
      </c>
      <c r="H30" s="5">
        <f t="shared" si="2"/>
        <v>30.96446700507614</v>
      </c>
      <c r="I30" s="5">
        <f t="shared" si="3"/>
        <v>-100</v>
      </c>
      <c r="J30" s="6">
        <f t="shared" si="4"/>
        <v>30.138713745271122</v>
      </c>
    </row>
    <row r="31" spans="1:10" ht="15">
      <c r="A31" s="26" t="s">
        <v>59</v>
      </c>
      <c r="B31" s="8">
        <v>8</v>
      </c>
      <c r="C31" s="8">
        <v>79</v>
      </c>
      <c r="D31" s="8">
        <f t="shared" si="0"/>
        <v>87</v>
      </c>
      <c r="E31" s="8">
        <v>8</v>
      </c>
      <c r="F31" s="8">
        <v>160</v>
      </c>
      <c r="G31" s="8">
        <f t="shared" si="1"/>
        <v>168</v>
      </c>
      <c r="H31" s="9">
        <f t="shared" si="2"/>
        <v>0</v>
      </c>
      <c r="I31" s="9">
        <f t="shared" si="3"/>
        <v>102.53164556962024</v>
      </c>
      <c r="J31" s="10">
        <f t="shared" si="4"/>
        <v>93.10344827586206</v>
      </c>
    </row>
    <row r="32" spans="1:10" ht="15">
      <c r="A32" s="27" t="s">
        <v>75</v>
      </c>
      <c r="B32" s="4">
        <v>246</v>
      </c>
      <c r="C32" s="4">
        <v>0</v>
      </c>
      <c r="D32" s="4">
        <f t="shared" si="0"/>
        <v>246</v>
      </c>
      <c r="E32" s="4">
        <v>326</v>
      </c>
      <c r="F32" s="4">
        <v>0</v>
      </c>
      <c r="G32" s="4">
        <f t="shared" si="1"/>
        <v>326</v>
      </c>
      <c r="H32" s="5">
        <f t="shared" si="2"/>
        <v>32.52032520325203</v>
      </c>
      <c r="I32" s="5">
        <f t="shared" si="3"/>
        <v>0</v>
      </c>
      <c r="J32" s="6">
        <f t="shared" si="4"/>
        <v>32.52032520325203</v>
      </c>
    </row>
    <row r="33" spans="1:10" ht="15">
      <c r="A33" s="26" t="s">
        <v>29</v>
      </c>
      <c r="B33" s="8">
        <v>2041</v>
      </c>
      <c r="C33" s="8">
        <v>696</v>
      </c>
      <c r="D33" s="8">
        <f t="shared" si="0"/>
        <v>2737</v>
      </c>
      <c r="E33" s="8">
        <v>2367</v>
      </c>
      <c r="F33" s="8">
        <v>575</v>
      </c>
      <c r="G33" s="8">
        <f t="shared" si="1"/>
        <v>2942</v>
      </c>
      <c r="H33" s="9">
        <f t="shared" si="2"/>
        <v>15.972562469377758</v>
      </c>
      <c r="I33" s="9">
        <f t="shared" si="3"/>
        <v>-17.385057471264368</v>
      </c>
      <c r="J33" s="10">
        <f t="shared" si="4"/>
        <v>7.489952502740227</v>
      </c>
    </row>
    <row r="34" spans="1:10" ht="15">
      <c r="A34" s="27" t="s">
        <v>71</v>
      </c>
      <c r="B34" s="4">
        <v>364</v>
      </c>
      <c r="C34" s="4">
        <v>0</v>
      </c>
      <c r="D34" s="4">
        <f t="shared" si="0"/>
        <v>364</v>
      </c>
      <c r="E34" s="4">
        <v>637</v>
      </c>
      <c r="F34" s="4">
        <v>0</v>
      </c>
      <c r="G34" s="4">
        <f t="shared" si="1"/>
        <v>637</v>
      </c>
      <c r="H34" s="5">
        <f t="shared" si="2"/>
        <v>75</v>
      </c>
      <c r="I34" s="5">
        <f t="shared" si="3"/>
        <v>0</v>
      </c>
      <c r="J34" s="6">
        <f t="shared" si="4"/>
        <v>75</v>
      </c>
    </row>
    <row r="35" spans="1:10" ht="15">
      <c r="A35" s="26" t="s">
        <v>30</v>
      </c>
      <c r="B35" s="8">
        <v>195</v>
      </c>
      <c r="C35" s="8">
        <v>70</v>
      </c>
      <c r="D35" s="8">
        <f t="shared" si="0"/>
        <v>265</v>
      </c>
      <c r="E35" s="8">
        <v>216</v>
      </c>
      <c r="F35" s="8">
        <v>203</v>
      </c>
      <c r="G35" s="8">
        <f t="shared" si="1"/>
        <v>419</v>
      </c>
      <c r="H35" s="9">
        <f t="shared" si="2"/>
        <v>10.76923076923077</v>
      </c>
      <c r="I35" s="9">
        <f t="shared" si="3"/>
        <v>190</v>
      </c>
      <c r="J35" s="10">
        <f t="shared" si="4"/>
        <v>58.11320754716981</v>
      </c>
    </row>
    <row r="36" spans="1:10" ht="15">
      <c r="A36" s="27" t="s">
        <v>31</v>
      </c>
      <c r="B36" s="4">
        <v>615</v>
      </c>
      <c r="C36" s="4">
        <v>6</v>
      </c>
      <c r="D36" s="4">
        <f t="shared" si="0"/>
        <v>621</v>
      </c>
      <c r="E36" s="4">
        <v>761</v>
      </c>
      <c r="F36" s="4">
        <v>6</v>
      </c>
      <c r="G36" s="4">
        <f t="shared" si="1"/>
        <v>767</v>
      </c>
      <c r="H36" s="5">
        <f t="shared" si="2"/>
        <v>23.739837398373982</v>
      </c>
      <c r="I36" s="5">
        <f t="shared" si="3"/>
        <v>0</v>
      </c>
      <c r="J36" s="6">
        <f t="shared" si="4"/>
        <v>23.510466988727856</v>
      </c>
    </row>
    <row r="37" spans="1:10" ht="15">
      <c r="A37" s="26" t="s">
        <v>32</v>
      </c>
      <c r="B37" s="8">
        <v>1151</v>
      </c>
      <c r="C37" s="8">
        <v>0</v>
      </c>
      <c r="D37" s="8">
        <f t="shared" si="0"/>
        <v>1151</v>
      </c>
      <c r="E37" s="8">
        <v>1312</v>
      </c>
      <c r="F37" s="8">
        <v>0</v>
      </c>
      <c r="G37" s="8">
        <f t="shared" si="1"/>
        <v>1312</v>
      </c>
      <c r="H37" s="9">
        <f t="shared" si="2"/>
        <v>13.987836663770633</v>
      </c>
      <c r="I37" s="9">
        <f t="shared" si="3"/>
        <v>0</v>
      </c>
      <c r="J37" s="10">
        <f t="shared" si="4"/>
        <v>13.987836663770633</v>
      </c>
    </row>
    <row r="38" spans="1:10" ht="15">
      <c r="A38" s="27" t="s">
        <v>33</v>
      </c>
      <c r="B38" s="4">
        <v>149</v>
      </c>
      <c r="C38" s="4">
        <v>9</v>
      </c>
      <c r="D38" s="4">
        <f t="shared" si="0"/>
        <v>158</v>
      </c>
      <c r="E38" s="4">
        <v>239</v>
      </c>
      <c r="F38" s="4">
        <v>13</v>
      </c>
      <c r="G38" s="4">
        <f t="shared" si="1"/>
        <v>252</v>
      </c>
      <c r="H38" s="5">
        <f t="shared" si="2"/>
        <v>60.40268456375839</v>
      </c>
      <c r="I38" s="5">
        <f t="shared" si="3"/>
        <v>44.44444444444444</v>
      </c>
      <c r="J38" s="6">
        <f t="shared" si="4"/>
        <v>59.49367088607595</v>
      </c>
    </row>
    <row r="39" spans="1:10" ht="15">
      <c r="A39" s="26" t="s">
        <v>34</v>
      </c>
      <c r="B39" s="8">
        <v>3862</v>
      </c>
      <c r="C39" s="8">
        <v>388</v>
      </c>
      <c r="D39" s="8">
        <f t="shared" si="0"/>
        <v>4250</v>
      </c>
      <c r="E39" s="8">
        <v>3802</v>
      </c>
      <c r="F39" s="8">
        <v>495</v>
      </c>
      <c r="G39" s="8">
        <f t="shared" si="1"/>
        <v>4297</v>
      </c>
      <c r="H39" s="9">
        <f t="shared" si="2"/>
        <v>-1.5535991714137753</v>
      </c>
      <c r="I39" s="9">
        <f t="shared" si="3"/>
        <v>27.577319587628867</v>
      </c>
      <c r="J39" s="22">
        <f t="shared" si="4"/>
        <v>1.1058823529411765</v>
      </c>
    </row>
    <row r="40" spans="1:10" ht="15">
      <c r="A40" s="27" t="s">
        <v>35</v>
      </c>
      <c r="B40" s="4">
        <v>98</v>
      </c>
      <c r="C40" s="4">
        <v>6</v>
      </c>
      <c r="D40" s="4">
        <f t="shared" si="0"/>
        <v>104</v>
      </c>
      <c r="E40" s="4">
        <v>104</v>
      </c>
      <c r="F40" s="4">
        <v>18</v>
      </c>
      <c r="G40" s="4">
        <f t="shared" si="1"/>
        <v>122</v>
      </c>
      <c r="H40" s="5">
        <f t="shared" si="2"/>
        <v>6.122448979591836</v>
      </c>
      <c r="I40" s="5">
        <f t="shared" si="3"/>
        <v>200</v>
      </c>
      <c r="J40" s="6">
        <f t="shared" si="4"/>
        <v>17.307692307692307</v>
      </c>
    </row>
    <row r="41" spans="1:10" ht="15">
      <c r="A41" s="26" t="s">
        <v>36</v>
      </c>
      <c r="B41" s="8">
        <v>2366</v>
      </c>
      <c r="C41" s="8">
        <v>133</v>
      </c>
      <c r="D41" s="8">
        <f t="shared" si="0"/>
        <v>2499</v>
      </c>
      <c r="E41" s="8">
        <v>2569</v>
      </c>
      <c r="F41" s="8">
        <v>258</v>
      </c>
      <c r="G41" s="8">
        <f t="shared" si="1"/>
        <v>2827</v>
      </c>
      <c r="H41" s="9">
        <f t="shared" si="2"/>
        <v>8.579881656804734</v>
      </c>
      <c r="I41" s="9">
        <f t="shared" si="3"/>
        <v>93.98496240601504</v>
      </c>
      <c r="J41" s="10">
        <f t="shared" si="4"/>
        <v>13.125250100040017</v>
      </c>
    </row>
    <row r="42" spans="1:10" ht="15">
      <c r="A42" s="27" t="s">
        <v>37</v>
      </c>
      <c r="B42" s="4">
        <v>1717</v>
      </c>
      <c r="C42" s="4">
        <v>18</v>
      </c>
      <c r="D42" s="4">
        <f t="shared" si="0"/>
        <v>1735</v>
      </c>
      <c r="E42" s="4">
        <v>1893</v>
      </c>
      <c r="F42" s="4">
        <v>14</v>
      </c>
      <c r="G42" s="4">
        <f t="shared" si="1"/>
        <v>1907</v>
      </c>
      <c r="H42" s="5">
        <f t="shared" si="2"/>
        <v>10.25043680838672</v>
      </c>
      <c r="I42" s="5">
        <f t="shared" si="3"/>
        <v>-22.22222222222222</v>
      </c>
      <c r="J42" s="6">
        <f t="shared" si="4"/>
        <v>9.913544668587896</v>
      </c>
    </row>
    <row r="43" spans="1:10" ht="15">
      <c r="A43" s="26" t="s">
        <v>38</v>
      </c>
      <c r="B43" s="8">
        <v>1351</v>
      </c>
      <c r="C43" s="8">
        <v>16</v>
      </c>
      <c r="D43" s="8">
        <f t="shared" si="0"/>
        <v>1367</v>
      </c>
      <c r="E43" s="8">
        <v>1584</v>
      </c>
      <c r="F43" s="8">
        <v>54</v>
      </c>
      <c r="G43" s="8">
        <f t="shared" si="1"/>
        <v>1638</v>
      </c>
      <c r="H43" s="9">
        <f t="shared" si="2"/>
        <v>17.246484085862324</v>
      </c>
      <c r="I43" s="9">
        <f t="shared" si="3"/>
        <v>237.5</v>
      </c>
      <c r="J43" s="10">
        <f t="shared" si="4"/>
        <v>19.824433065106074</v>
      </c>
    </row>
    <row r="44" spans="1:10" ht="15">
      <c r="A44" s="27" t="s">
        <v>39</v>
      </c>
      <c r="B44" s="4">
        <v>793</v>
      </c>
      <c r="C44" s="4">
        <v>0</v>
      </c>
      <c r="D44" s="4">
        <f t="shared" si="0"/>
        <v>793</v>
      </c>
      <c r="E44" s="4">
        <v>1078</v>
      </c>
      <c r="F44" s="4">
        <v>4</v>
      </c>
      <c r="G44" s="4">
        <f t="shared" si="1"/>
        <v>1082</v>
      </c>
      <c r="H44" s="5">
        <f t="shared" si="2"/>
        <v>35.93947036569987</v>
      </c>
      <c r="I44" s="5">
        <f t="shared" si="3"/>
        <v>0</v>
      </c>
      <c r="J44" s="6">
        <f t="shared" si="4"/>
        <v>36.44388398486759</v>
      </c>
    </row>
    <row r="45" spans="1:10" ht="15">
      <c r="A45" s="26" t="s">
        <v>40</v>
      </c>
      <c r="B45" s="8">
        <v>650</v>
      </c>
      <c r="C45" s="8">
        <v>13</v>
      </c>
      <c r="D45" s="8">
        <f t="shared" si="0"/>
        <v>663</v>
      </c>
      <c r="E45" s="8">
        <v>705</v>
      </c>
      <c r="F45" s="8">
        <v>9</v>
      </c>
      <c r="G45" s="8">
        <f t="shared" si="1"/>
        <v>714</v>
      </c>
      <c r="H45" s="9">
        <f t="shared" si="2"/>
        <v>8.461538461538462</v>
      </c>
      <c r="I45" s="9">
        <f t="shared" si="3"/>
        <v>-30.76923076923077</v>
      </c>
      <c r="J45" s="10">
        <f t="shared" si="4"/>
        <v>7.6923076923076925</v>
      </c>
    </row>
    <row r="46" spans="1:10" ht="15">
      <c r="A46" s="27" t="s">
        <v>41</v>
      </c>
      <c r="B46" s="4">
        <v>2030</v>
      </c>
      <c r="C46" s="4">
        <v>132</v>
      </c>
      <c r="D46" s="4">
        <f t="shared" si="0"/>
        <v>2162</v>
      </c>
      <c r="E46" s="4">
        <v>2217</v>
      </c>
      <c r="F46" s="4">
        <v>32</v>
      </c>
      <c r="G46" s="4">
        <f t="shared" si="1"/>
        <v>2249</v>
      </c>
      <c r="H46" s="5">
        <f t="shared" si="2"/>
        <v>9.211822660098521</v>
      </c>
      <c r="I46" s="5">
        <f t="shared" si="3"/>
        <v>-75.75757575757575</v>
      </c>
      <c r="J46" s="6">
        <f t="shared" si="4"/>
        <v>4.024051803885292</v>
      </c>
    </row>
    <row r="47" spans="1:10" ht="15">
      <c r="A47" s="26" t="s">
        <v>42</v>
      </c>
      <c r="B47" s="8">
        <v>3153</v>
      </c>
      <c r="C47" s="8">
        <v>85</v>
      </c>
      <c r="D47" s="8">
        <f t="shared" si="0"/>
        <v>3238</v>
      </c>
      <c r="E47" s="8">
        <v>3747</v>
      </c>
      <c r="F47" s="8">
        <v>149</v>
      </c>
      <c r="G47" s="8">
        <f t="shared" si="1"/>
        <v>3896</v>
      </c>
      <c r="H47" s="9">
        <f t="shared" si="2"/>
        <v>18.83920076117983</v>
      </c>
      <c r="I47" s="9">
        <f t="shared" si="3"/>
        <v>75.29411764705883</v>
      </c>
      <c r="J47" s="10">
        <f t="shared" si="4"/>
        <v>20.32118591723286</v>
      </c>
    </row>
    <row r="48" spans="1:10" ht="15">
      <c r="A48" s="27" t="s">
        <v>43</v>
      </c>
      <c r="B48" s="4">
        <v>300</v>
      </c>
      <c r="C48" s="4">
        <v>0</v>
      </c>
      <c r="D48" s="4">
        <f t="shared" si="0"/>
        <v>300</v>
      </c>
      <c r="E48" s="4">
        <v>0</v>
      </c>
      <c r="F48" s="4">
        <v>0</v>
      </c>
      <c r="G48" s="4">
        <f t="shared" si="1"/>
        <v>0</v>
      </c>
      <c r="H48" s="5">
        <f t="shared" si="2"/>
        <v>-100</v>
      </c>
      <c r="I48" s="5">
        <f t="shared" si="3"/>
        <v>0</v>
      </c>
      <c r="J48" s="6">
        <f t="shared" si="4"/>
        <v>-100</v>
      </c>
    </row>
    <row r="49" spans="1:10" ht="15">
      <c r="A49" s="26" t="s">
        <v>44</v>
      </c>
      <c r="B49" s="8">
        <v>220</v>
      </c>
      <c r="C49" s="8">
        <v>4</v>
      </c>
      <c r="D49" s="8">
        <f t="shared" si="0"/>
        <v>224</v>
      </c>
      <c r="E49" s="8">
        <v>446</v>
      </c>
      <c r="F49" s="8">
        <v>4</v>
      </c>
      <c r="G49" s="8">
        <f t="shared" si="1"/>
        <v>450</v>
      </c>
      <c r="H49" s="9">
        <f t="shared" si="2"/>
        <v>102.72727272727273</v>
      </c>
      <c r="I49" s="9">
        <f t="shared" si="3"/>
        <v>0</v>
      </c>
      <c r="J49" s="10">
        <f t="shared" si="4"/>
        <v>100.89285714285714</v>
      </c>
    </row>
    <row r="50" spans="1:10" ht="15">
      <c r="A50" s="27" t="s">
        <v>45</v>
      </c>
      <c r="B50" s="4">
        <v>1101</v>
      </c>
      <c r="C50" s="4">
        <v>25</v>
      </c>
      <c r="D50" s="4">
        <f t="shared" si="0"/>
        <v>1126</v>
      </c>
      <c r="E50" s="4">
        <v>1187</v>
      </c>
      <c r="F50" s="4">
        <v>34</v>
      </c>
      <c r="G50" s="4">
        <f t="shared" si="1"/>
        <v>1221</v>
      </c>
      <c r="H50" s="5">
        <f t="shared" si="2"/>
        <v>7.811080835603996</v>
      </c>
      <c r="I50" s="5">
        <f t="shared" si="3"/>
        <v>36</v>
      </c>
      <c r="J50" s="6">
        <f t="shared" si="4"/>
        <v>8.436944937833037</v>
      </c>
    </row>
    <row r="51" spans="1:10" ht="15">
      <c r="A51" s="26" t="s">
        <v>46</v>
      </c>
      <c r="B51" s="8">
        <v>1650</v>
      </c>
      <c r="C51" s="8">
        <v>63</v>
      </c>
      <c r="D51" s="8">
        <f t="shared" si="0"/>
        <v>1713</v>
      </c>
      <c r="E51" s="8">
        <v>2168</v>
      </c>
      <c r="F51" s="8">
        <v>79</v>
      </c>
      <c r="G51" s="8">
        <f t="shared" si="1"/>
        <v>2247</v>
      </c>
      <c r="H51" s="9">
        <f t="shared" si="2"/>
        <v>31.393939393939398</v>
      </c>
      <c r="I51" s="9">
        <f t="shared" si="3"/>
        <v>25.396825396825395</v>
      </c>
      <c r="J51" s="10">
        <f t="shared" si="4"/>
        <v>31.17338003502627</v>
      </c>
    </row>
    <row r="52" spans="1:10" ht="15">
      <c r="A52" s="27" t="s">
        <v>47</v>
      </c>
      <c r="B52" s="4">
        <v>601</v>
      </c>
      <c r="C52" s="4">
        <v>1</v>
      </c>
      <c r="D52" s="4">
        <f t="shared" si="0"/>
        <v>602</v>
      </c>
      <c r="E52" s="4">
        <v>938</v>
      </c>
      <c r="F52" s="4">
        <v>0</v>
      </c>
      <c r="G52" s="4">
        <f t="shared" si="1"/>
        <v>938</v>
      </c>
      <c r="H52" s="5">
        <f t="shared" si="2"/>
        <v>56.07321131447587</v>
      </c>
      <c r="I52" s="5">
        <f t="shared" si="3"/>
        <v>-100</v>
      </c>
      <c r="J52" s="6">
        <f t="shared" si="4"/>
        <v>55.81395348837209</v>
      </c>
    </row>
    <row r="53" spans="1:10" ht="15">
      <c r="A53" s="26" t="s">
        <v>48</v>
      </c>
      <c r="B53" s="8">
        <v>183</v>
      </c>
      <c r="C53" s="8">
        <v>20</v>
      </c>
      <c r="D53" s="8">
        <f t="shared" si="0"/>
        <v>203</v>
      </c>
      <c r="E53" s="8">
        <v>247</v>
      </c>
      <c r="F53" s="8">
        <v>28</v>
      </c>
      <c r="G53" s="8">
        <f t="shared" si="1"/>
        <v>275</v>
      </c>
      <c r="H53" s="9">
        <f t="shared" si="2"/>
        <v>34.97267759562842</v>
      </c>
      <c r="I53" s="9">
        <f t="shared" si="3"/>
        <v>40</v>
      </c>
      <c r="J53" s="22">
        <f t="shared" si="4"/>
        <v>35.467980295566505</v>
      </c>
    </row>
    <row r="54" spans="1:10" ht="15">
      <c r="A54" s="27" t="s">
        <v>49</v>
      </c>
      <c r="B54" s="4">
        <v>164</v>
      </c>
      <c r="C54" s="4">
        <v>0</v>
      </c>
      <c r="D54" s="4">
        <f t="shared" si="0"/>
        <v>164</v>
      </c>
      <c r="E54" s="4">
        <v>0</v>
      </c>
      <c r="F54" s="4">
        <v>0</v>
      </c>
      <c r="G54" s="4">
        <f t="shared" si="1"/>
        <v>0</v>
      </c>
      <c r="H54" s="5">
        <f t="shared" si="2"/>
        <v>-100</v>
      </c>
      <c r="I54" s="5">
        <f t="shared" si="3"/>
        <v>0</v>
      </c>
      <c r="J54" s="6">
        <f t="shared" si="4"/>
        <v>-100</v>
      </c>
    </row>
    <row r="55" spans="1:10" ht="15">
      <c r="A55" s="26" t="s">
        <v>50</v>
      </c>
      <c r="B55" s="8">
        <v>0</v>
      </c>
      <c r="C55" s="8">
        <v>0</v>
      </c>
      <c r="D55" s="8">
        <f t="shared" si="0"/>
        <v>0</v>
      </c>
      <c r="E55" s="8">
        <v>87</v>
      </c>
      <c r="F55" s="8">
        <v>1</v>
      </c>
      <c r="G55" s="8">
        <f>+E55+F55</f>
        <v>88</v>
      </c>
      <c r="H55" s="9">
        <f t="shared" si="2"/>
        <v>0</v>
      </c>
      <c r="I55" s="9">
        <f t="shared" si="3"/>
        <v>0</v>
      </c>
      <c r="J55" s="10">
        <f t="shared" si="4"/>
        <v>0</v>
      </c>
    </row>
    <row r="56" spans="1:10" ht="15">
      <c r="A56" s="27" t="s">
        <v>51</v>
      </c>
      <c r="B56" s="4">
        <v>3085</v>
      </c>
      <c r="C56" s="4">
        <v>9</v>
      </c>
      <c r="D56" s="4">
        <f t="shared" si="0"/>
        <v>3094</v>
      </c>
      <c r="E56" s="4">
        <v>3542</v>
      </c>
      <c r="F56" s="4">
        <v>17</v>
      </c>
      <c r="G56" s="4">
        <f t="shared" si="1"/>
        <v>3559</v>
      </c>
      <c r="H56" s="5">
        <f t="shared" si="2"/>
        <v>14.813614262560778</v>
      </c>
      <c r="I56" s="5">
        <f t="shared" si="3"/>
        <v>88.88888888888889</v>
      </c>
      <c r="J56" s="6">
        <f t="shared" si="4"/>
        <v>15.029088558500323</v>
      </c>
    </row>
    <row r="57" spans="1:10" ht="15">
      <c r="A57" s="26" t="s">
        <v>60</v>
      </c>
      <c r="B57" s="8">
        <v>219</v>
      </c>
      <c r="C57" s="8">
        <v>30</v>
      </c>
      <c r="D57" s="8">
        <f t="shared" si="0"/>
        <v>249</v>
      </c>
      <c r="E57" s="8">
        <v>261</v>
      </c>
      <c r="F57" s="8">
        <v>53</v>
      </c>
      <c r="G57" s="8">
        <f t="shared" si="1"/>
        <v>314</v>
      </c>
      <c r="H57" s="9">
        <f t="shared" si="2"/>
        <v>19.17808219178082</v>
      </c>
      <c r="I57" s="9">
        <f t="shared" si="3"/>
        <v>76.66666666666667</v>
      </c>
      <c r="J57" s="10">
        <f t="shared" si="4"/>
        <v>26.104417670682732</v>
      </c>
    </row>
    <row r="58" spans="1:10" ht="15">
      <c r="A58" s="27" t="s">
        <v>61</v>
      </c>
      <c r="B58" s="4">
        <v>0</v>
      </c>
      <c r="C58" s="4">
        <v>22</v>
      </c>
      <c r="D58" s="4">
        <f t="shared" si="0"/>
        <v>22</v>
      </c>
      <c r="E58" s="4">
        <v>0</v>
      </c>
      <c r="F58" s="4">
        <v>0</v>
      </c>
      <c r="G58" s="4">
        <f t="shared" si="1"/>
        <v>0</v>
      </c>
      <c r="H58" s="5">
        <f t="shared" si="2"/>
        <v>0</v>
      </c>
      <c r="I58" s="5">
        <f t="shared" si="3"/>
        <v>-100</v>
      </c>
      <c r="J58" s="6">
        <f t="shared" si="4"/>
        <v>-100</v>
      </c>
    </row>
    <row r="59" spans="1:10" ht="15">
      <c r="A59" s="13" t="s">
        <v>52</v>
      </c>
      <c r="B59" s="30">
        <f aca="true" t="shared" si="5" ref="B59:G59">+B60-SUM(B5+B9+B19+B31+B57+B58)</f>
        <v>170206</v>
      </c>
      <c r="C59" s="30">
        <f t="shared" si="5"/>
        <v>116874</v>
      </c>
      <c r="D59" s="30">
        <f t="shared" si="5"/>
        <v>287080</v>
      </c>
      <c r="E59" s="30">
        <f t="shared" si="5"/>
        <v>193950</v>
      </c>
      <c r="F59" s="30">
        <f t="shared" si="5"/>
        <v>131200</v>
      </c>
      <c r="G59" s="30">
        <f t="shared" si="5"/>
        <v>325150</v>
      </c>
      <c r="H59" s="31">
        <f aca="true" t="shared" si="6" ref="H59:J60">+_xlfn.IFERROR(((E59-B59)/B59)*100,0)</f>
        <v>13.950154518642115</v>
      </c>
      <c r="I59" s="31">
        <f t="shared" si="6"/>
        <v>12.257644985197734</v>
      </c>
      <c r="J59" s="31">
        <f t="shared" si="6"/>
        <v>13.261111885188798</v>
      </c>
    </row>
    <row r="60" spans="1:10" ht="15">
      <c r="A60" s="16" t="s">
        <v>53</v>
      </c>
      <c r="B60" s="32">
        <f aca="true" t="shared" si="7" ref="B60:G60">SUM(B4:B58)</f>
        <v>212366</v>
      </c>
      <c r="C60" s="32">
        <f t="shared" si="7"/>
        <v>140353</v>
      </c>
      <c r="D60" s="32">
        <f t="shared" si="7"/>
        <v>352719</v>
      </c>
      <c r="E60" s="32">
        <f t="shared" si="7"/>
        <v>240280</v>
      </c>
      <c r="F60" s="32">
        <f t="shared" si="7"/>
        <v>156497</v>
      </c>
      <c r="G60" s="32">
        <f t="shared" si="7"/>
        <v>396777</v>
      </c>
      <c r="H60" s="33">
        <f t="shared" si="6"/>
        <v>13.144288633773767</v>
      </c>
      <c r="I60" s="33">
        <f t="shared" si="6"/>
        <v>11.50242602580636</v>
      </c>
      <c r="J60" s="33">
        <f t="shared" si="6"/>
        <v>12.490963061247056</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5" t="s">
        <v>62</v>
      </c>
      <c r="B64" s="55"/>
      <c r="C64" s="55"/>
      <c r="D64" s="55"/>
      <c r="E64" s="55"/>
      <c r="F64" s="55"/>
      <c r="G64" s="55"/>
      <c r="H64" s="55"/>
      <c r="I64" s="55"/>
      <c r="J64" s="55"/>
    </row>
  </sheetData>
  <sheetProtection/>
  <mergeCells count="6">
    <mergeCell ref="A64:J64"/>
    <mergeCell ref="A1:J1"/>
    <mergeCell ref="A2:A3"/>
    <mergeCell ref="B2:D2"/>
    <mergeCell ref="E2:G2"/>
    <mergeCell ref="H2:J2"/>
  </mergeCells>
  <conditionalFormatting sqref="B4:J58">
    <cfRule type="cellIs" priority="1" dxfId="5"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zoomScale="90" zoomScaleNormal="90" zoomScalePageLayoutView="0" workbookViewId="0" topLeftCell="A1">
      <selection activeCell="H28" sqref="H28"/>
    </sheetView>
  </sheetViews>
  <sheetFormatPr defaultColWidth="9.140625" defaultRowHeight="15"/>
  <cols>
    <col min="1" max="1" width="34.00390625" style="0" bestFit="1" customWidth="1"/>
    <col min="2" max="10" width="14.28125" style="0" customWidth="1"/>
  </cols>
  <sheetData>
    <row r="1" spans="1:10" ht="18" customHeight="1">
      <c r="A1" s="56" t="s">
        <v>69</v>
      </c>
      <c r="B1" s="57"/>
      <c r="C1" s="57"/>
      <c r="D1" s="57"/>
      <c r="E1" s="57"/>
      <c r="F1" s="57"/>
      <c r="G1" s="57"/>
      <c r="H1" s="57"/>
      <c r="I1" s="57"/>
      <c r="J1" s="58"/>
    </row>
    <row r="2" spans="1:10" ht="30" customHeight="1">
      <c r="A2" s="59" t="s">
        <v>1</v>
      </c>
      <c r="B2" s="61" t="s">
        <v>74</v>
      </c>
      <c r="C2" s="61"/>
      <c r="D2" s="61"/>
      <c r="E2" s="61" t="s">
        <v>73</v>
      </c>
      <c r="F2" s="61"/>
      <c r="G2" s="61"/>
      <c r="H2" s="62" t="s">
        <v>72</v>
      </c>
      <c r="I2" s="62"/>
      <c r="J2" s="63"/>
    </row>
    <row r="3" spans="1:10" ht="15">
      <c r="A3" s="60"/>
      <c r="B3" s="1" t="s">
        <v>2</v>
      </c>
      <c r="C3" s="1" t="s">
        <v>3</v>
      </c>
      <c r="D3" s="1" t="s">
        <v>4</v>
      </c>
      <c r="E3" s="1" t="s">
        <v>2</v>
      </c>
      <c r="F3" s="1" t="s">
        <v>3</v>
      </c>
      <c r="G3" s="1" t="s">
        <v>4</v>
      </c>
      <c r="H3" s="1" t="s">
        <v>2</v>
      </c>
      <c r="I3" s="1" t="s">
        <v>3</v>
      </c>
      <c r="J3" s="2" t="s">
        <v>4</v>
      </c>
    </row>
    <row r="4" spans="1:10" ht="15">
      <c r="A4" s="3" t="s">
        <v>5</v>
      </c>
      <c r="B4" s="4">
        <v>57119.611999999994</v>
      </c>
      <c r="C4" s="4">
        <v>565833.9930000001</v>
      </c>
      <c r="D4" s="4">
        <f>SUM(B4:C4)</f>
        <v>622953.6050000001</v>
      </c>
      <c r="E4" s="45">
        <v>59601</v>
      </c>
      <c r="F4" s="45">
        <v>695489</v>
      </c>
      <c r="G4" s="4">
        <f>SUM(E4:F4)</f>
        <v>755090</v>
      </c>
      <c r="H4" s="5">
        <f>+_xlfn.IFERROR(((E4-B4)/B4)*100,0)</f>
        <v>4.344196175562268</v>
      </c>
      <c r="I4" s="5">
        <f>+_xlfn.IFERROR(((F4-C4)/C4)*100,0)</f>
        <v>22.9139656867522</v>
      </c>
      <c r="J4" s="41">
        <f>+_xlfn.IFERROR(((G4-D4)/D4)*100,0)</f>
        <v>21.211273831539973</v>
      </c>
    </row>
    <row r="5" spans="1:10" ht="15">
      <c r="A5" s="7" t="s">
        <v>56</v>
      </c>
      <c r="B5" s="8">
        <v>38811.306</v>
      </c>
      <c r="C5" s="8">
        <v>63857.80700000001</v>
      </c>
      <c r="D5" s="8">
        <f aca="true" t="shared" si="0" ref="D5:D58">SUM(B5:C5)</f>
        <v>102669.11300000001</v>
      </c>
      <c r="E5" s="8">
        <v>41303</v>
      </c>
      <c r="F5" s="8">
        <v>45250</v>
      </c>
      <c r="G5" s="8">
        <f aca="true" t="shared" si="1" ref="G5:G58">SUM(E5:F5)</f>
        <v>86553</v>
      </c>
      <c r="H5" s="9">
        <f aca="true" t="shared" si="2" ref="H5:H58">+_xlfn.IFERROR(((E5-B5)/B5)*100,0)</f>
        <v>6.420021011403232</v>
      </c>
      <c r="I5" s="9">
        <f aca="true" t="shared" si="3" ref="I5:I59">+_xlfn.IFERROR(((F5-C5)/C5)*100,0)</f>
        <v>-29.13943944238487</v>
      </c>
      <c r="J5" s="10">
        <f aca="true" t="shared" si="4" ref="J5:J59">+_xlfn.IFERROR(((G5-D5)/D5)*100,0)</f>
        <v>-15.697138632141499</v>
      </c>
    </row>
    <row r="6" spans="1:10" ht="15">
      <c r="A6" s="11" t="s">
        <v>6</v>
      </c>
      <c r="B6" s="4">
        <v>25969.075999999997</v>
      </c>
      <c r="C6" s="4">
        <v>8811.700999999997</v>
      </c>
      <c r="D6" s="4">
        <f t="shared" si="0"/>
        <v>34780.776999999995</v>
      </c>
      <c r="E6" s="4">
        <v>33258</v>
      </c>
      <c r="F6" s="4">
        <v>10801</v>
      </c>
      <c r="G6" s="4">
        <f t="shared" si="1"/>
        <v>44059</v>
      </c>
      <c r="H6" s="5">
        <f t="shared" si="2"/>
        <v>28.067706375074735</v>
      </c>
      <c r="I6" s="5">
        <f t="shared" si="3"/>
        <v>22.57565253292189</v>
      </c>
      <c r="J6" s="6">
        <f t="shared" si="4"/>
        <v>26.67629593208917</v>
      </c>
    </row>
    <row r="7" spans="1:10" ht="15">
      <c r="A7" s="7" t="s">
        <v>7</v>
      </c>
      <c r="B7" s="8">
        <v>24680.857000000004</v>
      </c>
      <c r="C7" s="8">
        <v>8367.637</v>
      </c>
      <c r="D7" s="8">
        <f t="shared" si="0"/>
        <v>33048.494000000006</v>
      </c>
      <c r="E7" s="8">
        <v>32643</v>
      </c>
      <c r="F7" s="8">
        <v>9710</v>
      </c>
      <c r="G7" s="8">
        <f t="shared" si="1"/>
        <v>42353</v>
      </c>
      <c r="H7" s="9">
        <f t="shared" si="2"/>
        <v>32.26039922357637</v>
      </c>
      <c r="I7" s="9">
        <f t="shared" si="3"/>
        <v>16.042318757374385</v>
      </c>
      <c r="J7" s="10">
        <f t="shared" si="4"/>
        <v>28.154099850964442</v>
      </c>
    </row>
    <row r="8" spans="1:10" ht="15">
      <c r="A8" s="11" t="s">
        <v>8</v>
      </c>
      <c r="B8" s="4">
        <v>17688.794</v>
      </c>
      <c r="C8" s="4">
        <v>21105.803999999996</v>
      </c>
      <c r="D8" s="4">
        <f t="shared" si="0"/>
        <v>38794.598</v>
      </c>
      <c r="E8" s="4">
        <v>20137</v>
      </c>
      <c r="F8" s="4">
        <v>26820</v>
      </c>
      <c r="G8" s="4">
        <f t="shared" si="1"/>
        <v>46957</v>
      </c>
      <c r="H8" s="5">
        <f t="shared" si="2"/>
        <v>13.840434797307255</v>
      </c>
      <c r="I8" s="5">
        <f t="shared" si="3"/>
        <v>27.07405034179226</v>
      </c>
      <c r="J8" s="6">
        <f t="shared" si="4"/>
        <v>21.04004789532811</v>
      </c>
    </row>
    <row r="9" spans="1:10" ht="15">
      <c r="A9" s="7" t="s">
        <v>57</v>
      </c>
      <c r="B9" s="8">
        <v>1000.5799999999999</v>
      </c>
      <c r="C9" s="8">
        <v>165.52699999999996</v>
      </c>
      <c r="D9" s="8">
        <f t="shared" si="0"/>
        <v>1166.107</v>
      </c>
      <c r="E9" s="8">
        <v>1229</v>
      </c>
      <c r="F9" s="8">
        <v>329</v>
      </c>
      <c r="G9" s="8">
        <f t="shared" si="1"/>
        <v>1558</v>
      </c>
      <c r="H9" s="9">
        <f t="shared" si="2"/>
        <v>22.828759319594642</v>
      </c>
      <c r="I9" s="9">
        <f t="shared" si="3"/>
        <v>98.75911482718837</v>
      </c>
      <c r="J9" s="10">
        <f t="shared" si="4"/>
        <v>33.60695030558946</v>
      </c>
    </row>
    <row r="10" spans="1:10" ht="15">
      <c r="A10" s="11" t="s">
        <v>9</v>
      </c>
      <c r="B10" s="4">
        <v>1860.012</v>
      </c>
      <c r="C10" s="4">
        <v>1013.6630000000001</v>
      </c>
      <c r="D10" s="4">
        <f t="shared" si="0"/>
        <v>2873.675</v>
      </c>
      <c r="E10" s="4">
        <v>2248</v>
      </c>
      <c r="F10" s="4">
        <v>1494</v>
      </c>
      <c r="G10" s="4">
        <f t="shared" si="1"/>
        <v>3742</v>
      </c>
      <c r="H10" s="5">
        <f t="shared" si="2"/>
        <v>20.859435315471085</v>
      </c>
      <c r="I10" s="5">
        <f t="shared" si="3"/>
        <v>47.38626150900248</v>
      </c>
      <c r="J10" s="6">
        <f t="shared" si="4"/>
        <v>30.216534576804953</v>
      </c>
    </row>
    <row r="11" spans="1:10" ht="15">
      <c r="A11" s="7" t="s">
        <v>10</v>
      </c>
      <c r="B11" s="8">
        <v>2662.9620000000004</v>
      </c>
      <c r="C11" s="8">
        <v>278.336</v>
      </c>
      <c r="D11" s="8">
        <f t="shared" si="0"/>
        <v>2941.2980000000007</v>
      </c>
      <c r="E11" s="8">
        <v>3057</v>
      </c>
      <c r="F11" s="8">
        <v>548</v>
      </c>
      <c r="G11" s="8">
        <f t="shared" si="1"/>
        <v>3605</v>
      </c>
      <c r="H11" s="9">
        <f t="shared" si="2"/>
        <v>14.796981706836204</v>
      </c>
      <c r="I11" s="9">
        <f t="shared" si="3"/>
        <v>96.88434122786846</v>
      </c>
      <c r="J11" s="10">
        <f t="shared" si="4"/>
        <v>22.564935616860282</v>
      </c>
    </row>
    <row r="12" spans="1:10" ht="15">
      <c r="A12" s="11" t="s">
        <v>11</v>
      </c>
      <c r="B12" s="4">
        <v>11598.576</v>
      </c>
      <c r="C12" s="4">
        <v>2766.303</v>
      </c>
      <c r="D12" s="4">
        <f t="shared" si="0"/>
        <v>14364.878999999999</v>
      </c>
      <c r="E12" s="4">
        <v>12491</v>
      </c>
      <c r="F12" s="4">
        <v>3270</v>
      </c>
      <c r="G12" s="4">
        <f t="shared" si="1"/>
        <v>15761</v>
      </c>
      <c r="H12" s="28">
        <f t="shared" si="2"/>
        <v>7.694254880944014</v>
      </c>
      <c r="I12" s="5">
        <f t="shared" si="3"/>
        <v>18.20830906809558</v>
      </c>
      <c r="J12" s="6">
        <f t="shared" si="4"/>
        <v>9.718988931267718</v>
      </c>
    </row>
    <row r="13" spans="1:10" ht="15">
      <c r="A13" s="7" t="s">
        <v>12</v>
      </c>
      <c r="B13" s="8">
        <v>8101.4529999999995</v>
      </c>
      <c r="C13" s="8">
        <v>420.099</v>
      </c>
      <c r="D13" s="8">
        <f t="shared" si="0"/>
        <v>8521.552</v>
      </c>
      <c r="E13" s="8">
        <v>8577</v>
      </c>
      <c r="F13" s="8">
        <v>602</v>
      </c>
      <c r="G13" s="8">
        <f t="shared" si="1"/>
        <v>9179</v>
      </c>
      <c r="H13" s="9">
        <f t="shared" si="2"/>
        <v>5.869897659098936</v>
      </c>
      <c r="I13" s="9">
        <f t="shared" si="3"/>
        <v>43.2995555809464</v>
      </c>
      <c r="J13" s="10">
        <f t="shared" si="4"/>
        <v>7.715120438154932</v>
      </c>
    </row>
    <row r="14" spans="1:10" ht="15">
      <c r="A14" s="11" t="s">
        <v>13</v>
      </c>
      <c r="B14" s="4">
        <v>2948.1299999999997</v>
      </c>
      <c r="C14" s="4">
        <v>138.52800000000002</v>
      </c>
      <c r="D14" s="4">
        <f t="shared" si="0"/>
        <v>3086.6579999999994</v>
      </c>
      <c r="E14" s="4">
        <v>3571</v>
      </c>
      <c r="F14" s="4">
        <v>122</v>
      </c>
      <c r="G14" s="4">
        <f t="shared" si="1"/>
        <v>3693</v>
      </c>
      <c r="H14" s="5">
        <f t="shared" si="2"/>
        <v>21.12763005701921</v>
      </c>
      <c r="I14" s="5">
        <f t="shared" si="3"/>
        <v>-11.931161931161943</v>
      </c>
      <c r="J14" s="6">
        <f t="shared" si="4"/>
        <v>19.643964443096728</v>
      </c>
    </row>
    <row r="15" spans="1:10" ht="15">
      <c r="A15" s="7" t="s">
        <v>14</v>
      </c>
      <c r="B15" s="8">
        <v>5618.029</v>
      </c>
      <c r="C15" s="8">
        <v>1091.241</v>
      </c>
      <c r="D15" s="8">
        <f t="shared" si="0"/>
        <v>6709.27</v>
      </c>
      <c r="E15" s="8">
        <v>6500</v>
      </c>
      <c r="F15" s="8">
        <v>1377</v>
      </c>
      <c r="G15" s="8">
        <f t="shared" si="1"/>
        <v>7877</v>
      </c>
      <c r="H15" s="9">
        <f t="shared" si="2"/>
        <v>15.69893996631202</v>
      </c>
      <c r="I15" s="9">
        <f t="shared" si="3"/>
        <v>26.186607724599792</v>
      </c>
      <c r="J15" s="10">
        <f t="shared" si="4"/>
        <v>17.404725104221466</v>
      </c>
    </row>
    <row r="16" spans="1:10" ht="15">
      <c r="A16" s="11" t="s">
        <v>15</v>
      </c>
      <c r="B16" s="4">
        <v>542.1129999999999</v>
      </c>
      <c r="C16" s="4">
        <v>19.555999999999997</v>
      </c>
      <c r="D16" s="4">
        <f t="shared" si="0"/>
        <v>561.669</v>
      </c>
      <c r="E16" s="4">
        <v>722</v>
      </c>
      <c r="F16" s="4">
        <v>42</v>
      </c>
      <c r="G16" s="4">
        <f t="shared" si="1"/>
        <v>764</v>
      </c>
      <c r="H16" s="5">
        <f t="shared" si="2"/>
        <v>33.18256525853467</v>
      </c>
      <c r="I16" s="5">
        <f t="shared" si="3"/>
        <v>114.767846185314</v>
      </c>
      <c r="J16" s="6">
        <f t="shared" si="4"/>
        <v>36.02317379096942</v>
      </c>
    </row>
    <row r="17" spans="1:10" ht="15">
      <c r="A17" s="7" t="s">
        <v>16</v>
      </c>
      <c r="B17" s="8">
        <v>827.5970000000001</v>
      </c>
      <c r="C17" s="8">
        <v>0</v>
      </c>
      <c r="D17" s="8">
        <f t="shared" si="0"/>
        <v>827.5970000000001</v>
      </c>
      <c r="E17" s="8">
        <v>931</v>
      </c>
      <c r="F17" s="8">
        <v>0</v>
      </c>
      <c r="G17" s="8">
        <f t="shared" si="1"/>
        <v>931</v>
      </c>
      <c r="H17" s="9">
        <f t="shared" si="2"/>
        <v>12.494366219307212</v>
      </c>
      <c r="I17" s="9">
        <f t="shared" si="3"/>
        <v>0</v>
      </c>
      <c r="J17" s="10">
        <f t="shared" si="4"/>
        <v>12.494366219307212</v>
      </c>
    </row>
    <row r="18" spans="1:10" ht="15">
      <c r="A18" s="11" t="s">
        <v>17</v>
      </c>
      <c r="B18" s="4">
        <v>452.653</v>
      </c>
      <c r="C18" s="4">
        <v>103.126</v>
      </c>
      <c r="D18" s="4">
        <f t="shared" si="0"/>
        <v>555.779</v>
      </c>
      <c r="E18" s="4">
        <v>488</v>
      </c>
      <c r="F18" s="4">
        <v>146</v>
      </c>
      <c r="G18" s="4">
        <f t="shared" si="1"/>
        <v>634</v>
      </c>
      <c r="H18" s="5">
        <f t="shared" si="2"/>
        <v>7.808851371801354</v>
      </c>
      <c r="I18" s="5">
        <f t="shared" si="3"/>
        <v>41.574384733238944</v>
      </c>
      <c r="J18" s="6">
        <f t="shared" si="4"/>
        <v>14.074119389181671</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355.925</v>
      </c>
      <c r="C20" s="4">
        <v>67.74600000000001</v>
      </c>
      <c r="D20" s="4">
        <f t="shared" si="0"/>
        <v>423.67100000000005</v>
      </c>
      <c r="E20" s="4">
        <v>663</v>
      </c>
      <c r="F20" s="4">
        <v>119</v>
      </c>
      <c r="G20" s="4">
        <f t="shared" si="1"/>
        <v>782</v>
      </c>
      <c r="H20" s="5">
        <f t="shared" si="2"/>
        <v>86.27519842663482</v>
      </c>
      <c r="I20" s="5">
        <f t="shared" si="3"/>
        <v>75.6561272990287</v>
      </c>
      <c r="J20" s="6">
        <f t="shared" si="4"/>
        <v>84.5771837109455</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1298.316</v>
      </c>
      <c r="C22" s="4">
        <v>30.518</v>
      </c>
      <c r="D22" s="4">
        <f t="shared" si="0"/>
        <v>1328.834</v>
      </c>
      <c r="E22" s="4">
        <v>1994</v>
      </c>
      <c r="F22" s="4">
        <v>30</v>
      </c>
      <c r="G22" s="4">
        <f t="shared" si="1"/>
        <v>2024</v>
      </c>
      <c r="H22" s="5">
        <f t="shared" si="2"/>
        <v>53.58356517211526</v>
      </c>
      <c r="I22" s="5">
        <f t="shared" si="3"/>
        <v>-1.697358935710075</v>
      </c>
      <c r="J22" s="6">
        <f t="shared" si="4"/>
        <v>52.31398353744711</v>
      </c>
    </row>
    <row r="23" spans="1:10" ht="15">
      <c r="A23" s="7" t="s">
        <v>21</v>
      </c>
      <c r="B23" s="8">
        <v>432.22600000000006</v>
      </c>
      <c r="C23" s="8">
        <v>12.324000000000002</v>
      </c>
      <c r="D23" s="8">
        <f t="shared" si="0"/>
        <v>444.55000000000007</v>
      </c>
      <c r="E23" s="8">
        <v>622</v>
      </c>
      <c r="F23" s="8">
        <v>24</v>
      </c>
      <c r="G23" s="8">
        <f t="shared" si="1"/>
        <v>646</v>
      </c>
      <c r="H23" s="9">
        <f t="shared" si="2"/>
        <v>43.90619722089831</v>
      </c>
      <c r="I23" s="9">
        <f t="shared" si="3"/>
        <v>94.74196689386561</v>
      </c>
      <c r="J23" s="10">
        <f t="shared" si="4"/>
        <v>45.315487571701695</v>
      </c>
    </row>
    <row r="24" spans="1:10" ht="15">
      <c r="A24" s="11" t="s">
        <v>22</v>
      </c>
      <c r="B24" s="4">
        <v>553.054</v>
      </c>
      <c r="C24" s="4">
        <v>290.401</v>
      </c>
      <c r="D24" s="4">
        <f t="shared" si="0"/>
        <v>843.4549999999999</v>
      </c>
      <c r="E24" s="4">
        <v>665</v>
      </c>
      <c r="F24" s="4">
        <v>262</v>
      </c>
      <c r="G24" s="4">
        <f t="shared" si="1"/>
        <v>927</v>
      </c>
      <c r="H24" s="5">
        <f t="shared" si="2"/>
        <v>20.241423079843926</v>
      </c>
      <c r="I24" s="5">
        <f t="shared" si="3"/>
        <v>-9.779925000258267</v>
      </c>
      <c r="J24" s="6">
        <f t="shared" si="4"/>
        <v>9.905092743537008</v>
      </c>
    </row>
    <row r="25" spans="1:10" ht="15">
      <c r="A25" s="7" t="s">
        <v>23</v>
      </c>
      <c r="B25" s="8">
        <v>361.193</v>
      </c>
      <c r="C25" s="8">
        <v>39.066</v>
      </c>
      <c r="D25" s="8">
        <f t="shared" si="0"/>
        <v>400.259</v>
      </c>
      <c r="E25" s="8">
        <v>436</v>
      </c>
      <c r="F25" s="8">
        <v>24</v>
      </c>
      <c r="G25" s="8">
        <f t="shared" si="1"/>
        <v>460</v>
      </c>
      <c r="H25" s="9">
        <f t="shared" si="2"/>
        <v>20.711087977895478</v>
      </c>
      <c r="I25" s="9">
        <f t="shared" si="3"/>
        <v>-38.565504530794044</v>
      </c>
      <c r="J25" s="10">
        <f t="shared" si="4"/>
        <v>14.925585683270079</v>
      </c>
    </row>
    <row r="26" spans="1:10" ht="15">
      <c r="A26" s="11" t="s">
        <v>24</v>
      </c>
      <c r="B26" s="4">
        <v>0</v>
      </c>
      <c r="C26" s="4">
        <v>0</v>
      </c>
      <c r="D26" s="4"/>
      <c r="E26" s="4">
        <v>0</v>
      </c>
      <c r="F26" s="4">
        <v>0</v>
      </c>
      <c r="G26" s="4">
        <f t="shared" si="1"/>
        <v>0</v>
      </c>
      <c r="H26" s="5">
        <f t="shared" si="2"/>
        <v>0</v>
      </c>
      <c r="I26" s="5">
        <f t="shared" si="3"/>
        <v>0</v>
      </c>
      <c r="J26" s="6">
        <f t="shared" si="4"/>
        <v>0</v>
      </c>
    </row>
    <row r="27" spans="1:10" ht="15">
      <c r="A27" s="7" t="s">
        <v>25</v>
      </c>
      <c r="B27" s="8">
        <v>1322.255</v>
      </c>
      <c r="C27" s="8">
        <v>411.72</v>
      </c>
      <c r="D27" s="8">
        <f t="shared" si="0"/>
        <v>1733.9750000000001</v>
      </c>
      <c r="E27" s="8">
        <v>1519</v>
      </c>
      <c r="F27" s="8">
        <v>663</v>
      </c>
      <c r="G27" s="8">
        <f t="shared" si="1"/>
        <v>2182</v>
      </c>
      <c r="H27" s="9">
        <f t="shared" si="2"/>
        <v>14.879505087899073</v>
      </c>
      <c r="I27" s="9">
        <f t="shared" si="3"/>
        <v>61.031769163509175</v>
      </c>
      <c r="J27" s="10">
        <f t="shared" si="4"/>
        <v>25.838031113482018</v>
      </c>
    </row>
    <row r="28" spans="1:10" ht="15">
      <c r="A28" s="11" t="s">
        <v>26</v>
      </c>
      <c r="B28" s="4">
        <v>4198.119</v>
      </c>
      <c r="C28" s="4">
        <v>248.06800000000004</v>
      </c>
      <c r="D28" s="4">
        <f t="shared" si="0"/>
        <v>4446.187</v>
      </c>
      <c r="E28" s="4">
        <v>4781</v>
      </c>
      <c r="F28" s="4">
        <v>322</v>
      </c>
      <c r="G28" s="4">
        <f t="shared" si="1"/>
        <v>5103</v>
      </c>
      <c r="H28" s="5">
        <f t="shared" si="2"/>
        <v>13.884337247229064</v>
      </c>
      <c r="I28" s="5">
        <f t="shared" si="3"/>
        <v>29.803118499766175</v>
      </c>
      <c r="J28" s="6">
        <f t="shared" si="4"/>
        <v>14.772500571838298</v>
      </c>
    </row>
    <row r="29" spans="1:10" ht="15">
      <c r="A29" s="7" t="s">
        <v>27</v>
      </c>
      <c r="B29" s="8">
        <v>2310.8770000000004</v>
      </c>
      <c r="C29" s="8">
        <v>118.53</v>
      </c>
      <c r="D29" s="8">
        <f t="shared" si="0"/>
        <v>2429.4070000000006</v>
      </c>
      <c r="E29" s="8">
        <v>2503</v>
      </c>
      <c r="F29" s="8">
        <v>105</v>
      </c>
      <c r="G29" s="8">
        <f t="shared" si="1"/>
        <v>2608</v>
      </c>
      <c r="H29" s="9">
        <f t="shared" si="2"/>
        <v>8.313856600762376</v>
      </c>
      <c r="I29" s="9">
        <f t="shared" si="3"/>
        <v>-11.41483168818021</v>
      </c>
      <c r="J29" s="10">
        <f t="shared" si="4"/>
        <v>7.35130013208982</v>
      </c>
    </row>
    <row r="30" spans="1:10" ht="15">
      <c r="A30" s="11" t="s">
        <v>28</v>
      </c>
      <c r="B30" s="4">
        <v>850.5790000000001</v>
      </c>
      <c r="C30" s="4">
        <v>9.855</v>
      </c>
      <c r="D30" s="4">
        <f t="shared" si="0"/>
        <v>860.4340000000001</v>
      </c>
      <c r="E30" s="4">
        <v>1063</v>
      </c>
      <c r="F30" s="46">
        <v>0</v>
      </c>
      <c r="G30" s="4">
        <f t="shared" si="1"/>
        <v>1063</v>
      </c>
      <c r="H30" s="5">
        <f t="shared" si="2"/>
        <v>24.973694389351245</v>
      </c>
      <c r="I30" s="5">
        <f t="shared" si="3"/>
        <v>-100</v>
      </c>
      <c r="J30" s="6">
        <f t="shared" si="4"/>
        <v>23.5423053947194</v>
      </c>
    </row>
    <row r="31" spans="1:10" ht="15">
      <c r="A31" s="7" t="s">
        <v>59</v>
      </c>
      <c r="B31" s="8">
        <v>5.438000000000001</v>
      </c>
      <c r="C31" s="8">
        <v>248.233</v>
      </c>
      <c r="D31" s="8">
        <f t="shared" si="0"/>
        <v>253.671</v>
      </c>
      <c r="E31" s="8">
        <v>14</v>
      </c>
      <c r="F31" s="8">
        <v>538</v>
      </c>
      <c r="G31" s="8">
        <f t="shared" si="1"/>
        <v>552</v>
      </c>
      <c r="H31" s="9">
        <f t="shared" si="2"/>
        <v>157.44759102611252</v>
      </c>
      <c r="I31" s="9">
        <f t="shared" si="3"/>
        <v>116.73186079207841</v>
      </c>
      <c r="J31" s="10">
        <f t="shared" si="4"/>
        <v>117.60469269250329</v>
      </c>
    </row>
    <row r="32" spans="1:10" ht="15">
      <c r="A32" s="11" t="s">
        <v>75</v>
      </c>
      <c r="B32" s="4">
        <v>264.178</v>
      </c>
      <c r="C32" s="4">
        <v>0</v>
      </c>
      <c r="D32" s="4">
        <f t="shared" si="0"/>
        <v>264.178</v>
      </c>
      <c r="E32" s="4">
        <v>399</v>
      </c>
      <c r="F32" s="4">
        <v>0</v>
      </c>
      <c r="G32" s="4">
        <f t="shared" si="1"/>
        <v>399</v>
      </c>
      <c r="H32" s="5">
        <f t="shared" si="2"/>
        <v>51.03452974888144</v>
      </c>
      <c r="I32" s="5">
        <f t="shared" si="3"/>
        <v>0</v>
      </c>
      <c r="J32" s="6">
        <f t="shared" si="4"/>
        <v>51.03452974888144</v>
      </c>
    </row>
    <row r="33" spans="1:10" ht="15">
      <c r="A33" s="7" t="s">
        <v>29</v>
      </c>
      <c r="B33" s="8">
        <v>2587.55</v>
      </c>
      <c r="C33" s="8">
        <v>1313.4180000000001</v>
      </c>
      <c r="D33" s="8">
        <f t="shared" si="0"/>
        <v>3900.9680000000003</v>
      </c>
      <c r="E33" s="8">
        <v>2878</v>
      </c>
      <c r="F33" s="8">
        <v>1222</v>
      </c>
      <c r="G33" s="8">
        <f t="shared" si="1"/>
        <v>4100</v>
      </c>
      <c r="H33" s="9">
        <f t="shared" si="2"/>
        <v>11.224903866591943</v>
      </c>
      <c r="I33" s="9">
        <f t="shared" si="3"/>
        <v>-6.960312710804946</v>
      </c>
      <c r="J33" s="10">
        <f t="shared" si="4"/>
        <v>5.102118243471868</v>
      </c>
    </row>
    <row r="34" spans="1:10" ht="15">
      <c r="A34" s="11" t="s">
        <v>71</v>
      </c>
      <c r="B34" s="4">
        <v>582.608</v>
      </c>
      <c r="C34" s="4">
        <v>0</v>
      </c>
      <c r="D34" s="4">
        <f t="shared" si="0"/>
        <v>582.608</v>
      </c>
      <c r="E34" s="4">
        <v>993</v>
      </c>
      <c r="F34" s="4">
        <v>0</v>
      </c>
      <c r="G34" s="4">
        <f t="shared" si="1"/>
        <v>993</v>
      </c>
      <c r="H34" s="5">
        <f t="shared" si="2"/>
        <v>70.44050201850989</v>
      </c>
      <c r="I34" s="5">
        <f t="shared" si="3"/>
        <v>0</v>
      </c>
      <c r="J34" s="6">
        <f t="shared" si="4"/>
        <v>70.44050201850989</v>
      </c>
    </row>
    <row r="35" spans="1:10" ht="15">
      <c r="A35" s="7" t="s">
        <v>30</v>
      </c>
      <c r="B35" s="8">
        <v>200.873</v>
      </c>
      <c r="C35" s="8">
        <v>212.54700000000003</v>
      </c>
      <c r="D35" s="8">
        <f t="shared" si="0"/>
        <v>413.42</v>
      </c>
      <c r="E35" s="8">
        <v>238</v>
      </c>
      <c r="F35" s="8">
        <v>489</v>
      </c>
      <c r="G35" s="8">
        <f t="shared" si="1"/>
        <v>727</v>
      </c>
      <c r="H35" s="9">
        <f t="shared" si="2"/>
        <v>18.48282247987535</v>
      </c>
      <c r="I35" s="9">
        <f t="shared" si="3"/>
        <v>130.06676170447005</v>
      </c>
      <c r="J35" s="10">
        <f t="shared" si="4"/>
        <v>75.85022495283246</v>
      </c>
    </row>
    <row r="36" spans="1:10" ht="15">
      <c r="A36" s="11" t="s">
        <v>31</v>
      </c>
      <c r="B36" s="4">
        <v>670.7769999999999</v>
      </c>
      <c r="C36" s="4">
        <v>15.825</v>
      </c>
      <c r="D36" s="4">
        <f t="shared" si="0"/>
        <v>686.602</v>
      </c>
      <c r="E36" s="4">
        <v>841</v>
      </c>
      <c r="F36" s="4">
        <v>17</v>
      </c>
      <c r="G36" s="4">
        <f t="shared" si="1"/>
        <v>858</v>
      </c>
      <c r="H36" s="5">
        <f t="shared" si="2"/>
        <v>25.376988179380046</v>
      </c>
      <c r="I36" s="5">
        <f t="shared" si="3"/>
        <v>7.4249605055292305</v>
      </c>
      <c r="J36" s="6">
        <f t="shared" si="4"/>
        <v>24.963224692034107</v>
      </c>
    </row>
    <row r="37" spans="1:10" ht="15">
      <c r="A37" s="7" t="s">
        <v>32</v>
      </c>
      <c r="B37" s="8">
        <v>1615.942</v>
      </c>
      <c r="C37" s="8">
        <v>0</v>
      </c>
      <c r="D37" s="8">
        <f t="shared" si="0"/>
        <v>1615.942</v>
      </c>
      <c r="E37" s="8">
        <v>1857</v>
      </c>
      <c r="F37" s="8">
        <v>0</v>
      </c>
      <c r="G37" s="8">
        <f t="shared" si="1"/>
        <v>1857</v>
      </c>
      <c r="H37" s="9">
        <f t="shared" si="2"/>
        <v>14.917490850537952</v>
      </c>
      <c r="I37" s="9">
        <f t="shared" si="3"/>
        <v>0</v>
      </c>
      <c r="J37" s="10">
        <f t="shared" si="4"/>
        <v>14.917490850537952</v>
      </c>
    </row>
    <row r="38" spans="1:10" ht="15">
      <c r="A38" s="11" t="s">
        <v>33</v>
      </c>
      <c r="B38" s="4">
        <v>136.98399999999998</v>
      </c>
      <c r="C38" s="4">
        <v>29.296</v>
      </c>
      <c r="D38" s="4">
        <f t="shared" si="0"/>
        <v>166.27999999999997</v>
      </c>
      <c r="E38" s="4">
        <v>190</v>
      </c>
      <c r="F38" s="4">
        <v>25</v>
      </c>
      <c r="G38" s="4">
        <f t="shared" si="1"/>
        <v>215</v>
      </c>
      <c r="H38" s="5">
        <f t="shared" si="2"/>
        <v>38.70233019914737</v>
      </c>
      <c r="I38" s="5">
        <f t="shared" si="3"/>
        <v>-14.664117968323318</v>
      </c>
      <c r="J38" s="6">
        <f t="shared" si="4"/>
        <v>29.299975944190543</v>
      </c>
    </row>
    <row r="39" spans="1:10" ht="15">
      <c r="A39" s="7" t="s">
        <v>34</v>
      </c>
      <c r="B39" s="8">
        <v>4168.714</v>
      </c>
      <c r="C39" s="8">
        <v>1101.605</v>
      </c>
      <c r="D39" s="8">
        <f t="shared" si="0"/>
        <v>5270.3189999999995</v>
      </c>
      <c r="E39" s="8">
        <v>5045</v>
      </c>
      <c r="F39" s="8">
        <v>1393</v>
      </c>
      <c r="G39" s="8">
        <f t="shared" si="1"/>
        <v>6438</v>
      </c>
      <c r="H39" s="9">
        <f t="shared" si="2"/>
        <v>21.02053534975055</v>
      </c>
      <c r="I39" s="9">
        <f t="shared" si="3"/>
        <v>26.45185887863617</v>
      </c>
      <c r="J39" s="10">
        <f t="shared" si="4"/>
        <v>22.15579360566221</v>
      </c>
    </row>
    <row r="40" spans="1:10" ht="15">
      <c r="A40" s="11" t="s">
        <v>35</v>
      </c>
      <c r="B40" s="4">
        <v>108.632</v>
      </c>
      <c r="C40" s="4">
        <v>14.934</v>
      </c>
      <c r="D40" s="4">
        <f t="shared" si="0"/>
        <v>123.566</v>
      </c>
      <c r="E40" s="4">
        <v>139</v>
      </c>
      <c r="F40" s="4">
        <v>68</v>
      </c>
      <c r="G40" s="4">
        <f t="shared" si="1"/>
        <v>207</v>
      </c>
      <c r="H40" s="5">
        <f t="shared" si="2"/>
        <v>27.954930407246476</v>
      </c>
      <c r="I40" s="5">
        <f t="shared" si="3"/>
        <v>355.3368153207447</v>
      </c>
      <c r="J40" s="6">
        <f t="shared" si="4"/>
        <v>67.52181020669116</v>
      </c>
    </row>
    <row r="41" spans="1:10" ht="15">
      <c r="A41" s="7" t="s">
        <v>36</v>
      </c>
      <c r="B41" s="8">
        <v>2356.101</v>
      </c>
      <c r="C41" s="8">
        <v>534.787</v>
      </c>
      <c r="D41" s="8">
        <f t="shared" si="0"/>
        <v>2890.888</v>
      </c>
      <c r="E41" s="8">
        <v>2572</v>
      </c>
      <c r="F41" s="8">
        <v>725</v>
      </c>
      <c r="G41" s="8">
        <f t="shared" si="1"/>
        <v>3297</v>
      </c>
      <c r="H41" s="9">
        <f t="shared" si="2"/>
        <v>9.163401738720024</v>
      </c>
      <c r="I41" s="9">
        <f t="shared" si="3"/>
        <v>35.56799249046816</v>
      </c>
      <c r="J41" s="10">
        <f t="shared" si="4"/>
        <v>14.04800185963621</v>
      </c>
    </row>
    <row r="42" spans="1:10" ht="15">
      <c r="A42" s="11" t="s">
        <v>37</v>
      </c>
      <c r="B42" s="4">
        <v>1990.261</v>
      </c>
      <c r="C42" s="4">
        <v>43.098000000000006</v>
      </c>
      <c r="D42" s="4">
        <f t="shared" si="0"/>
        <v>2033.359</v>
      </c>
      <c r="E42" s="4">
        <v>2131</v>
      </c>
      <c r="F42" s="4">
        <v>44</v>
      </c>
      <c r="G42" s="4">
        <f t="shared" si="1"/>
        <v>2175</v>
      </c>
      <c r="H42" s="5">
        <f t="shared" si="2"/>
        <v>7.071384104898806</v>
      </c>
      <c r="I42" s="5">
        <f t="shared" si="3"/>
        <v>2.092904543134238</v>
      </c>
      <c r="J42" s="6">
        <f t="shared" si="4"/>
        <v>6.965862889927458</v>
      </c>
    </row>
    <row r="43" spans="1:10" ht="15">
      <c r="A43" s="7" t="s">
        <v>38</v>
      </c>
      <c r="B43" s="8">
        <v>1781.246</v>
      </c>
      <c r="C43" s="8">
        <v>38.959</v>
      </c>
      <c r="D43" s="8">
        <f t="shared" si="0"/>
        <v>1820.2050000000002</v>
      </c>
      <c r="E43" s="8">
        <v>2198</v>
      </c>
      <c r="F43" s="8">
        <v>73</v>
      </c>
      <c r="G43" s="8">
        <f t="shared" si="1"/>
        <v>2271</v>
      </c>
      <c r="H43" s="9">
        <f t="shared" si="2"/>
        <v>23.39676832958501</v>
      </c>
      <c r="I43" s="9">
        <f t="shared" si="3"/>
        <v>87.3764727020714</v>
      </c>
      <c r="J43" s="10">
        <f t="shared" si="4"/>
        <v>24.76616644828466</v>
      </c>
    </row>
    <row r="44" spans="1:10" ht="15">
      <c r="A44" s="11" t="s">
        <v>39</v>
      </c>
      <c r="B44" s="4">
        <v>1047.259</v>
      </c>
      <c r="C44" s="4">
        <v>0</v>
      </c>
      <c r="D44" s="4">
        <f t="shared" si="0"/>
        <v>1047.259</v>
      </c>
      <c r="E44" s="4">
        <v>1414</v>
      </c>
      <c r="F44" s="4">
        <v>14</v>
      </c>
      <c r="G44" s="4">
        <f t="shared" si="1"/>
        <v>1428</v>
      </c>
      <c r="H44" s="5">
        <f t="shared" si="2"/>
        <v>35.01913089312195</v>
      </c>
      <c r="I44" s="5">
        <f t="shared" si="3"/>
        <v>0</v>
      </c>
      <c r="J44" s="6">
        <f t="shared" si="4"/>
        <v>36.355953971271674</v>
      </c>
    </row>
    <row r="45" spans="1:10" ht="15">
      <c r="A45" s="7" t="s">
        <v>40</v>
      </c>
      <c r="B45" s="8">
        <v>663.6600000000001</v>
      </c>
      <c r="C45" s="8">
        <v>12.917</v>
      </c>
      <c r="D45" s="8">
        <f t="shared" si="0"/>
        <v>676.5770000000001</v>
      </c>
      <c r="E45" s="8">
        <v>951</v>
      </c>
      <c r="F45" s="8">
        <v>22</v>
      </c>
      <c r="G45" s="8">
        <f t="shared" si="1"/>
        <v>973</v>
      </c>
      <c r="H45" s="9">
        <f t="shared" si="2"/>
        <v>43.29626616038331</v>
      </c>
      <c r="I45" s="9">
        <f t="shared" si="3"/>
        <v>70.3181853371526</v>
      </c>
      <c r="J45" s="10">
        <f t="shared" si="4"/>
        <v>43.81216033060536</v>
      </c>
    </row>
    <row r="46" spans="1:10" ht="15">
      <c r="A46" s="11" t="s">
        <v>41</v>
      </c>
      <c r="B46" s="4">
        <v>2033.45</v>
      </c>
      <c r="C46" s="4">
        <v>219.566</v>
      </c>
      <c r="D46" s="4">
        <f t="shared" si="0"/>
        <v>2253.016</v>
      </c>
      <c r="E46" s="4">
        <v>2397</v>
      </c>
      <c r="F46" s="4">
        <v>78</v>
      </c>
      <c r="G46" s="4">
        <f t="shared" si="1"/>
        <v>2475</v>
      </c>
      <c r="H46" s="5">
        <f t="shared" si="2"/>
        <v>17.8784823821584</v>
      </c>
      <c r="I46" s="5">
        <f t="shared" si="3"/>
        <v>-64.47537414718126</v>
      </c>
      <c r="J46" s="6">
        <f t="shared" si="4"/>
        <v>9.85274849357483</v>
      </c>
    </row>
    <row r="47" spans="1:10" ht="15">
      <c r="A47" s="7" t="s">
        <v>42</v>
      </c>
      <c r="B47" s="8">
        <v>3451.924</v>
      </c>
      <c r="C47" s="8">
        <v>280.59799999999996</v>
      </c>
      <c r="D47" s="8">
        <f t="shared" si="0"/>
        <v>3732.522</v>
      </c>
      <c r="E47" s="8">
        <v>4593</v>
      </c>
      <c r="F47" s="8">
        <v>555</v>
      </c>
      <c r="G47" s="8">
        <f t="shared" si="1"/>
        <v>5148</v>
      </c>
      <c r="H47" s="9">
        <f t="shared" si="2"/>
        <v>33.05623182897422</v>
      </c>
      <c r="I47" s="9">
        <f t="shared" si="3"/>
        <v>97.79185881581482</v>
      </c>
      <c r="J47" s="10">
        <f t="shared" si="4"/>
        <v>37.92283072946388</v>
      </c>
    </row>
    <row r="48" spans="1:10" ht="15">
      <c r="A48" s="11" t="s">
        <v>43</v>
      </c>
      <c r="B48" s="4">
        <v>181.461</v>
      </c>
      <c r="C48" s="4">
        <v>0</v>
      </c>
      <c r="D48" s="4">
        <f t="shared" si="0"/>
        <v>181.461</v>
      </c>
      <c r="E48" s="4">
        <v>0</v>
      </c>
      <c r="F48" s="4">
        <v>0</v>
      </c>
      <c r="G48" s="4">
        <f t="shared" si="1"/>
        <v>0</v>
      </c>
      <c r="H48" s="5">
        <f t="shared" si="2"/>
        <v>-100</v>
      </c>
      <c r="I48" s="5">
        <f t="shared" si="3"/>
        <v>0</v>
      </c>
      <c r="J48" s="6">
        <f t="shared" si="4"/>
        <v>-100</v>
      </c>
    </row>
    <row r="49" spans="1:10" ht="15">
      <c r="A49" s="7" t="s">
        <v>44</v>
      </c>
      <c r="B49" s="8">
        <v>257.353</v>
      </c>
      <c r="C49" s="8">
        <v>1.862</v>
      </c>
      <c r="D49" s="8">
        <f t="shared" si="0"/>
        <v>259.21500000000003</v>
      </c>
      <c r="E49" s="8">
        <v>375</v>
      </c>
      <c r="F49" s="8">
        <v>15</v>
      </c>
      <c r="G49" s="8">
        <f t="shared" si="1"/>
        <v>390</v>
      </c>
      <c r="H49" s="9">
        <f t="shared" si="2"/>
        <v>45.71425240817087</v>
      </c>
      <c r="I49" s="9">
        <f t="shared" si="3"/>
        <v>705.5853920515574</v>
      </c>
      <c r="J49" s="10">
        <f t="shared" si="4"/>
        <v>50.45425611943751</v>
      </c>
    </row>
    <row r="50" spans="1:10" ht="15">
      <c r="A50" s="11" t="s">
        <v>45</v>
      </c>
      <c r="B50" s="4">
        <v>1199.5469999999998</v>
      </c>
      <c r="C50" s="4">
        <v>58.37499999999999</v>
      </c>
      <c r="D50" s="4">
        <f t="shared" si="0"/>
        <v>1257.9219999999998</v>
      </c>
      <c r="E50" s="4">
        <v>1301</v>
      </c>
      <c r="F50" s="4">
        <v>82</v>
      </c>
      <c r="G50" s="4">
        <f t="shared" si="1"/>
        <v>1383</v>
      </c>
      <c r="H50" s="5">
        <f t="shared" si="2"/>
        <v>8.457609414220553</v>
      </c>
      <c r="I50" s="5">
        <f t="shared" si="3"/>
        <v>40.47109207708781</v>
      </c>
      <c r="J50" s="6">
        <f t="shared" si="4"/>
        <v>9.94322382468867</v>
      </c>
    </row>
    <row r="51" spans="1:10" ht="15">
      <c r="A51" s="7" t="s">
        <v>46</v>
      </c>
      <c r="B51" s="8">
        <v>1798.7450000000001</v>
      </c>
      <c r="C51" s="8">
        <v>223.414</v>
      </c>
      <c r="D51" s="8">
        <f t="shared" si="0"/>
        <v>2022.159</v>
      </c>
      <c r="E51" s="8">
        <v>2206</v>
      </c>
      <c r="F51" s="8">
        <v>244</v>
      </c>
      <c r="G51" s="8">
        <f t="shared" si="1"/>
        <v>2450</v>
      </c>
      <c r="H51" s="9">
        <f t="shared" si="2"/>
        <v>22.641063630475685</v>
      </c>
      <c r="I51" s="9">
        <f t="shared" si="3"/>
        <v>9.214283796002047</v>
      </c>
      <c r="J51" s="10">
        <f t="shared" si="4"/>
        <v>21.157633994161678</v>
      </c>
    </row>
    <row r="52" spans="1:10" ht="15">
      <c r="A52" s="11" t="s">
        <v>47</v>
      </c>
      <c r="B52" s="4">
        <v>902.181</v>
      </c>
      <c r="C52" s="4">
        <v>0.762</v>
      </c>
      <c r="D52" s="4">
        <f t="shared" si="0"/>
        <v>902.943</v>
      </c>
      <c r="E52" s="4">
        <v>1461</v>
      </c>
      <c r="F52" s="4">
        <v>0</v>
      </c>
      <c r="G52" s="4">
        <f t="shared" si="1"/>
        <v>1461</v>
      </c>
      <c r="H52" s="5">
        <f t="shared" si="2"/>
        <v>61.94089656066798</v>
      </c>
      <c r="I52" s="5">
        <f t="shared" si="3"/>
        <v>-100</v>
      </c>
      <c r="J52" s="6">
        <f t="shared" si="4"/>
        <v>61.80423348982163</v>
      </c>
    </row>
    <row r="53" spans="1:10" ht="15">
      <c r="A53" s="7" t="s">
        <v>48</v>
      </c>
      <c r="B53" s="8">
        <v>136.208</v>
      </c>
      <c r="C53" s="8">
        <v>186.62199999999996</v>
      </c>
      <c r="D53" s="8">
        <f t="shared" si="0"/>
        <v>322.8299999999999</v>
      </c>
      <c r="E53" s="8">
        <v>197</v>
      </c>
      <c r="F53" s="8">
        <v>198</v>
      </c>
      <c r="G53" s="8">
        <f t="shared" si="1"/>
        <v>395</v>
      </c>
      <c r="H53" s="9">
        <f t="shared" si="2"/>
        <v>44.631739692235406</v>
      </c>
      <c r="I53" s="9">
        <f t="shared" si="3"/>
        <v>6.096816023834299</v>
      </c>
      <c r="J53" s="10">
        <f t="shared" si="4"/>
        <v>22.355419260911344</v>
      </c>
    </row>
    <row r="54" spans="1:10" ht="15">
      <c r="A54" s="11" t="s">
        <v>49</v>
      </c>
      <c r="B54" s="4">
        <v>87.399</v>
      </c>
      <c r="C54" s="4">
        <v>0</v>
      </c>
      <c r="D54" s="4">
        <f t="shared" si="0"/>
        <v>87.399</v>
      </c>
      <c r="E54" s="4">
        <v>0</v>
      </c>
      <c r="F54" s="4">
        <v>0</v>
      </c>
      <c r="G54" s="4">
        <f t="shared" si="1"/>
        <v>0</v>
      </c>
      <c r="H54" s="5">
        <f t="shared" si="2"/>
        <v>-100</v>
      </c>
      <c r="I54" s="5">
        <f t="shared" si="3"/>
        <v>0</v>
      </c>
      <c r="J54" s="6">
        <f t="shared" si="4"/>
        <v>-100</v>
      </c>
    </row>
    <row r="55" spans="1:10" ht="15">
      <c r="A55" s="7" t="s">
        <v>50</v>
      </c>
      <c r="B55" s="8">
        <v>0</v>
      </c>
      <c r="C55" s="8">
        <v>0</v>
      </c>
      <c r="D55" s="8">
        <f t="shared" si="0"/>
        <v>0</v>
      </c>
      <c r="E55" s="8">
        <v>62</v>
      </c>
      <c r="F55" s="8">
        <v>1</v>
      </c>
      <c r="G55" s="8">
        <f>+E55+F55</f>
        <v>63</v>
      </c>
      <c r="H55" s="9">
        <f t="shared" si="2"/>
        <v>0</v>
      </c>
      <c r="I55" s="9">
        <f t="shared" si="3"/>
        <v>0</v>
      </c>
      <c r="J55" s="10">
        <f t="shared" si="4"/>
        <v>0</v>
      </c>
    </row>
    <row r="56" spans="1:10" ht="15">
      <c r="A56" s="11" t="s">
        <v>51</v>
      </c>
      <c r="B56" s="4">
        <v>4005.306</v>
      </c>
      <c r="C56" s="4">
        <v>23.027</v>
      </c>
      <c r="D56" s="4">
        <f t="shared" si="0"/>
        <v>4028.333</v>
      </c>
      <c r="E56" s="4">
        <v>4503</v>
      </c>
      <c r="F56" s="4">
        <v>46</v>
      </c>
      <c r="G56" s="4">
        <f t="shared" si="1"/>
        <v>4549</v>
      </c>
      <c r="H56" s="5">
        <f t="shared" si="2"/>
        <v>12.425867087308685</v>
      </c>
      <c r="I56" s="5">
        <f t="shared" si="3"/>
        <v>99.76549268250314</v>
      </c>
      <c r="J56" s="6">
        <f t="shared" si="4"/>
        <v>12.92512312164858</v>
      </c>
    </row>
    <row r="57" spans="1:10" ht="15">
      <c r="A57" s="7" t="s">
        <v>60</v>
      </c>
      <c r="B57" s="8">
        <v>211.668</v>
      </c>
      <c r="C57" s="8">
        <v>67.815</v>
      </c>
      <c r="D57" s="8">
        <f t="shared" si="0"/>
        <v>279.483</v>
      </c>
      <c r="E57" s="8">
        <v>231</v>
      </c>
      <c r="F57" s="8">
        <v>141</v>
      </c>
      <c r="G57" s="8">
        <f t="shared" si="1"/>
        <v>372</v>
      </c>
      <c r="H57" s="9">
        <f t="shared" si="2"/>
        <v>9.13317081467203</v>
      </c>
      <c r="I57" s="9">
        <f t="shared" si="3"/>
        <v>107.91860207918602</v>
      </c>
      <c r="J57" s="10">
        <f t="shared" si="4"/>
        <v>33.10290786917272</v>
      </c>
    </row>
    <row r="58" spans="1:10" ht="15">
      <c r="A58" s="11" t="s">
        <v>61</v>
      </c>
      <c r="B58" s="4">
        <v>0</v>
      </c>
      <c r="C58" s="4">
        <v>59.16199999999999</v>
      </c>
      <c r="D58" s="4">
        <f t="shared" si="0"/>
        <v>59.16199999999999</v>
      </c>
      <c r="E58" s="4">
        <v>0</v>
      </c>
      <c r="F58" s="4">
        <v>0</v>
      </c>
      <c r="G58" s="4">
        <f t="shared" si="1"/>
        <v>0</v>
      </c>
      <c r="H58" s="5">
        <f t="shared" si="2"/>
        <v>0</v>
      </c>
      <c r="I58" s="5">
        <f t="shared" si="3"/>
        <v>-100</v>
      </c>
      <c r="J58" s="6">
        <f t="shared" si="4"/>
        <v>-100</v>
      </c>
    </row>
    <row r="59" spans="1:10" ht="15">
      <c r="A59" s="13" t="s">
        <v>52</v>
      </c>
      <c r="B59" s="30">
        <f aca="true" t="shared" si="5" ref="B59:G59">+B60-SUM(B5+B9+B31+B19+B57+B58)</f>
        <v>203980.76700000008</v>
      </c>
      <c r="C59" s="30">
        <f t="shared" si="5"/>
        <v>615489.827</v>
      </c>
      <c r="D59" s="30">
        <f t="shared" si="5"/>
        <v>819470.5939999999</v>
      </c>
      <c r="E59" s="30">
        <f t="shared" si="5"/>
        <v>237411</v>
      </c>
      <c r="F59" s="30">
        <f t="shared" si="5"/>
        <v>757281</v>
      </c>
      <c r="G59" s="30">
        <f t="shared" si="5"/>
        <v>994692</v>
      </c>
      <c r="H59" s="31">
        <f>+_xlfn.IFERROR(((E59-B59)/B59)*100,0)</f>
        <v>16.388914254842422</v>
      </c>
      <c r="I59" s="31">
        <f t="shared" si="3"/>
        <v>23.037126980816847</v>
      </c>
      <c r="J59" s="31">
        <f t="shared" si="4"/>
        <v>21.38226890420916</v>
      </c>
    </row>
    <row r="60" spans="1:10" ht="15">
      <c r="A60" s="16" t="s">
        <v>53</v>
      </c>
      <c r="B60" s="32">
        <f aca="true" t="shared" si="6" ref="B60:G60">SUM(B4:B58)</f>
        <v>244009.75900000008</v>
      </c>
      <c r="C60" s="32">
        <f t="shared" si="6"/>
        <v>679888.371</v>
      </c>
      <c r="D60" s="32">
        <f t="shared" si="6"/>
        <v>923898.1299999999</v>
      </c>
      <c r="E60" s="32">
        <f t="shared" si="6"/>
        <v>280188</v>
      </c>
      <c r="F60" s="32">
        <f t="shared" si="6"/>
        <v>803539</v>
      </c>
      <c r="G60" s="32">
        <f t="shared" si="6"/>
        <v>1083727</v>
      </c>
      <c r="H60" s="33">
        <f>+_xlfn.IFERROR(((E60-B60)/B60)*100,0)</f>
        <v>14.826554949386228</v>
      </c>
      <c r="I60" s="33">
        <f>+_xlfn.IFERROR(((F60-C60)/C60)*100,0)</f>
        <v>18.186901596526933</v>
      </c>
      <c r="J60" s="33">
        <f>+_xlfn.IFERROR(((G60-D60)/D60)*100,0)</f>
        <v>17.29940399381479</v>
      </c>
    </row>
    <row r="61" spans="1:10" ht="15">
      <c r="A61" s="34"/>
      <c r="B61" s="35"/>
      <c r="C61" s="35"/>
      <c r="D61" s="35"/>
      <c r="E61" s="35"/>
      <c r="F61" s="35"/>
      <c r="G61" s="35"/>
      <c r="H61" s="35"/>
      <c r="I61" s="35"/>
      <c r="J61" s="36"/>
    </row>
    <row r="62" spans="1:10" ht="15">
      <c r="A62" s="34" t="s">
        <v>70</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5" t="s">
        <v>62</v>
      </c>
      <c r="B64" s="55"/>
      <c r="C64" s="55"/>
      <c r="D64" s="55"/>
      <c r="E64" s="55"/>
      <c r="F64" s="55"/>
      <c r="G64" s="55"/>
      <c r="H64" s="55"/>
      <c r="I64" s="55"/>
      <c r="J64" s="55"/>
    </row>
    <row r="66" spans="2:7" ht="15">
      <c r="B66" s="52"/>
      <c r="C66" s="52"/>
      <c r="D66" s="52"/>
      <c r="E66" s="52"/>
      <c r="F66" s="52"/>
      <c r="G66" s="52"/>
    </row>
    <row r="67" spans="2:7" ht="15">
      <c r="B67" s="52"/>
      <c r="C67" s="52"/>
      <c r="D67" s="52"/>
      <c r="E67" s="52"/>
      <c r="F67" s="52"/>
      <c r="G67" s="52"/>
    </row>
  </sheetData>
  <sheetProtection/>
  <mergeCells count="6">
    <mergeCell ref="A64:J64"/>
    <mergeCell ref="A1:J1"/>
    <mergeCell ref="A2:A3"/>
    <mergeCell ref="B2:D2"/>
    <mergeCell ref="E2:G2"/>
    <mergeCell ref="H2:J2"/>
  </mergeCells>
  <conditionalFormatting sqref="B4:J58">
    <cfRule type="cellIs" priority="1" dxfId="5"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Ferbal</cp:lastModifiedBy>
  <cp:lastPrinted>2018-05-04T10:39:29Z</cp:lastPrinted>
  <dcterms:created xsi:type="dcterms:W3CDTF">2017-03-06T11:35:15Z</dcterms:created>
  <dcterms:modified xsi:type="dcterms:W3CDTF">2018-05-16T08:07:23Z</dcterms:modified>
  <cp:category/>
  <cp:version/>
  <cp:contentType/>
  <cp:contentStatus/>
</cp:coreProperties>
</file>