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TÜM UÇAK" sheetId="1" r:id="rId1"/>
    <sheet name="YOLCU" sheetId="2" r:id="rId2"/>
    <sheet name="TİCARİ UÇAK" sheetId="3" r:id="rId3"/>
    <sheet name="YÜK " sheetId="4" r:id="rId4"/>
  </sheets>
  <definedNames>
    <definedName name="_xlfn.IFERROR" hidden="1">#NAME?</definedName>
    <definedName name="_xlnm.Print_Area" localSheetId="0">'TÜM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<sst xmlns="http://schemas.openxmlformats.org/spreadsheetml/2006/main" count="295" uniqueCount="76">
  <si>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</si>
  <si>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</si>
  <si>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</si>
  <si>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</si>
  <si>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</si>
  <si>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</si>
  <si>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</si>
  <si>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</si>
  <si>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</si>
  <si>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</si>
  <si>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</si>
  <si>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</si>
  <si>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</si>
  <si>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</si>
  <si>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</si>
  <si>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</si>
  <si>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</si>
  <si>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</si>
  <si>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</si>
  <si>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</si>
  <si>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</si>
  <si>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</si>
  <si>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</si>
  <si>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</si>
  <si>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</si>
  <si>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</si>
  <si>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</si>
  <si>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</si>
  <si>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</si>
  <si>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</si>
  <si>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</si>
  <si>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</si>
  <si>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</si>
  <si>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</si>
  <si>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</si>
  <si>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</si>
  <si>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</si>
  <si>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</si>
  <si>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</si>
  <si>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</si>
  <si>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</si>
  <si>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</si>
  <si>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</si>
  <si>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</si>
  <si>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</si>
  <si>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</si>
  <si>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</si>
  <si>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</si>
  <si>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</si>
  <si>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</si>
  <si>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</si>
  <si>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</si>
  <si>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</si>
  <si>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</si>
  <si>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</si>
  <si>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</si>
  <si>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</si>
  <si>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</si>
  <si>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</si>
  <si>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</si>
  <si>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</si>
  <si>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</si>
  <si>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</si>
  <si>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</si>
  <si>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</si>
  <si>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</si>
  <si>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</si>
  <si>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</si>
  <si>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</si>
  <si>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</si>
  <si>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</si>
  <si>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</si>
  <si>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 xml:space="preserve"> 2018/2017 (%)</t>
  </si>
  <si>
    <t>Hakkari Yüksekova Selahaddin Eyyubi</t>
  </si>
  <si>
    <t xml:space="preserve">2017 YILI EYLÜL SONU                               </t>
  </si>
  <si>
    <t>2018 YILI EYLÜL SONU
(Kesin Olmayan)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</si>
</sst>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 numFmtId="168"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71">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3" fontId="8" fillId="34" borderId="20" xfId="41" applyNumberFormat="1" applyFont="1" applyFill="1" applyBorder="1" applyAlignment="1">
      <alignment horizontal="right" vertical="center"/>
    </xf>
    <xf numFmtId="4" fontId="8" fillId="34" borderId="0" xfId="41" applyNumberFormat="1" applyFont="1" applyFill="1" applyBorder="1" applyAlignment="1">
      <alignment horizontal="right" vertical="center"/>
    </xf>
    <xf numFmtId="0" fontId="0" fillId="0" borderId="0" xfId="0" applyBorder="1" applyAlignment="1">
      <alignment/>
    </xf>
    <xf numFmtId="3" fontId="9" fillId="0" borderId="18" xfId="41" applyNumberFormat="1" applyFont="1" applyFill="1" applyBorder="1" applyAlignment="1">
      <alignment horizontal="right" vertical="center"/>
    </xf>
    <xf numFmtId="0" fontId="0" fillId="0" borderId="12" xfId="0" applyBorder="1" applyAlignment="1">
      <alignment/>
    </xf>
    <xf numFmtId="1" fontId="0" fillId="0" borderId="0" xfId="0" applyNumberFormat="1" applyAlignment="1">
      <alignment/>
    </xf>
    <xf numFmtId="166" fontId="9" fillId="16" borderId="0" xfId="41" applyNumberFormat="1" applyFont="1" applyFill="1" applyBorder="1" applyAlignment="1">
      <alignment horizontal="right" vertical="center"/>
    </xf>
    <xf numFmtId="166" fontId="9" fillId="34" borderId="0" xfId="41" applyNumberFormat="1" applyFont="1" applyFill="1" applyBorder="1" applyAlignment="1">
      <alignment horizontal="right" vertical="center"/>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1"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2"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3"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9" xfId="63" applyNumberFormat="1" applyFont="1" applyFill="1" applyBorder="1" applyAlignment="1">
      <alignment horizontal="right" vertical="center"/>
    </xf>
    <xf numFmtId="166" fontId="10" fillId="33" borderId="22"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4"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5">
    <dxf>
      <numFmt numFmtId="168" formatCode="0;;;@"/>
    </dxf>
    <dxf>
      <numFmt numFmtId="168" formatCode="0;;;@"/>
    </dxf>
    <dxf>
      <numFmt numFmtId="168" formatCode="0;;;@"/>
    </dxf>
    <dxf>
      <numFmt numFmtId="168" formatCode="0;;;@"/>
    </dxf>
    <dxf>
      <numFmt numFmtId="168"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65"/>
  <sheetViews>
    <sheetView tabSelected="1" zoomScale="90" zoomScaleNormal="90" zoomScalePageLayoutView="0" workbookViewId="0" topLeftCell="A1">
      <selection activeCell="A13" sqref="A13"/>
    </sheetView>
  </sheetViews>
  <sheetFormatPr defaultColWidth="9.140625" defaultRowHeight="15"/>
  <cols>
    <col min="1" max="1" width="36.7109375" style="0" bestFit="1" customWidth="1"/>
    <col min="2" max="10" width="14.28125" style="0" customWidth="1"/>
  </cols>
  <sheetData>
    <row r="1" spans="1:10" ht="22.5" customHeight="1">
      <c r="A1" s="57" t="s">
        <v>0</v>
      </c>
      <c r="B1" s="58"/>
      <c r="C1" s="58"/>
      <c r="D1" s="58"/>
      <c r="E1" s="58"/>
      <c r="F1" s="58"/>
      <c r="G1" s="58"/>
      <c r="H1" s="58"/>
      <c r="I1" s="58"/>
      <c r="J1" s="59"/>
    </row>
    <row r="2" spans="1:10" ht="27" customHeight="1">
      <c r="A2" s="60" t="s">
        <v>1</v>
      </c>
      <c r="B2" s="62" t="s">
        <v>74</v>
      </c>
      <c r="C2" s="62"/>
      <c r="D2" s="62"/>
      <c r="E2" s="62" t="s">
        <v>75</v>
      </c>
      <c r="F2" s="62"/>
      <c r="G2" s="62"/>
      <c r="H2" s="63" t="s">
        <v>72</v>
      </c>
      <c r="I2" s="63"/>
      <c r="J2" s="64"/>
    </row>
    <row r="3" spans="1:10" ht="15">
      <c r="A3" s="61"/>
      <c r="B3" s="1" t="s">
        <v>2</v>
      </c>
      <c r="C3" s="1" t="s">
        <v>3</v>
      </c>
      <c r="D3" s="1" t="s">
        <v>4</v>
      </c>
      <c r="E3" s="1" t="s">
        <v>2</v>
      </c>
      <c r="F3" s="1" t="s">
        <v>3</v>
      </c>
      <c r="G3" s="1" t="s">
        <v>4</v>
      </c>
      <c r="H3" s="1" t="s">
        <v>2</v>
      </c>
      <c r="I3" s="1" t="s">
        <v>3</v>
      </c>
      <c r="J3" s="2" t="s">
        <v>4</v>
      </c>
    </row>
    <row r="4" spans="1:11" ht="15">
      <c r="A4" s="3" t="s">
        <v>5</v>
      </c>
      <c r="B4" s="4">
        <v>107114</v>
      </c>
      <c r="C4" s="4">
        <v>238870</v>
      </c>
      <c r="D4" s="4">
        <f>SUM(B4:C4)</f>
        <v>345984</v>
      </c>
      <c r="E4" s="4">
        <v>105102</v>
      </c>
      <c r="F4" s="4">
        <v>247063</v>
      </c>
      <c r="G4" s="4">
        <f>SUM(E4:F4)</f>
        <v>352165</v>
      </c>
      <c r="H4" s="5">
        <f>+_xlfn.IFERROR(((E4-B4)/B4)*100,0)</f>
        <v>-1.8783725750135367</v>
      </c>
      <c r="I4" s="5">
        <f>+_xlfn.IFERROR(((F4-C4)/C4)*100,0)</f>
        <v>3.4298991083015866</v>
      </c>
      <c r="J4" s="45">
        <f>+_xlfn.IFERROR(((G4-D4)/D4)*100,0)</f>
        <v>1.7864987976322606</v>
      </c>
      <c r="K4" s="44"/>
    </row>
    <row r="5" spans="1:10" ht="15">
      <c r="A5" s="7" t="s">
        <v>56</v>
      </c>
      <c r="B5" s="8">
        <v>104888</v>
      </c>
      <c r="C5" s="8">
        <v>61450</v>
      </c>
      <c r="D5" s="8">
        <f aca="true" t="shared" si="0" ref="D5:D58">SUM(B5:C5)</f>
        <v>166338</v>
      </c>
      <c r="E5" s="8">
        <v>110915</v>
      </c>
      <c r="F5" s="8">
        <v>64733</v>
      </c>
      <c r="G5" s="8">
        <f aca="true" t="shared" si="1" ref="G5:G58">SUM(E5:F5)</f>
        <v>175648</v>
      </c>
      <c r="H5" s="9">
        <f aca="true" t="shared" si="2" ref="H5:H58">+_xlfn.IFERROR(((E5-B5)/B5)*100,0)</f>
        <v>5.746129204484784</v>
      </c>
      <c r="I5" s="9">
        <f aca="true" t="shared" si="3" ref="I5:I60">+_xlfn.IFERROR(((F5-C5)/C5)*100,0)</f>
        <v>5.3425549227013835</v>
      </c>
      <c r="J5" s="10">
        <f aca="true" t="shared" si="4" ref="J5:J60">+_xlfn.IFERROR(((G5-D5)/D5)*100,0)</f>
        <v>5.597037357669324</v>
      </c>
    </row>
    <row r="6" spans="1:10" ht="15">
      <c r="A6" s="11" t="s">
        <v>6</v>
      </c>
      <c r="B6" s="4">
        <v>72222</v>
      </c>
      <c r="C6" s="4">
        <v>14208</v>
      </c>
      <c r="D6" s="4">
        <f t="shared" si="0"/>
        <v>86430</v>
      </c>
      <c r="E6" s="4">
        <v>78236</v>
      </c>
      <c r="F6" s="4">
        <v>14915</v>
      </c>
      <c r="G6" s="4">
        <f t="shared" si="1"/>
        <v>93151</v>
      </c>
      <c r="H6" s="5">
        <f t="shared" si="2"/>
        <v>8.327102544930908</v>
      </c>
      <c r="I6" s="5">
        <f t="shared" si="3"/>
        <v>4.97606981981982</v>
      </c>
      <c r="J6" s="6">
        <f t="shared" si="4"/>
        <v>7.776235103552008</v>
      </c>
    </row>
    <row r="7" spans="1:10" ht="15">
      <c r="A7" s="7" t="s">
        <v>7</v>
      </c>
      <c r="B7" s="8">
        <v>53363</v>
      </c>
      <c r="C7" s="8">
        <v>14528</v>
      </c>
      <c r="D7" s="8">
        <f t="shared" si="0"/>
        <v>67891</v>
      </c>
      <c r="E7" s="8">
        <v>54005</v>
      </c>
      <c r="F7" s="8">
        <v>16236</v>
      </c>
      <c r="G7" s="8">
        <f t="shared" si="1"/>
        <v>70241</v>
      </c>
      <c r="H7" s="9">
        <f t="shared" si="2"/>
        <v>1.2030807863126136</v>
      </c>
      <c r="I7" s="9">
        <f t="shared" si="3"/>
        <v>11.756607929515418</v>
      </c>
      <c r="J7" s="10">
        <f t="shared" si="4"/>
        <v>3.461430822936766</v>
      </c>
    </row>
    <row r="8" spans="1:10" ht="15">
      <c r="A8" s="11" t="s">
        <v>8</v>
      </c>
      <c r="B8" s="4">
        <v>39177</v>
      </c>
      <c r="C8" s="4">
        <v>89615</v>
      </c>
      <c r="D8" s="4">
        <f t="shared" si="0"/>
        <v>128792</v>
      </c>
      <c r="E8" s="4">
        <v>40633</v>
      </c>
      <c r="F8" s="4">
        <v>113377</v>
      </c>
      <c r="G8" s="4">
        <f t="shared" si="1"/>
        <v>154010</v>
      </c>
      <c r="H8" s="5">
        <f t="shared" si="2"/>
        <v>3.71646629399903</v>
      </c>
      <c r="I8" s="5">
        <f t="shared" si="3"/>
        <v>26.515650281760866</v>
      </c>
      <c r="J8" s="6">
        <f t="shared" si="4"/>
        <v>19.580408721038573</v>
      </c>
    </row>
    <row r="9" spans="1:10" ht="15">
      <c r="A9" s="7" t="s">
        <v>57</v>
      </c>
      <c r="B9" s="8">
        <v>2949</v>
      </c>
      <c r="C9" s="8">
        <v>2110</v>
      </c>
      <c r="D9" s="8">
        <f t="shared" si="0"/>
        <v>5059</v>
      </c>
      <c r="E9" s="8">
        <v>3674</v>
      </c>
      <c r="F9" s="8">
        <v>3353</v>
      </c>
      <c r="G9" s="8">
        <f t="shared" si="1"/>
        <v>7027</v>
      </c>
      <c r="H9" s="9">
        <f t="shared" si="2"/>
        <v>24.58460495083079</v>
      </c>
      <c r="I9" s="9">
        <f t="shared" si="3"/>
        <v>58.90995260663507</v>
      </c>
      <c r="J9" s="10">
        <f t="shared" si="4"/>
        <v>38.90096857086381</v>
      </c>
    </row>
    <row r="10" spans="1:10" ht="15">
      <c r="A10" s="11" t="s">
        <v>9</v>
      </c>
      <c r="B10" s="4">
        <v>11560</v>
      </c>
      <c r="C10" s="4">
        <v>12265</v>
      </c>
      <c r="D10" s="4">
        <f t="shared" si="0"/>
        <v>23825</v>
      </c>
      <c r="E10" s="4">
        <v>14257</v>
      </c>
      <c r="F10" s="4">
        <v>15880</v>
      </c>
      <c r="G10" s="4">
        <f t="shared" si="1"/>
        <v>30137</v>
      </c>
      <c r="H10" s="5">
        <f t="shared" si="2"/>
        <v>23.330449826989618</v>
      </c>
      <c r="I10" s="5">
        <f t="shared" si="3"/>
        <v>29.47411333061557</v>
      </c>
      <c r="J10" s="6">
        <f t="shared" si="4"/>
        <v>26.493179433368308</v>
      </c>
    </row>
    <row r="11" spans="1:10" ht="15">
      <c r="A11" s="7" t="s">
        <v>10</v>
      </c>
      <c r="B11" s="8">
        <v>17575</v>
      </c>
      <c r="C11" s="8">
        <v>7228</v>
      </c>
      <c r="D11" s="8">
        <f t="shared" si="0"/>
        <v>24803</v>
      </c>
      <c r="E11" s="8">
        <v>18091</v>
      </c>
      <c r="F11" s="8">
        <v>10831</v>
      </c>
      <c r="G11" s="8">
        <f t="shared" si="1"/>
        <v>28922</v>
      </c>
      <c r="H11" s="9">
        <f t="shared" si="2"/>
        <v>2.9359886201991463</v>
      </c>
      <c r="I11" s="9">
        <f t="shared" si="3"/>
        <v>49.84781405644715</v>
      </c>
      <c r="J11" s="10">
        <f t="shared" si="4"/>
        <v>16.606862073136313</v>
      </c>
    </row>
    <row r="12" spans="1:10" ht="15">
      <c r="A12" s="11" t="s">
        <v>11</v>
      </c>
      <c r="B12" s="4">
        <v>29502</v>
      </c>
      <c r="C12" s="4">
        <v>5257</v>
      </c>
      <c r="D12" s="4">
        <f t="shared" si="0"/>
        <v>34759</v>
      </c>
      <c r="E12" s="4">
        <v>26911</v>
      </c>
      <c r="F12" s="4">
        <v>4481</v>
      </c>
      <c r="G12" s="4">
        <f t="shared" si="1"/>
        <v>31392</v>
      </c>
      <c r="H12" s="5">
        <f t="shared" si="2"/>
        <v>-8.78245542675073</v>
      </c>
      <c r="I12" s="5">
        <f t="shared" si="3"/>
        <v>-14.761270686703442</v>
      </c>
      <c r="J12" s="6">
        <f t="shared" si="4"/>
        <v>-9.686699847521506</v>
      </c>
    </row>
    <row r="13" spans="1:10" ht="15">
      <c r="A13" s="7" t="s">
        <v>12</v>
      </c>
      <c r="B13" s="8">
        <v>19859</v>
      </c>
      <c r="C13" s="8">
        <v>2532</v>
      </c>
      <c r="D13" s="8">
        <f t="shared" si="0"/>
        <v>22391</v>
      </c>
      <c r="E13" s="8">
        <v>18914</v>
      </c>
      <c r="F13" s="8">
        <v>2860</v>
      </c>
      <c r="G13" s="8">
        <f t="shared" si="1"/>
        <v>21774</v>
      </c>
      <c r="H13" s="9">
        <f t="shared" si="2"/>
        <v>-4.758547761720127</v>
      </c>
      <c r="I13" s="9">
        <f t="shared" si="3"/>
        <v>12.954186413902052</v>
      </c>
      <c r="J13" s="10">
        <f t="shared" si="4"/>
        <v>-2.755571434951543</v>
      </c>
    </row>
    <row r="14" spans="1:10" ht="15">
      <c r="A14" s="11" t="s">
        <v>13</v>
      </c>
      <c r="B14" s="4">
        <v>7218</v>
      </c>
      <c r="C14" s="4">
        <v>179</v>
      </c>
      <c r="D14" s="4">
        <f t="shared" si="0"/>
        <v>7397</v>
      </c>
      <c r="E14" s="4">
        <v>7409</v>
      </c>
      <c r="F14" s="4">
        <v>165</v>
      </c>
      <c r="G14" s="4">
        <f t="shared" si="1"/>
        <v>7574</v>
      </c>
      <c r="H14" s="5">
        <f t="shared" si="2"/>
        <v>2.6461623718481575</v>
      </c>
      <c r="I14" s="5">
        <f t="shared" si="3"/>
        <v>-7.82122905027933</v>
      </c>
      <c r="J14" s="6">
        <f t="shared" si="4"/>
        <v>2.3928619710693524</v>
      </c>
    </row>
    <row r="15" spans="1:10" ht="15">
      <c r="A15" s="7" t="s">
        <v>14</v>
      </c>
      <c r="B15" s="8">
        <v>12411</v>
      </c>
      <c r="C15" s="8">
        <v>1498</v>
      </c>
      <c r="D15" s="8">
        <f t="shared" si="0"/>
        <v>13909</v>
      </c>
      <c r="E15" s="8">
        <v>13580</v>
      </c>
      <c r="F15" s="8">
        <v>1545</v>
      </c>
      <c r="G15" s="8">
        <f t="shared" si="1"/>
        <v>15125</v>
      </c>
      <c r="H15" s="9">
        <f t="shared" si="2"/>
        <v>9.419063733784546</v>
      </c>
      <c r="I15" s="9">
        <f t="shared" si="3"/>
        <v>3.1375166889185584</v>
      </c>
      <c r="J15" s="10">
        <f t="shared" si="4"/>
        <v>8.742540800920267</v>
      </c>
    </row>
    <row r="16" spans="1:10" ht="15">
      <c r="A16" s="11" t="s">
        <v>15</v>
      </c>
      <c r="B16" s="4">
        <v>1464</v>
      </c>
      <c r="C16" s="4">
        <v>26</v>
      </c>
      <c r="D16" s="4">
        <f t="shared" si="0"/>
        <v>1490</v>
      </c>
      <c r="E16" s="4">
        <v>1584</v>
      </c>
      <c r="F16" s="4">
        <v>37</v>
      </c>
      <c r="G16" s="4">
        <f t="shared" si="1"/>
        <v>1621</v>
      </c>
      <c r="H16" s="5">
        <f t="shared" si="2"/>
        <v>8.19672131147541</v>
      </c>
      <c r="I16" s="5">
        <f t="shared" si="3"/>
        <v>42.30769230769231</v>
      </c>
      <c r="J16" s="6">
        <f t="shared" si="4"/>
        <v>8.791946308724832</v>
      </c>
    </row>
    <row r="17" spans="1:10" ht="15">
      <c r="A17" s="7" t="s">
        <v>16</v>
      </c>
      <c r="B17" s="8">
        <v>1595</v>
      </c>
      <c r="C17" s="8">
        <v>8</v>
      </c>
      <c r="D17" s="8">
        <f t="shared" si="0"/>
        <v>1603</v>
      </c>
      <c r="E17" s="8">
        <v>1751</v>
      </c>
      <c r="F17" s="8">
        <v>13</v>
      </c>
      <c r="G17" s="8">
        <f t="shared" si="1"/>
        <v>1764</v>
      </c>
      <c r="H17" s="9">
        <f t="shared" si="2"/>
        <v>9.780564263322884</v>
      </c>
      <c r="I17" s="9">
        <f t="shared" si="3"/>
        <v>62.5</v>
      </c>
      <c r="J17" s="10">
        <f t="shared" si="4"/>
        <v>10.043668122270741</v>
      </c>
    </row>
    <row r="18" spans="1:10" ht="15">
      <c r="A18" s="11" t="s">
        <v>17</v>
      </c>
      <c r="B18" s="4">
        <v>1127</v>
      </c>
      <c r="C18" s="4">
        <v>83</v>
      </c>
      <c r="D18" s="4">
        <f t="shared" si="0"/>
        <v>1210</v>
      </c>
      <c r="E18" s="4">
        <v>969</v>
      </c>
      <c r="F18" s="4">
        <v>62</v>
      </c>
      <c r="G18" s="4">
        <f t="shared" si="1"/>
        <v>1031</v>
      </c>
      <c r="H18" s="5">
        <f t="shared" si="2"/>
        <v>-14.019520851818989</v>
      </c>
      <c r="I18" s="5">
        <f t="shared" si="3"/>
        <v>-25.301204819277107</v>
      </c>
      <c r="J18" s="6">
        <f t="shared" si="4"/>
        <v>-14.793388429752067</v>
      </c>
    </row>
    <row r="19" spans="1:10" ht="15">
      <c r="A19" s="7" t="s">
        <v>58</v>
      </c>
      <c r="B19" s="8">
        <v>14763</v>
      </c>
      <c r="C19" s="8">
        <v>0</v>
      </c>
      <c r="D19" s="8">
        <f t="shared" si="0"/>
        <v>14763</v>
      </c>
      <c r="E19" s="8">
        <v>15643</v>
      </c>
      <c r="F19" s="8">
        <v>0</v>
      </c>
      <c r="G19" s="8">
        <f t="shared" si="1"/>
        <v>15643</v>
      </c>
      <c r="H19" s="9">
        <f t="shared" si="2"/>
        <v>5.9608480661112235</v>
      </c>
      <c r="I19" s="9">
        <f t="shared" si="3"/>
        <v>0</v>
      </c>
      <c r="J19" s="10">
        <f t="shared" si="4"/>
        <v>5.9608480661112235</v>
      </c>
    </row>
    <row r="20" spans="1:10" ht="15">
      <c r="A20" s="11" t="s">
        <v>18</v>
      </c>
      <c r="B20" s="4">
        <v>18059</v>
      </c>
      <c r="C20" s="4">
        <v>109</v>
      </c>
      <c r="D20" s="4">
        <f t="shared" si="0"/>
        <v>18168</v>
      </c>
      <c r="E20" s="4">
        <v>16192</v>
      </c>
      <c r="F20" s="4">
        <v>139</v>
      </c>
      <c r="G20" s="4">
        <f t="shared" si="1"/>
        <v>16331</v>
      </c>
      <c r="H20" s="5">
        <f t="shared" si="2"/>
        <v>-10.338335456005316</v>
      </c>
      <c r="I20" s="5">
        <f t="shared" si="3"/>
        <v>27.522935779816514</v>
      </c>
      <c r="J20" s="6">
        <f t="shared" si="4"/>
        <v>-10.111184500220167</v>
      </c>
    </row>
    <row r="21" spans="1:10" ht="15">
      <c r="A21" s="7" t="s">
        <v>19</v>
      </c>
      <c r="B21" s="8">
        <v>91</v>
      </c>
      <c r="C21" s="8">
        <v>0</v>
      </c>
      <c r="D21" s="8">
        <f t="shared" si="0"/>
        <v>91</v>
      </c>
      <c r="E21" s="8">
        <v>73</v>
      </c>
      <c r="F21" s="8">
        <v>0</v>
      </c>
      <c r="G21" s="8">
        <f t="shared" si="1"/>
        <v>73</v>
      </c>
      <c r="H21" s="9">
        <f t="shared" si="2"/>
        <v>-19.78021978021978</v>
      </c>
      <c r="I21" s="9">
        <f t="shared" si="3"/>
        <v>0</v>
      </c>
      <c r="J21" s="10">
        <f t="shared" si="4"/>
        <v>-19.78021978021978</v>
      </c>
    </row>
    <row r="22" spans="1:10" ht="15">
      <c r="A22" s="11" t="s">
        <v>20</v>
      </c>
      <c r="B22" s="4">
        <v>2528</v>
      </c>
      <c r="C22" s="4">
        <v>34</v>
      </c>
      <c r="D22" s="4">
        <f t="shared" si="0"/>
        <v>2562</v>
      </c>
      <c r="E22" s="4">
        <v>3456</v>
      </c>
      <c r="F22" s="4">
        <v>26</v>
      </c>
      <c r="G22" s="4">
        <f t="shared" si="1"/>
        <v>3482</v>
      </c>
      <c r="H22" s="5">
        <f t="shared" si="2"/>
        <v>36.708860759493675</v>
      </c>
      <c r="I22" s="5">
        <f t="shared" si="3"/>
        <v>-23.52941176470588</v>
      </c>
      <c r="J22" s="6">
        <f t="shared" si="4"/>
        <v>35.90944574551132</v>
      </c>
    </row>
    <row r="23" spans="1:10" ht="15">
      <c r="A23" s="7" t="s">
        <v>21</v>
      </c>
      <c r="B23" s="8">
        <v>1036</v>
      </c>
      <c r="C23" s="8">
        <v>24</v>
      </c>
      <c r="D23" s="8">
        <f t="shared" si="0"/>
        <v>1060</v>
      </c>
      <c r="E23" s="8">
        <v>1239</v>
      </c>
      <c r="F23" s="8">
        <v>3</v>
      </c>
      <c r="G23" s="8">
        <f t="shared" si="1"/>
        <v>1242</v>
      </c>
      <c r="H23" s="9">
        <f t="shared" si="2"/>
        <v>19.594594594594593</v>
      </c>
      <c r="I23" s="9">
        <f t="shared" si="3"/>
        <v>-87.5</v>
      </c>
      <c r="J23" s="10">
        <f t="shared" si="4"/>
        <v>17.169811320754715</v>
      </c>
    </row>
    <row r="24" spans="1:10" ht="15">
      <c r="A24" s="11" t="s">
        <v>22</v>
      </c>
      <c r="B24" s="4">
        <v>5956</v>
      </c>
      <c r="C24" s="4">
        <v>363</v>
      </c>
      <c r="D24" s="4">
        <f t="shared" si="0"/>
        <v>6319</v>
      </c>
      <c r="E24" s="4">
        <v>3720</v>
      </c>
      <c r="F24" s="4">
        <v>220</v>
      </c>
      <c r="G24" s="4">
        <f t="shared" si="1"/>
        <v>3940</v>
      </c>
      <c r="H24" s="5">
        <f t="shared" si="2"/>
        <v>-37.541974479516455</v>
      </c>
      <c r="I24" s="5">
        <f t="shared" si="3"/>
        <v>-39.39393939393939</v>
      </c>
      <c r="J24" s="6">
        <f t="shared" si="4"/>
        <v>-37.648362082608</v>
      </c>
    </row>
    <row r="25" spans="1:10" ht="15">
      <c r="A25" s="7" t="s">
        <v>23</v>
      </c>
      <c r="B25" s="8">
        <v>4784</v>
      </c>
      <c r="C25" s="8">
        <v>99</v>
      </c>
      <c r="D25" s="8">
        <f t="shared" si="0"/>
        <v>4883</v>
      </c>
      <c r="E25" s="8">
        <v>4508</v>
      </c>
      <c r="F25" s="8">
        <v>95</v>
      </c>
      <c r="G25" s="8">
        <f t="shared" si="1"/>
        <v>4603</v>
      </c>
      <c r="H25" s="9">
        <f t="shared" si="2"/>
        <v>-5.769230769230769</v>
      </c>
      <c r="I25" s="9">
        <f t="shared" si="3"/>
        <v>-4.040404040404041</v>
      </c>
      <c r="J25" s="10">
        <f t="shared" si="4"/>
        <v>-5.7341798074953925</v>
      </c>
    </row>
    <row r="26" spans="1:10" ht="15">
      <c r="A26" s="11" t="s">
        <v>24</v>
      </c>
      <c r="B26" s="4">
        <v>178</v>
      </c>
      <c r="C26" s="4">
        <v>0</v>
      </c>
      <c r="D26" s="4">
        <f t="shared" si="0"/>
        <v>178</v>
      </c>
      <c r="E26" s="4">
        <v>68</v>
      </c>
      <c r="F26" s="4">
        <v>0</v>
      </c>
      <c r="G26" s="4">
        <f t="shared" si="1"/>
        <v>68</v>
      </c>
      <c r="H26" s="5">
        <f t="shared" si="2"/>
        <v>-61.79775280898876</v>
      </c>
      <c r="I26" s="5">
        <f t="shared" si="3"/>
        <v>0</v>
      </c>
      <c r="J26" s="6">
        <f t="shared" si="4"/>
        <v>-61.79775280898876</v>
      </c>
    </row>
    <row r="27" spans="1:10" ht="15">
      <c r="A27" s="7" t="s">
        <v>25</v>
      </c>
      <c r="B27" s="8">
        <v>9478</v>
      </c>
      <c r="C27" s="8">
        <v>517</v>
      </c>
      <c r="D27" s="8">
        <f t="shared" si="0"/>
        <v>9995</v>
      </c>
      <c r="E27" s="8">
        <v>3972</v>
      </c>
      <c r="F27" s="8">
        <v>462</v>
      </c>
      <c r="G27" s="8">
        <f t="shared" si="1"/>
        <v>4434</v>
      </c>
      <c r="H27" s="9">
        <f t="shared" si="2"/>
        <v>-58.092424562143904</v>
      </c>
      <c r="I27" s="9">
        <f t="shared" si="3"/>
        <v>-10.638297872340425</v>
      </c>
      <c r="J27" s="10">
        <f t="shared" si="4"/>
        <v>-55.63781890945473</v>
      </c>
    </row>
    <row r="28" spans="1:10" ht="15">
      <c r="A28" s="11" t="s">
        <v>26</v>
      </c>
      <c r="B28" s="4">
        <v>9542</v>
      </c>
      <c r="C28" s="4">
        <v>519</v>
      </c>
      <c r="D28" s="4">
        <f t="shared" si="0"/>
        <v>10061</v>
      </c>
      <c r="E28" s="4">
        <v>9985</v>
      </c>
      <c r="F28" s="4">
        <v>327</v>
      </c>
      <c r="G28" s="4">
        <f t="shared" si="1"/>
        <v>10312</v>
      </c>
      <c r="H28" s="5">
        <f t="shared" si="2"/>
        <v>4.642632571787885</v>
      </c>
      <c r="I28" s="5">
        <f t="shared" si="3"/>
        <v>-36.99421965317919</v>
      </c>
      <c r="J28" s="6">
        <f t="shared" si="4"/>
        <v>2.494781830831925</v>
      </c>
    </row>
    <row r="29" spans="1:10" ht="15">
      <c r="A29" s="7" t="s">
        <v>27</v>
      </c>
      <c r="B29" s="8">
        <v>5125</v>
      </c>
      <c r="C29" s="8">
        <v>207</v>
      </c>
      <c r="D29" s="8">
        <f t="shared" si="0"/>
        <v>5332</v>
      </c>
      <c r="E29" s="8">
        <v>5184</v>
      </c>
      <c r="F29" s="8">
        <v>230</v>
      </c>
      <c r="G29" s="8">
        <f t="shared" si="1"/>
        <v>5414</v>
      </c>
      <c r="H29" s="9">
        <f t="shared" si="2"/>
        <v>1.1512195121951219</v>
      </c>
      <c r="I29" s="9">
        <f t="shared" si="3"/>
        <v>11.11111111111111</v>
      </c>
      <c r="J29" s="10">
        <f t="shared" si="4"/>
        <v>1.5378844711177795</v>
      </c>
    </row>
    <row r="30" spans="1:10" ht="15">
      <c r="A30" s="11" t="s">
        <v>28</v>
      </c>
      <c r="B30" s="4">
        <v>2490</v>
      </c>
      <c r="C30" s="4">
        <v>20</v>
      </c>
      <c r="D30" s="4">
        <f t="shared" si="0"/>
        <v>2510</v>
      </c>
      <c r="E30" s="4">
        <v>2818</v>
      </c>
      <c r="F30" s="4">
        <v>8</v>
      </c>
      <c r="G30" s="4">
        <f t="shared" si="1"/>
        <v>2826</v>
      </c>
      <c r="H30" s="5">
        <f t="shared" si="2"/>
        <v>13.17269076305221</v>
      </c>
      <c r="I30" s="5">
        <f t="shared" si="3"/>
        <v>-60</v>
      </c>
      <c r="J30" s="6">
        <f t="shared" si="4"/>
        <v>12.58964143426295</v>
      </c>
    </row>
    <row r="31" spans="1:10" ht="15">
      <c r="A31" s="7" t="s">
        <v>59</v>
      </c>
      <c r="B31" s="8">
        <v>3233</v>
      </c>
      <c r="C31" s="8">
        <v>543</v>
      </c>
      <c r="D31" s="8">
        <f t="shared" si="0"/>
        <v>3776</v>
      </c>
      <c r="E31" s="8">
        <v>3529</v>
      </c>
      <c r="F31" s="8">
        <v>636</v>
      </c>
      <c r="G31" s="8">
        <f t="shared" si="1"/>
        <v>4165</v>
      </c>
      <c r="H31" s="9">
        <f t="shared" si="2"/>
        <v>9.155583049798949</v>
      </c>
      <c r="I31" s="9">
        <f t="shared" si="3"/>
        <v>17.12707182320442</v>
      </c>
      <c r="J31" s="10">
        <f t="shared" si="4"/>
        <v>10.301906779661017</v>
      </c>
    </row>
    <row r="32" spans="1:10" ht="15">
      <c r="A32" s="11" t="s">
        <v>73</v>
      </c>
      <c r="B32" s="4">
        <v>954</v>
      </c>
      <c r="C32" s="4">
        <v>2</v>
      </c>
      <c r="D32" s="4">
        <f t="shared" si="0"/>
        <v>956</v>
      </c>
      <c r="E32" s="4">
        <v>1105</v>
      </c>
      <c r="F32" s="4">
        <v>0</v>
      </c>
      <c r="G32" s="4">
        <f t="shared" si="1"/>
        <v>1105</v>
      </c>
      <c r="H32" s="5">
        <f t="shared" si="2"/>
        <v>15.828092243186584</v>
      </c>
      <c r="I32" s="5">
        <f t="shared" si="3"/>
        <v>-100</v>
      </c>
      <c r="J32" s="6">
        <f t="shared" si="4"/>
        <v>15.585774058577407</v>
      </c>
    </row>
    <row r="33" spans="1:10" ht="15">
      <c r="A33" s="7" t="s">
        <v>29</v>
      </c>
      <c r="B33" s="8">
        <v>5306</v>
      </c>
      <c r="C33" s="8">
        <v>1854</v>
      </c>
      <c r="D33" s="8">
        <f t="shared" si="0"/>
        <v>7160</v>
      </c>
      <c r="E33" s="8">
        <v>5819</v>
      </c>
      <c r="F33" s="8">
        <v>1736</v>
      </c>
      <c r="G33" s="8">
        <f t="shared" si="1"/>
        <v>7555</v>
      </c>
      <c r="H33" s="9">
        <f t="shared" si="2"/>
        <v>9.668300037693177</v>
      </c>
      <c r="I33" s="9">
        <f t="shared" si="3"/>
        <v>-6.3646170442286945</v>
      </c>
      <c r="J33" s="10">
        <f t="shared" si="4"/>
        <v>5.516759776536313</v>
      </c>
    </row>
    <row r="34" spans="1:10" ht="15">
      <c r="A34" s="11" t="s">
        <v>71</v>
      </c>
      <c r="B34" s="4">
        <v>1264</v>
      </c>
      <c r="C34" s="4">
        <v>2</v>
      </c>
      <c r="D34" s="4">
        <f t="shared" si="0"/>
        <v>1266</v>
      </c>
      <c r="E34" s="4">
        <v>1610</v>
      </c>
      <c r="F34" s="4">
        <v>0</v>
      </c>
      <c r="G34" s="4">
        <f t="shared" si="1"/>
        <v>1610</v>
      </c>
      <c r="H34" s="5">
        <f t="shared" si="2"/>
        <v>27.37341772151899</v>
      </c>
      <c r="I34" s="5">
        <f t="shared" si="3"/>
        <v>-100</v>
      </c>
      <c r="J34" s="6">
        <f t="shared" si="4"/>
        <v>27.17219589257504</v>
      </c>
    </row>
    <row r="35" spans="1:10" ht="15">
      <c r="A35" s="7" t="s">
        <v>30</v>
      </c>
      <c r="B35" s="8">
        <v>19182</v>
      </c>
      <c r="C35" s="8">
        <v>555</v>
      </c>
      <c r="D35" s="8">
        <f t="shared" si="0"/>
        <v>19737</v>
      </c>
      <c r="E35" s="8">
        <v>17349</v>
      </c>
      <c r="F35" s="8">
        <v>432</v>
      </c>
      <c r="G35" s="8">
        <f t="shared" si="1"/>
        <v>17781</v>
      </c>
      <c r="H35" s="9">
        <f t="shared" si="2"/>
        <v>-9.55583359399437</v>
      </c>
      <c r="I35" s="9">
        <f t="shared" si="3"/>
        <v>-22.162162162162165</v>
      </c>
      <c r="J35" s="10">
        <f t="shared" si="4"/>
        <v>-9.91032071743426</v>
      </c>
    </row>
    <row r="36" spans="1:10" ht="15">
      <c r="A36" s="11" t="s">
        <v>31</v>
      </c>
      <c r="B36" s="4">
        <v>1942</v>
      </c>
      <c r="C36" s="4">
        <v>44</v>
      </c>
      <c r="D36" s="4">
        <f t="shared" si="0"/>
        <v>1986</v>
      </c>
      <c r="E36" s="4">
        <v>2090</v>
      </c>
      <c r="F36" s="4">
        <v>17</v>
      </c>
      <c r="G36" s="4">
        <f t="shared" si="1"/>
        <v>2107</v>
      </c>
      <c r="H36" s="5">
        <f t="shared" si="2"/>
        <v>7.621009268795056</v>
      </c>
      <c r="I36" s="5">
        <f t="shared" si="3"/>
        <v>-61.36363636363637</v>
      </c>
      <c r="J36" s="6">
        <f t="shared" si="4"/>
        <v>6.092648539778449</v>
      </c>
    </row>
    <row r="37" spans="1:10" ht="15">
      <c r="A37" s="7" t="s">
        <v>32</v>
      </c>
      <c r="B37" s="8">
        <v>3073</v>
      </c>
      <c r="C37" s="8">
        <v>11</v>
      </c>
      <c r="D37" s="8">
        <f t="shared" si="0"/>
        <v>3084</v>
      </c>
      <c r="E37" s="8">
        <v>3139</v>
      </c>
      <c r="F37" s="8">
        <v>5</v>
      </c>
      <c r="G37" s="8">
        <f t="shared" si="1"/>
        <v>3144</v>
      </c>
      <c r="H37" s="9">
        <f t="shared" si="2"/>
        <v>2.147738366417182</v>
      </c>
      <c r="I37" s="9">
        <f t="shared" si="3"/>
        <v>-54.54545454545454</v>
      </c>
      <c r="J37" s="10">
        <f t="shared" si="4"/>
        <v>1.9455252918287937</v>
      </c>
    </row>
    <row r="38" spans="1:10" ht="15">
      <c r="A38" s="11" t="s">
        <v>33</v>
      </c>
      <c r="B38" s="4">
        <v>635</v>
      </c>
      <c r="C38" s="4">
        <v>22</v>
      </c>
      <c r="D38" s="4">
        <f t="shared" si="0"/>
        <v>657</v>
      </c>
      <c r="E38" s="4">
        <v>770</v>
      </c>
      <c r="F38" s="4">
        <v>22</v>
      </c>
      <c r="G38" s="4">
        <f t="shared" si="1"/>
        <v>792</v>
      </c>
      <c r="H38" s="5">
        <f t="shared" si="2"/>
        <v>21.25984251968504</v>
      </c>
      <c r="I38" s="5">
        <f t="shared" si="3"/>
        <v>0</v>
      </c>
      <c r="J38" s="6">
        <f t="shared" si="4"/>
        <v>20.54794520547945</v>
      </c>
    </row>
    <row r="39" spans="1:10" ht="15">
      <c r="A39" s="7" t="s">
        <v>34</v>
      </c>
      <c r="B39" s="8">
        <v>10047</v>
      </c>
      <c r="C39" s="8">
        <v>1803</v>
      </c>
      <c r="D39" s="8">
        <f t="shared" si="0"/>
        <v>11850</v>
      </c>
      <c r="E39" s="8">
        <v>9144</v>
      </c>
      <c r="F39" s="8">
        <v>1945</v>
      </c>
      <c r="G39" s="8">
        <f t="shared" si="1"/>
        <v>11089</v>
      </c>
      <c r="H39" s="9">
        <f t="shared" si="2"/>
        <v>-8.987757539564049</v>
      </c>
      <c r="I39" s="9">
        <f t="shared" si="3"/>
        <v>7.875762617859124</v>
      </c>
      <c r="J39" s="10">
        <f t="shared" si="4"/>
        <v>-6.421940928270042</v>
      </c>
    </row>
    <row r="40" spans="1:10" ht="15">
      <c r="A40" s="11" t="s">
        <v>35</v>
      </c>
      <c r="B40" s="4">
        <v>1076</v>
      </c>
      <c r="C40" s="4">
        <v>28</v>
      </c>
      <c r="D40" s="4">
        <f t="shared" si="0"/>
        <v>1104</v>
      </c>
      <c r="E40" s="4">
        <v>1553</v>
      </c>
      <c r="F40" s="4">
        <v>74</v>
      </c>
      <c r="G40" s="4">
        <f t="shared" si="1"/>
        <v>1627</v>
      </c>
      <c r="H40" s="5">
        <f t="shared" si="2"/>
        <v>44.330855018587364</v>
      </c>
      <c r="I40" s="5">
        <f t="shared" si="3"/>
        <v>164.28571428571428</v>
      </c>
      <c r="J40" s="6">
        <f t="shared" si="4"/>
        <v>47.3731884057971</v>
      </c>
    </row>
    <row r="41" spans="1:10" ht="15">
      <c r="A41" s="7" t="s">
        <v>36</v>
      </c>
      <c r="B41" s="8">
        <v>6330</v>
      </c>
      <c r="C41" s="8">
        <v>752</v>
      </c>
      <c r="D41" s="8">
        <f t="shared" si="0"/>
        <v>7082</v>
      </c>
      <c r="E41" s="8">
        <v>5898</v>
      </c>
      <c r="F41" s="8">
        <v>806</v>
      </c>
      <c r="G41" s="8">
        <f t="shared" si="1"/>
        <v>6704</v>
      </c>
      <c r="H41" s="9">
        <f t="shared" si="2"/>
        <v>-6.824644549763033</v>
      </c>
      <c r="I41" s="9">
        <f t="shared" si="3"/>
        <v>7.180851063829788</v>
      </c>
      <c r="J41" s="10">
        <f t="shared" si="4"/>
        <v>-5.337475289466252</v>
      </c>
    </row>
    <row r="42" spans="1:10" ht="15">
      <c r="A42" s="11" t="s">
        <v>37</v>
      </c>
      <c r="B42" s="4">
        <v>5384</v>
      </c>
      <c r="C42" s="4">
        <v>110</v>
      </c>
      <c r="D42" s="4">
        <f t="shared" si="0"/>
        <v>5494</v>
      </c>
      <c r="E42" s="4">
        <v>5098</v>
      </c>
      <c r="F42" s="4">
        <v>117</v>
      </c>
      <c r="G42" s="4">
        <f t="shared" si="1"/>
        <v>5215</v>
      </c>
      <c r="H42" s="5">
        <f t="shared" si="2"/>
        <v>-5.312035661218425</v>
      </c>
      <c r="I42" s="5">
        <f t="shared" si="3"/>
        <v>6.363636363636363</v>
      </c>
      <c r="J42" s="6">
        <f t="shared" si="4"/>
        <v>-5.078267200582454</v>
      </c>
    </row>
    <row r="43" spans="1:10" ht="15">
      <c r="A43" s="7" t="s">
        <v>38</v>
      </c>
      <c r="B43" s="8">
        <v>3253</v>
      </c>
      <c r="C43" s="8">
        <v>35</v>
      </c>
      <c r="D43" s="8">
        <f t="shared" si="0"/>
        <v>3288</v>
      </c>
      <c r="E43" s="8">
        <v>3468</v>
      </c>
      <c r="F43" s="8">
        <v>66</v>
      </c>
      <c r="G43" s="8">
        <f t="shared" si="1"/>
        <v>3534</v>
      </c>
      <c r="H43" s="9">
        <f t="shared" si="2"/>
        <v>6.609283738087919</v>
      </c>
      <c r="I43" s="9">
        <f t="shared" si="3"/>
        <v>88.57142857142857</v>
      </c>
      <c r="J43" s="10">
        <f t="shared" si="4"/>
        <v>7.481751824817519</v>
      </c>
    </row>
    <row r="44" spans="1:10" ht="15">
      <c r="A44" s="11" t="s">
        <v>39</v>
      </c>
      <c r="B44" s="4">
        <v>2082</v>
      </c>
      <c r="C44" s="4">
        <v>15</v>
      </c>
      <c r="D44" s="4">
        <f t="shared" si="0"/>
        <v>2097</v>
      </c>
      <c r="E44" s="4">
        <v>2271</v>
      </c>
      <c r="F44" s="4">
        <v>16</v>
      </c>
      <c r="G44" s="4">
        <f t="shared" si="1"/>
        <v>2287</v>
      </c>
      <c r="H44" s="5">
        <f t="shared" si="2"/>
        <v>9.077809798270893</v>
      </c>
      <c r="I44" s="5">
        <f t="shared" si="3"/>
        <v>6.666666666666667</v>
      </c>
      <c r="J44" s="6">
        <f t="shared" si="4"/>
        <v>9.060562708631378</v>
      </c>
    </row>
    <row r="45" spans="1:10" ht="15">
      <c r="A45" s="7" t="s">
        <v>40</v>
      </c>
      <c r="B45" s="8">
        <v>1587</v>
      </c>
      <c r="C45" s="8">
        <v>22</v>
      </c>
      <c r="D45" s="8">
        <f t="shared" si="0"/>
        <v>1609</v>
      </c>
      <c r="E45" s="8">
        <v>5749</v>
      </c>
      <c r="F45" s="8">
        <v>76</v>
      </c>
      <c r="G45" s="8">
        <f t="shared" si="1"/>
        <v>5825</v>
      </c>
      <c r="H45" s="9">
        <f t="shared" si="2"/>
        <v>262.25582860743543</v>
      </c>
      <c r="I45" s="9">
        <f t="shared" si="3"/>
        <v>245.45454545454547</v>
      </c>
      <c r="J45" s="10">
        <f t="shared" si="4"/>
        <v>262.0261031696706</v>
      </c>
    </row>
    <row r="46" spans="1:10" ht="15">
      <c r="A46" s="11" t="s">
        <v>41</v>
      </c>
      <c r="B46" s="4">
        <v>6019</v>
      </c>
      <c r="C46" s="4">
        <v>585</v>
      </c>
      <c r="D46" s="4">
        <f t="shared" si="0"/>
        <v>6604</v>
      </c>
      <c r="E46" s="4">
        <v>5721</v>
      </c>
      <c r="F46" s="4">
        <v>139</v>
      </c>
      <c r="G46" s="4">
        <f t="shared" si="1"/>
        <v>5860</v>
      </c>
      <c r="H46" s="5">
        <f t="shared" si="2"/>
        <v>-4.950988536301711</v>
      </c>
      <c r="I46" s="5">
        <f t="shared" si="3"/>
        <v>-76.23931623931624</v>
      </c>
      <c r="J46" s="6">
        <f t="shared" si="4"/>
        <v>-11.265899454875832</v>
      </c>
    </row>
    <row r="47" spans="1:10" ht="15">
      <c r="A47" s="7" t="s">
        <v>42</v>
      </c>
      <c r="B47" s="8">
        <v>8975</v>
      </c>
      <c r="C47" s="8">
        <v>490</v>
      </c>
      <c r="D47" s="8">
        <f t="shared" si="0"/>
        <v>9465</v>
      </c>
      <c r="E47" s="8">
        <v>9957</v>
      </c>
      <c r="F47" s="8">
        <v>906</v>
      </c>
      <c r="G47" s="8">
        <f t="shared" si="1"/>
        <v>10863</v>
      </c>
      <c r="H47" s="9">
        <f t="shared" si="2"/>
        <v>10.94150417827298</v>
      </c>
      <c r="I47" s="9">
        <f t="shared" si="3"/>
        <v>84.89795918367346</v>
      </c>
      <c r="J47" s="10">
        <f t="shared" si="4"/>
        <v>14.770206022187004</v>
      </c>
    </row>
    <row r="48" spans="1:10" ht="15">
      <c r="A48" s="11" t="s">
        <v>43</v>
      </c>
      <c r="B48" s="4">
        <v>378</v>
      </c>
      <c r="C48" s="4">
        <v>0</v>
      </c>
      <c r="D48" s="4">
        <f t="shared" si="0"/>
        <v>378</v>
      </c>
      <c r="E48" s="4">
        <v>46</v>
      </c>
      <c r="F48" s="4">
        <v>0</v>
      </c>
      <c r="G48" s="4">
        <f t="shared" si="1"/>
        <v>46</v>
      </c>
      <c r="H48" s="5">
        <f t="shared" si="2"/>
        <v>-87.83068783068782</v>
      </c>
      <c r="I48" s="5">
        <f t="shared" si="3"/>
        <v>0</v>
      </c>
      <c r="J48" s="6">
        <f t="shared" si="4"/>
        <v>-87.83068783068782</v>
      </c>
    </row>
    <row r="49" spans="1:10" ht="15">
      <c r="A49" s="7" t="s">
        <v>44</v>
      </c>
      <c r="B49" s="8">
        <v>842</v>
      </c>
      <c r="C49" s="8">
        <v>20</v>
      </c>
      <c r="D49" s="8">
        <f t="shared" si="0"/>
        <v>862</v>
      </c>
      <c r="E49" s="8">
        <v>1337</v>
      </c>
      <c r="F49" s="8">
        <v>333</v>
      </c>
      <c r="G49" s="8">
        <f t="shared" si="1"/>
        <v>1670</v>
      </c>
      <c r="H49" s="9">
        <f t="shared" si="2"/>
        <v>58.78859857482185</v>
      </c>
      <c r="I49" s="9">
        <f t="shared" si="3"/>
        <v>1565</v>
      </c>
      <c r="J49" s="10">
        <f t="shared" si="4"/>
        <v>93.7354988399072</v>
      </c>
    </row>
    <row r="50" spans="1:10" ht="15">
      <c r="A50" s="11" t="s">
        <v>45</v>
      </c>
      <c r="B50" s="4">
        <v>3092</v>
      </c>
      <c r="C50" s="4">
        <v>78</v>
      </c>
      <c r="D50" s="4">
        <f t="shared" si="0"/>
        <v>3170</v>
      </c>
      <c r="E50" s="4">
        <v>3166</v>
      </c>
      <c r="F50" s="4">
        <v>64</v>
      </c>
      <c r="G50" s="4">
        <f t="shared" si="1"/>
        <v>3230</v>
      </c>
      <c r="H50" s="5">
        <f t="shared" si="2"/>
        <v>2.393272962483829</v>
      </c>
      <c r="I50" s="5">
        <f>+_xlfn.IFERROR(((F50-C50)/C50)*100,0)</f>
        <v>-17.94871794871795</v>
      </c>
      <c r="J50" s="6">
        <f t="shared" si="4"/>
        <v>1.8927444794952681</v>
      </c>
    </row>
    <row r="51" spans="1:10" ht="15">
      <c r="A51" s="7" t="s">
        <v>46</v>
      </c>
      <c r="B51" s="8">
        <v>4337</v>
      </c>
      <c r="C51" s="8">
        <v>155</v>
      </c>
      <c r="D51" s="8">
        <f t="shared" si="0"/>
        <v>4492</v>
      </c>
      <c r="E51" s="8">
        <v>4650</v>
      </c>
      <c r="F51" s="8">
        <v>144</v>
      </c>
      <c r="G51" s="8">
        <f t="shared" si="1"/>
        <v>4794</v>
      </c>
      <c r="H51" s="9">
        <f t="shared" si="2"/>
        <v>7.216970255937285</v>
      </c>
      <c r="I51" s="9">
        <f t="shared" si="3"/>
        <v>-7.096774193548387</v>
      </c>
      <c r="J51" s="10">
        <f t="shared" si="4"/>
        <v>6.723063223508459</v>
      </c>
    </row>
    <row r="52" spans="1:10" ht="15">
      <c r="A52" s="11" t="s">
        <v>47</v>
      </c>
      <c r="B52" s="4">
        <v>1668</v>
      </c>
      <c r="C52" s="4">
        <v>6</v>
      </c>
      <c r="D52" s="4">
        <f t="shared" si="0"/>
        <v>1674</v>
      </c>
      <c r="E52" s="4">
        <v>2228</v>
      </c>
      <c r="F52" s="4">
        <v>0</v>
      </c>
      <c r="G52" s="4">
        <f t="shared" si="1"/>
        <v>2228</v>
      </c>
      <c r="H52" s="5">
        <f t="shared" si="2"/>
        <v>33.573141486810556</v>
      </c>
      <c r="I52" s="5">
        <f t="shared" si="3"/>
        <v>-100</v>
      </c>
      <c r="J52" s="6">
        <f t="shared" si="4"/>
        <v>33.09438470728793</v>
      </c>
    </row>
    <row r="53" spans="1:10" ht="15">
      <c r="A53" s="7" t="s">
        <v>48</v>
      </c>
      <c r="B53" s="8">
        <v>27837</v>
      </c>
      <c r="C53" s="8">
        <v>438</v>
      </c>
      <c r="D53" s="8">
        <f t="shared" si="0"/>
        <v>28275</v>
      </c>
      <c r="E53" s="8">
        <v>18983</v>
      </c>
      <c r="F53" s="8">
        <v>358</v>
      </c>
      <c r="G53" s="8">
        <f t="shared" si="1"/>
        <v>19341</v>
      </c>
      <c r="H53" s="9">
        <f t="shared" si="2"/>
        <v>-31.80658835363006</v>
      </c>
      <c r="I53" s="9">
        <f t="shared" si="3"/>
        <v>-18.2648401826484</v>
      </c>
      <c r="J53" s="10">
        <f t="shared" si="4"/>
        <v>-31.59681697612732</v>
      </c>
    </row>
    <row r="54" spans="1:10" ht="15">
      <c r="A54" s="11" t="s">
        <v>49</v>
      </c>
      <c r="B54" s="4">
        <v>360</v>
      </c>
      <c r="C54" s="4">
        <v>0</v>
      </c>
      <c r="D54" s="4">
        <f t="shared" si="0"/>
        <v>360</v>
      </c>
      <c r="E54" s="4">
        <v>222</v>
      </c>
      <c r="F54" s="4">
        <v>0</v>
      </c>
      <c r="G54" s="4">
        <f t="shared" si="1"/>
        <v>222</v>
      </c>
      <c r="H54" s="5">
        <f t="shared" si="2"/>
        <v>-38.333333333333336</v>
      </c>
      <c r="I54" s="5">
        <f t="shared" si="3"/>
        <v>0</v>
      </c>
      <c r="J54" s="6">
        <f t="shared" si="4"/>
        <v>-38.333333333333336</v>
      </c>
    </row>
    <row r="55" spans="1:10" ht="15">
      <c r="A55" s="7" t="s">
        <v>50</v>
      </c>
      <c r="B55" s="8">
        <v>838</v>
      </c>
      <c r="C55" s="8">
        <v>7</v>
      </c>
      <c r="D55" s="8">
        <f t="shared" si="0"/>
        <v>845</v>
      </c>
      <c r="E55" s="8">
        <v>1333</v>
      </c>
      <c r="F55" s="8">
        <v>10</v>
      </c>
      <c r="G55" s="8">
        <f t="shared" si="1"/>
        <v>1343</v>
      </c>
      <c r="H55" s="9">
        <f t="shared" si="2"/>
        <v>59.069212410501194</v>
      </c>
      <c r="I55" s="9">
        <f t="shared" si="3"/>
        <v>42.857142857142854</v>
      </c>
      <c r="J55" s="10">
        <f t="shared" si="4"/>
        <v>58.93491124260355</v>
      </c>
    </row>
    <row r="56" spans="1:10" ht="15">
      <c r="A56" s="11" t="s">
        <v>51</v>
      </c>
      <c r="B56" s="4">
        <v>10046</v>
      </c>
      <c r="C56" s="4">
        <v>81</v>
      </c>
      <c r="D56" s="4">
        <f t="shared" si="0"/>
        <v>10127</v>
      </c>
      <c r="E56" s="4">
        <v>10913</v>
      </c>
      <c r="F56" s="4">
        <v>65</v>
      </c>
      <c r="G56" s="4">
        <f t="shared" si="1"/>
        <v>10978</v>
      </c>
      <c r="H56" s="5">
        <f t="shared" si="2"/>
        <v>8.630300617161058</v>
      </c>
      <c r="I56" s="5">
        <f t="shared" si="3"/>
        <v>-19.753086419753085</v>
      </c>
      <c r="J56" s="6">
        <f t="shared" si="4"/>
        <v>8.403278364767454</v>
      </c>
    </row>
    <row r="57" spans="1:10" ht="15">
      <c r="A57" s="7" t="s">
        <v>60</v>
      </c>
      <c r="B57" s="8">
        <v>617</v>
      </c>
      <c r="C57" s="8">
        <v>165</v>
      </c>
      <c r="D57" s="8">
        <f t="shared" si="0"/>
        <v>782</v>
      </c>
      <c r="E57" s="8">
        <v>574</v>
      </c>
      <c r="F57" s="8">
        <v>219</v>
      </c>
      <c r="G57" s="8">
        <f t="shared" si="1"/>
        <v>793</v>
      </c>
      <c r="H57" s="9">
        <f t="shared" si="2"/>
        <v>-6.9692058346839545</v>
      </c>
      <c r="I57" s="9">
        <f t="shared" si="3"/>
        <v>32.72727272727273</v>
      </c>
      <c r="J57" s="10">
        <f t="shared" si="4"/>
        <v>1.4066496163682864</v>
      </c>
    </row>
    <row r="58" spans="1:10" ht="15">
      <c r="A58" s="11" t="s">
        <v>61</v>
      </c>
      <c r="B58" s="4">
        <v>184</v>
      </c>
      <c r="C58" s="4">
        <v>204</v>
      </c>
      <c r="D58" s="4">
        <f t="shared" si="0"/>
        <v>388</v>
      </c>
      <c r="E58" s="4">
        <v>156</v>
      </c>
      <c r="F58" s="4">
        <v>170</v>
      </c>
      <c r="G58" s="4">
        <f t="shared" si="1"/>
        <v>326</v>
      </c>
      <c r="H58" s="5">
        <f t="shared" si="2"/>
        <v>-15.217391304347828</v>
      </c>
      <c r="I58" s="5">
        <f t="shared" si="3"/>
        <v>-16.666666666666664</v>
      </c>
      <c r="J58" s="6">
        <f t="shared" si="4"/>
        <v>-15.979381443298967</v>
      </c>
    </row>
    <row r="59" spans="1:11" ht="15">
      <c r="A59" s="12" t="s">
        <v>52</v>
      </c>
      <c r="B59" s="13">
        <f>B60-SUM(B5+B9+B19+B31+B57+B58)</f>
        <v>559961</v>
      </c>
      <c r="C59" s="13">
        <f>C60-SUM(C5+C9+C19+C31+C57+C58)</f>
        <v>395304</v>
      </c>
      <c r="D59" s="13">
        <f>D60-SUM(D5+D9+D19+D31+D57+D58)</f>
        <v>955265</v>
      </c>
      <c r="E59" s="13">
        <f>E60-SUM(E5+E9+E19+E31+E57+E58)</f>
        <v>556276</v>
      </c>
      <c r="F59" s="13">
        <f>F60-SUM(F5+F9+F19+F31+F57+F58)</f>
        <v>436306</v>
      </c>
      <c r="G59" s="13">
        <f>G60-SUM(G5+G9+G19+G31+G57+G58)</f>
        <v>992582</v>
      </c>
      <c r="H59" s="14">
        <f>+_xlfn.IFERROR(((E59-B59)/B59)*100,0)</f>
        <v>-0.6580815449647387</v>
      </c>
      <c r="I59" s="14">
        <f t="shared" si="3"/>
        <v>10.372270455143383</v>
      </c>
      <c r="J59" s="41">
        <f t="shared" si="4"/>
        <v>3.906455276808006</v>
      </c>
      <c r="K59" s="46"/>
    </row>
    <row r="60" spans="1:10" ht="15">
      <c r="A60" s="15" t="s">
        <v>53</v>
      </c>
      <c r="B60" s="16">
        <f>SUM(B4:B58)</f>
        <v>686595</v>
      </c>
      <c r="C60" s="16">
        <f>SUM(C4:C58)</f>
        <v>459776</v>
      </c>
      <c r="D60" s="16">
        <f>SUM(D4:D58)</f>
        <v>1146371</v>
      </c>
      <c r="E60" s="16">
        <f>SUM(E4:E58)</f>
        <v>690767</v>
      </c>
      <c r="F60" s="16">
        <f>SUM(F4:F58)</f>
        <v>505417</v>
      </c>
      <c r="G60" s="16">
        <f>SUM(G4:G58)</f>
        <v>1196184</v>
      </c>
      <c r="H60" s="17">
        <f>+_xlfn.IFERROR(((E60-B60)/B60)*100,0)</f>
        <v>0.6076362338787786</v>
      </c>
      <c r="I60" s="17">
        <f t="shared" si="3"/>
        <v>9.926790437082406</v>
      </c>
      <c r="J60" s="18">
        <f t="shared" si="4"/>
        <v>4.345277401469507</v>
      </c>
    </row>
    <row r="61" spans="1:10" ht="15.75" thickBot="1">
      <c r="A61" s="19" t="s">
        <v>54</v>
      </c>
      <c r="B61" s="20"/>
      <c r="C61" s="20"/>
      <c r="D61" s="20">
        <v>307409</v>
      </c>
      <c r="E61" s="20"/>
      <c r="F61" s="20"/>
      <c r="G61" s="20">
        <v>355565</v>
      </c>
      <c r="H61" s="65">
        <f>+_xlfn.IFERROR(((G61-D61)/D61)*100,0)</f>
        <v>15.665123662612352</v>
      </c>
      <c r="I61" s="65"/>
      <c r="J61" s="66"/>
    </row>
    <row r="62" spans="1:10" ht="15">
      <c r="A62" s="15" t="s">
        <v>55</v>
      </c>
      <c r="B62" s="40"/>
      <c r="C62" s="40"/>
      <c r="D62" s="40">
        <f>+D60+D61</f>
        <v>1453780</v>
      </c>
      <c r="E62" s="40"/>
      <c r="F62" s="40"/>
      <c r="G62" s="40">
        <f>+G60+G61</f>
        <v>1551749</v>
      </c>
      <c r="H62" s="67">
        <f>+_xlfn.IFERROR(((G62-D62)/D62)*100,0)</f>
        <v>6.738915104073519</v>
      </c>
      <c r="I62" s="67"/>
      <c r="J62" s="68"/>
    </row>
    <row r="63" spans="1:10" ht="15">
      <c r="A63" s="50"/>
      <c r="B63" s="51"/>
      <c r="C63" s="51"/>
      <c r="D63" s="51"/>
      <c r="E63" s="51"/>
      <c r="F63" s="51"/>
      <c r="G63" s="51"/>
      <c r="H63" s="51"/>
      <c r="I63" s="51"/>
      <c r="J63" s="52"/>
    </row>
    <row r="64" spans="1:10" ht="15.75" thickBot="1">
      <c r="A64" s="53"/>
      <c r="B64" s="54"/>
      <c r="C64" s="54"/>
      <c r="D64" s="54"/>
      <c r="E64" s="54"/>
      <c r="F64" s="54"/>
      <c r="G64" s="54"/>
      <c r="H64" s="54"/>
      <c r="I64" s="54"/>
      <c r="J64" s="55"/>
    </row>
    <row r="65" spans="1:10" ht="48.75" customHeight="1">
      <c r="A65" s="56" t="s">
        <v>62</v>
      </c>
      <c r="B65" s="56"/>
      <c r="C65" s="56"/>
      <c r="D65" s="56"/>
      <c r="E65" s="56"/>
      <c r="F65" s="56"/>
      <c r="G65" s="56"/>
      <c r="H65" s="56"/>
      <c r="I65" s="56"/>
      <c r="J65" s="56"/>
    </row>
  </sheetData>
  <sheetProtection/>
  <mergeCells count="10">
    <mergeCell ref="A63:J63"/>
    <mergeCell ref="A64:J64"/>
    <mergeCell ref="A65:J65"/>
    <mergeCell ref="A1:J1"/>
    <mergeCell ref="A2:A3"/>
    <mergeCell ref="B2:D2"/>
    <mergeCell ref="E2:G2"/>
    <mergeCell ref="H2:J2"/>
    <mergeCell ref="H61:J61"/>
    <mergeCell ref="H62:J62"/>
  </mergeCells>
  <conditionalFormatting sqref="B4:G58">
    <cfRule type="cellIs" priority="5" dxfId="0" operator="equal">
      <formula>0</formula>
    </cfRule>
  </conditionalFormatting>
  <conditionalFormatting sqref="H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90" zoomScaleNormal="90" zoomScalePageLayoutView="0" workbookViewId="0" topLeftCell="A1">
      <selection activeCell="H4" sqref="H4"/>
    </sheetView>
  </sheetViews>
  <sheetFormatPr defaultColWidth="9.140625" defaultRowHeight="15"/>
  <cols>
    <col min="1" max="1" width="41.140625" style="0" bestFit="1" customWidth="1"/>
    <col min="2" max="10" width="14.28125" style="0" customWidth="1"/>
  </cols>
  <sheetData>
    <row r="1" spans="1:10" ht="25.5" customHeight="1">
      <c r="A1" s="57" t="s">
        <v>63</v>
      </c>
      <c r="B1" s="58"/>
      <c r="C1" s="58"/>
      <c r="D1" s="58"/>
      <c r="E1" s="58"/>
      <c r="F1" s="58"/>
      <c r="G1" s="58"/>
      <c r="H1" s="58"/>
      <c r="I1" s="58"/>
      <c r="J1" s="59"/>
    </row>
    <row r="2" spans="1:10" ht="35.25" customHeight="1">
      <c r="A2" s="60" t="s">
        <v>1</v>
      </c>
      <c r="B2" s="62" t="s">
        <v>74</v>
      </c>
      <c r="C2" s="62"/>
      <c r="D2" s="62"/>
      <c r="E2" s="62" t="s">
        <v>75</v>
      </c>
      <c r="F2" s="62"/>
      <c r="G2" s="62"/>
      <c r="H2" s="63" t="s">
        <v>72</v>
      </c>
      <c r="I2" s="63"/>
      <c r="J2" s="64"/>
    </row>
    <row r="3" spans="1:10" ht="15">
      <c r="A3" s="61"/>
      <c r="B3" s="1" t="s">
        <v>2</v>
      </c>
      <c r="C3" s="1" t="s">
        <v>3</v>
      </c>
      <c r="D3" s="1" t="s">
        <v>4</v>
      </c>
      <c r="E3" s="1" t="s">
        <v>2</v>
      </c>
      <c r="F3" s="1" t="s">
        <v>3</v>
      </c>
      <c r="G3" s="1" t="s">
        <v>4</v>
      </c>
      <c r="H3" s="1" t="s">
        <v>2</v>
      </c>
      <c r="I3" s="1" t="s">
        <v>3</v>
      </c>
      <c r="J3" s="2" t="s">
        <v>4</v>
      </c>
    </row>
    <row r="4" spans="1:10" ht="15">
      <c r="A4" s="3" t="s">
        <v>5</v>
      </c>
      <c r="B4" s="4">
        <v>14791086</v>
      </c>
      <c r="C4" s="4">
        <v>33219169</v>
      </c>
      <c r="D4" s="4">
        <f>SUM(B4:C4)</f>
        <v>48010255</v>
      </c>
      <c r="E4" s="4">
        <v>14838984</v>
      </c>
      <c r="F4" s="4">
        <v>36901261</v>
      </c>
      <c r="G4" s="4">
        <f>SUM(E4:F4)</f>
        <v>51740245</v>
      </c>
      <c r="H4" s="49">
        <f>+_xlfn.IFERROR(((E4-B4)/B4)*100,0)</f>
        <v>0.32383017717563134</v>
      </c>
      <c r="I4" s="5">
        <f>+_xlfn.IFERROR(((F4-C4)/C4)*100,0)</f>
        <v>11.084238741793932</v>
      </c>
      <c r="J4" s="38">
        <f>+_xlfn.IFERROR(((G4-D4)/D4)*100,0)</f>
        <v>7.7691526529071755</v>
      </c>
    </row>
    <row r="5" spans="1:10" ht="15">
      <c r="A5" s="7" t="s">
        <v>56</v>
      </c>
      <c r="B5" s="8">
        <v>15723229</v>
      </c>
      <c r="C5" s="8">
        <v>7778885</v>
      </c>
      <c r="D5" s="8">
        <f aca="true" t="shared" si="0" ref="D5:D58">SUM(B5:C5)</f>
        <v>23502114</v>
      </c>
      <c r="E5" s="8">
        <v>17227635</v>
      </c>
      <c r="F5" s="8">
        <v>8730589</v>
      </c>
      <c r="G5" s="8">
        <f aca="true" t="shared" si="1" ref="G5:G58">SUM(E5:F5)</f>
        <v>25958224</v>
      </c>
      <c r="H5" s="9">
        <f aca="true" t="shared" si="2" ref="H5:H58">+_xlfn.IFERROR(((E5-B5)/B5)*100,0)</f>
        <v>9.56804737754567</v>
      </c>
      <c r="I5" s="9">
        <f aca="true" t="shared" si="3" ref="I5:I58">+_xlfn.IFERROR(((F5-C5)/C5)*100,0)</f>
        <v>12.234452623994313</v>
      </c>
      <c r="J5" s="10">
        <f aca="true" t="shared" si="4" ref="J5:J58">+_xlfn.IFERROR(((G5-D5)/D5)*100,0)</f>
        <v>10.450591806337082</v>
      </c>
    </row>
    <row r="6" spans="1:10" ht="15">
      <c r="A6" s="11" t="s">
        <v>6</v>
      </c>
      <c r="B6" s="4">
        <v>9891688</v>
      </c>
      <c r="C6" s="4">
        <v>1527507</v>
      </c>
      <c r="D6" s="4">
        <f t="shared" si="0"/>
        <v>11419195</v>
      </c>
      <c r="E6" s="4">
        <v>11347933</v>
      </c>
      <c r="F6" s="4">
        <v>1782258</v>
      </c>
      <c r="G6" s="4">
        <f t="shared" si="1"/>
        <v>13130191</v>
      </c>
      <c r="H6" s="5">
        <f t="shared" si="2"/>
        <v>14.721905907262745</v>
      </c>
      <c r="I6" s="5">
        <f t="shared" si="3"/>
        <v>16.677566780381365</v>
      </c>
      <c r="J6" s="6">
        <f t="shared" si="4"/>
        <v>14.9835080318709</v>
      </c>
    </row>
    <row r="7" spans="1:10" ht="15">
      <c r="A7" s="7" t="s">
        <v>7</v>
      </c>
      <c r="B7" s="8">
        <v>7715336</v>
      </c>
      <c r="C7" s="8">
        <v>1924312</v>
      </c>
      <c r="D7" s="8">
        <f t="shared" si="0"/>
        <v>9639648</v>
      </c>
      <c r="E7" s="8">
        <v>8222676</v>
      </c>
      <c r="F7" s="8">
        <v>2248184</v>
      </c>
      <c r="G7" s="8">
        <f t="shared" si="1"/>
        <v>10470860</v>
      </c>
      <c r="H7" s="9">
        <f t="shared" si="2"/>
        <v>6.575734355574404</v>
      </c>
      <c r="I7" s="9">
        <f t="shared" si="3"/>
        <v>16.830534757357434</v>
      </c>
      <c r="J7" s="10">
        <f t="shared" si="4"/>
        <v>8.622845979438253</v>
      </c>
    </row>
    <row r="8" spans="1:10" ht="15">
      <c r="A8" s="11" t="s">
        <v>8</v>
      </c>
      <c r="B8" s="4">
        <v>5589835</v>
      </c>
      <c r="C8" s="4">
        <v>15730837</v>
      </c>
      <c r="D8" s="4">
        <f t="shared" si="0"/>
        <v>21320672</v>
      </c>
      <c r="E8" s="4">
        <v>5846595</v>
      </c>
      <c r="F8" s="4">
        <v>20047068</v>
      </c>
      <c r="G8" s="4">
        <f t="shared" si="1"/>
        <v>25893663</v>
      </c>
      <c r="H8" s="5">
        <f t="shared" si="2"/>
        <v>4.593337728215592</v>
      </c>
      <c r="I8" s="5">
        <f t="shared" si="3"/>
        <v>27.438025071393213</v>
      </c>
      <c r="J8" s="6">
        <f t="shared" si="4"/>
        <v>21.448625071479924</v>
      </c>
    </row>
    <row r="9" spans="1:10" ht="15">
      <c r="A9" s="7" t="s">
        <v>57</v>
      </c>
      <c r="B9" s="8">
        <v>372200</v>
      </c>
      <c r="C9" s="8">
        <v>286756</v>
      </c>
      <c r="D9" s="8">
        <f t="shared" si="0"/>
        <v>658956</v>
      </c>
      <c r="E9" s="8">
        <v>467157</v>
      </c>
      <c r="F9" s="8">
        <v>550301</v>
      </c>
      <c r="G9" s="8">
        <f t="shared" si="1"/>
        <v>1017458</v>
      </c>
      <c r="H9" s="9">
        <f t="shared" si="2"/>
        <v>25.51235894680279</v>
      </c>
      <c r="I9" s="9">
        <f t="shared" si="3"/>
        <v>91.90566195650658</v>
      </c>
      <c r="J9" s="10">
        <f t="shared" si="4"/>
        <v>54.404542943686685</v>
      </c>
    </row>
    <row r="10" spans="1:10" ht="15">
      <c r="A10" s="11" t="s">
        <v>9</v>
      </c>
      <c r="B10" s="4">
        <v>1206718</v>
      </c>
      <c r="C10" s="4">
        <v>2026213</v>
      </c>
      <c r="D10" s="4">
        <f t="shared" si="0"/>
        <v>3232931</v>
      </c>
      <c r="E10" s="4">
        <v>1314797</v>
      </c>
      <c r="F10" s="4">
        <v>2626400</v>
      </c>
      <c r="G10" s="4">
        <f t="shared" si="1"/>
        <v>3941197</v>
      </c>
      <c r="H10" s="5">
        <f t="shared" si="2"/>
        <v>8.956442184503754</v>
      </c>
      <c r="I10" s="5">
        <f t="shared" si="3"/>
        <v>29.6211207804905</v>
      </c>
      <c r="J10" s="6">
        <f t="shared" si="4"/>
        <v>21.90786008114618</v>
      </c>
    </row>
    <row r="11" spans="1:10" ht="15">
      <c r="A11" s="7" t="s">
        <v>10</v>
      </c>
      <c r="B11" s="8">
        <v>2186000</v>
      </c>
      <c r="C11" s="8">
        <v>841136</v>
      </c>
      <c r="D11" s="8">
        <f t="shared" si="0"/>
        <v>3027136</v>
      </c>
      <c r="E11" s="8">
        <v>2296245</v>
      </c>
      <c r="F11" s="8">
        <v>1363652</v>
      </c>
      <c r="G11" s="8">
        <f t="shared" si="1"/>
        <v>3659897</v>
      </c>
      <c r="H11" s="9">
        <f t="shared" si="2"/>
        <v>5.043229643183897</v>
      </c>
      <c r="I11" s="9">
        <f t="shared" si="3"/>
        <v>62.12027543702801</v>
      </c>
      <c r="J11" s="10">
        <f t="shared" si="4"/>
        <v>20.902959100615234</v>
      </c>
    </row>
    <row r="12" spans="1:10" ht="15">
      <c r="A12" s="11" t="s">
        <v>11</v>
      </c>
      <c r="B12" s="4">
        <v>3667547</v>
      </c>
      <c r="C12" s="4">
        <v>504529</v>
      </c>
      <c r="D12" s="4">
        <f t="shared" si="0"/>
        <v>4172076</v>
      </c>
      <c r="E12" s="4">
        <v>3771125</v>
      </c>
      <c r="F12" s="4">
        <v>542507</v>
      </c>
      <c r="G12" s="4">
        <f t="shared" si="1"/>
        <v>4313632</v>
      </c>
      <c r="H12" s="5">
        <f t="shared" si="2"/>
        <v>2.8241764863545034</v>
      </c>
      <c r="I12" s="5">
        <f t="shared" si="3"/>
        <v>7.527416659894675</v>
      </c>
      <c r="J12" s="6">
        <f t="shared" si="4"/>
        <v>3.3929391506770252</v>
      </c>
    </row>
    <row r="13" spans="1:10" ht="15">
      <c r="A13" s="7" t="s">
        <v>12</v>
      </c>
      <c r="B13" s="8">
        <v>2972658</v>
      </c>
      <c r="C13" s="8">
        <v>188829</v>
      </c>
      <c r="D13" s="8">
        <f t="shared" si="0"/>
        <v>3161487</v>
      </c>
      <c r="E13" s="8">
        <v>2952262</v>
      </c>
      <c r="F13" s="8">
        <v>243524</v>
      </c>
      <c r="G13" s="8">
        <f t="shared" si="1"/>
        <v>3195786</v>
      </c>
      <c r="H13" s="9">
        <f t="shared" si="2"/>
        <v>-0.6861199640187334</v>
      </c>
      <c r="I13" s="9">
        <f t="shared" si="3"/>
        <v>28.965360193614327</v>
      </c>
      <c r="J13" s="10">
        <f t="shared" si="4"/>
        <v>1.0849008710141779</v>
      </c>
    </row>
    <row r="14" spans="1:10" ht="15">
      <c r="A14" s="11" t="s">
        <v>13</v>
      </c>
      <c r="B14" s="4">
        <v>976349</v>
      </c>
      <c r="C14" s="4">
        <v>8362</v>
      </c>
      <c r="D14" s="4">
        <f t="shared" si="0"/>
        <v>984711</v>
      </c>
      <c r="E14" s="4">
        <v>1085771</v>
      </c>
      <c r="F14" s="4">
        <v>8819</v>
      </c>
      <c r="G14" s="4">
        <f t="shared" si="1"/>
        <v>1094590</v>
      </c>
      <c r="H14" s="5">
        <f t="shared" si="2"/>
        <v>11.20726297666101</v>
      </c>
      <c r="I14" s="5">
        <f t="shared" si="3"/>
        <v>5.4651997129873235</v>
      </c>
      <c r="J14" s="6">
        <f t="shared" si="4"/>
        <v>11.158502342311602</v>
      </c>
    </row>
    <row r="15" spans="1:10" ht="15">
      <c r="A15" s="7" t="s">
        <v>14</v>
      </c>
      <c r="B15" s="8">
        <v>1725549</v>
      </c>
      <c r="C15" s="8">
        <v>197952</v>
      </c>
      <c r="D15" s="8">
        <f t="shared" si="0"/>
        <v>1923501</v>
      </c>
      <c r="E15" s="8">
        <v>1825063</v>
      </c>
      <c r="F15" s="8">
        <v>228296</v>
      </c>
      <c r="G15" s="8">
        <f t="shared" si="1"/>
        <v>2053359</v>
      </c>
      <c r="H15" s="9">
        <f t="shared" si="2"/>
        <v>5.767092096486394</v>
      </c>
      <c r="I15" s="9">
        <f t="shared" si="3"/>
        <v>15.328968638861944</v>
      </c>
      <c r="J15" s="10">
        <f t="shared" si="4"/>
        <v>6.751127241420722</v>
      </c>
    </row>
    <row r="16" spans="1:10" ht="15">
      <c r="A16" s="11" t="s">
        <v>15</v>
      </c>
      <c r="B16" s="4">
        <v>185347</v>
      </c>
      <c r="C16" s="4">
        <v>1837</v>
      </c>
      <c r="D16" s="4">
        <f t="shared" si="0"/>
        <v>187184</v>
      </c>
      <c r="E16" s="4">
        <v>216178</v>
      </c>
      <c r="F16" s="4">
        <v>3113</v>
      </c>
      <c r="G16" s="4">
        <f t="shared" si="1"/>
        <v>219291</v>
      </c>
      <c r="H16" s="5">
        <f t="shared" si="2"/>
        <v>16.63420503164335</v>
      </c>
      <c r="I16" s="5">
        <f t="shared" si="3"/>
        <v>69.46107784431138</v>
      </c>
      <c r="J16" s="6">
        <f t="shared" si="4"/>
        <v>17.15264125138901</v>
      </c>
    </row>
    <row r="17" spans="1:10" ht="15">
      <c r="A17" s="7" t="s">
        <v>16</v>
      </c>
      <c r="B17" s="8">
        <v>213060</v>
      </c>
      <c r="C17" s="8">
        <v>347</v>
      </c>
      <c r="D17" s="8">
        <f t="shared" si="0"/>
        <v>213407</v>
      </c>
      <c r="E17" s="8">
        <v>247844</v>
      </c>
      <c r="F17" s="8">
        <v>907</v>
      </c>
      <c r="G17" s="8">
        <f t="shared" si="1"/>
        <v>248751</v>
      </c>
      <c r="H17" s="9">
        <f t="shared" si="2"/>
        <v>16.325917581901813</v>
      </c>
      <c r="I17" s="9">
        <f t="shared" si="3"/>
        <v>161.38328530259366</v>
      </c>
      <c r="J17" s="10">
        <f t="shared" si="4"/>
        <v>16.561781009994984</v>
      </c>
    </row>
    <row r="18" spans="1:10" ht="15">
      <c r="A18" s="11" t="s">
        <v>17</v>
      </c>
      <c r="B18" s="4">
        <v>154346</v>
      </c>
      <c r="C18" s="4">
        <v>8440</v>
      </c>
      <c r="D18" s="4">
        <f t="shared" si="0"/>
        <v>162786</v>
      </c>
      <c r="E18" s="4">
        <v>128774</v>
      </c>
      <c r="F18" s="4">
        <v>7235</v>
      </c>
      <c r="G18" s="4">
        <f t="shared" si="1"/>
        <v>136009</v>
      </c>
      <c r="H18" s="5">
        <f t="shared" si="2"/>
        <v>-16.56797066331489</v>
      </c>
      <c r="I18" s="5">
        <f t="shared" si="3"/>
        <v>-14.277251184834123</v>
      </c>
      <c r="J18" s="6">
        <f t="shared" si="4"/>
        <v>-16.449203248436596</v>
      </c>
    </row>
    <row r="19" spans="1:10" ht="15">
      <c r="A19" s="7" t="s">
        <v>58</v>
      </c>
      <c r="B19" s="8">
        <v>0</v>
      </c>
      <c r="C19" s="8">
        <v>0</v>
      </c>
      <c r="D19" s="8"/>
      <c r="E19" s="8">
        <v>0</v>
      </c>
      <c r="F19" s="8">
        <v>0</v>
      </c>
      <c r="G19" s="8"/>
      <c r="H19" s="9">
        <f t="shared" si="2"/>
        <v>0</v>
      </c>
      <c r="I19" s="9">
        <f t="shared" si="3"/>
        <v>0</v>
      </c>
      <c r="J19" s="10">
        <f t="shared" si="4"/>
        <v>0</v>
      </c>
    </row>
    <row r="20" spans="1:10" ht="15">
      <c r="A20" s="11" t="s">
        <v>18</v>
      </c>
      <c r="B20" s="4">
        <v>345440</v>
      </c>
      <c r="C20" s="4">
        <v>8568</v>
      </c>
      <c r="D20" s="4">
        <f t="shared" si="0"/>
        <v>354008</v>
      </c>
      <c r="E20" s="4">
        <v>441377</v>
      </c>
      <c r="F20" s="4">
        <v>10259</v>
      </c>
      <c r="G20" s="4">
        <f t="shared" si="1"/>
        <v>451636</v>
      </c>
      <c r="H20" s="5">
        <f t="shared" si="2"/>
        <v>27.77240620657712</v>
      </c>
      <c r="I20" s="5">
        <f t="shared" si="3"/>
        <v>19.736227824463118</v>
      </c>
      <c r="J20" s="6">
        <f t="shared" si="4"/>
        <v>27.577907843890532</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362538</v>
      </c>
      <c r="C22" s="4">
        <v>2512</v>
      </c>
      <c r="D22" s="4">
        <f t="shared" si="0"/>
        <v>365050</v>
      </c>
      <c r="E22" s="4">
        <v>500709</v>
      </c>
      <c r="F22" s="4">
        <v>2595</v>
      </c>
      <c r="G22" s="4">
        <f t="shared" si="1"/>
        <v>503304</v>
      </c>
      <c r="H22" s="5">
        <f t="shared" si="2"/>
        <v>38.112142727107226</v>
      </c>
      <c r="I22" s="5">
        <f t="shared" si="3"/>
        <v>3.304140127388535</v>
      </c>
      <c r="J22" s="6">
        <f t="shared" si="4"/>
        <v>37.87262018901521</v>
      </c>
    </row>
    <row r="23" spans="1:10" ht="15">
      <c r="A23" s="7" t="s">
        <v>21</v>
      </c>
      <c r="B23" s="8">
        <v>126055</v>
      </c>
      <c r="C23" s="8">
        <v>1027</v>
      </c>
      <c r="D23" s="8">
        <f t="shared" si="0"/>
        <v>127082</v>
      </c>
      <c r="E23" s="8">
        <v>172434</v>
      </c>
      <c r="F23" s="8">
        <v>620</v>
      </c>
      <c r="G23" s="8">
        <f t="shared" si="1"/>
        <v>173054</v>
      </c>
      <c r="H23" s="9">
        <f t="shared" si="2"/>
        <v>36.79266986632819</v>
      </c>
      <c r="I23" s="9">
        <f t="shared" si="3"/>
        <v>-39.62999026290166</v>
      </c>
      <c r="J23" s="10">
        <f t="shared" si="4"/>
        <v>36.175068066287906</v>
      </c>
    </row>
    <row r="24" spans="1:10" ht="15">
      <c r="A24" s="11" t="s">
        <v>22</v>
      </c>
      <c r="B24" s="4">
        <v>165500</v>
      </c>
      <c r="C24" s="4">
        <v>22087</v>
      </c>
      <c r="D24" s="4">
        <f t="shared" si="0"/>
        <v>187587</v>
      </c>
      <c r="E24" s="4">
        <v>175079</v>
      </c>
      <c r="F24" s="4">
        <v>17072</v>
      </c>
      <c r="G24" s="4">
        <f t="shared" si="1"/>
        <v>192151</v>
      </c>
      <c r="H24" s="5">
        <f t="shared" si="2"/>
        <v>5.787915407854985</v>
      </c>
      <c r="I24" s="5">
        <f t="shared" si="3"/>
        <v>-22.705663965228414</v>
      </c>
      <c r="J24" s="6">
        <f t="shared" si="4"/>
        <v>2.4330044192827858</v>
      </c>
    </row>
    <row r="25" spans="1:10" ht="15">
      <c r="A25" s="7" t="s">
        <v>23</v>
      </c>
      <c r="B25" s="8">
        <v>127106</v>
      </c>
      <c r="C25" s="8">
        <v>12907</v>
      </c>
      <c r="D25" s="8">
        <f t="shared" si="0"/>
        <v>140013</v>
      </c>
      <c r="E25" s="8">
        <v>190502</v>
      </c>
      <c r="F25" s="8">
        <v>10663</v>
      </c>
      <c r="G25" s="8">
        <f t="shared" si="1"/>
        <v>201165</v>
      </c>
      <c r="H25" s="9">
        <f t="shared" si="2"/>
        <v>49.87648104731484</v>
      </c>
      <c r="I25" s="9">
        <f t="shared" si="3"/>
        <v>-17.385914619973658</v>
      </c>
      <c r="J25" s="10">
        <f t="shared" si="4"/>
        <v>43.6759443765936</v>
      </c>
    </row>
    <row r="26" spans="1:10" ht="15">
      <c r="A26" s="11" t="s">
        <v>24</v>
      </c>
      <c r="B26" s="4">
        <v>0</v>
      </c>
      <c r="C26" s="4">
        <v>0</v>
      </c>
      <c r="D26" s="4"/>
      <c r="E26" s="4">
        <v>0</v>
      </c>
      <c r="F26" s="4">
        <v>0</v>
      </c>
      <c r="G26" s="4"/>
      <c r="H26" s="5">
        <f t="shared" si="2"/>
        <v>0</v>
      </c>
      <c r="I26" s="5">
        <f t="shared" si="3"/>
        <v>0</v>
      </c>
      <c r="J26" s="6">
        <f t="shared" si="4"/>
        <v>0</v>
      </c>
    </row>
    <row r="27" spans="1:10" ht="15">
      <c r="A27" s="7" t="s">
        <v>25</v>
      </c>
      <c r="B27" s="8">
        <v>424281</v>
      </c>
      <c r="C27" s="8">
        <v>78269</v>
      </c>
      <c r="D27" s="8">
        <f t="shared" si="0"/>
        <v>502550</v>
      </c>
      <c r="E27" s="8">
        <v>427395</v>
      </c>
      <c r="F27" s="8">
        <v>71654</v>
      </c>
      <c r="G27" s="8">
        <f t="shared" si="1"/>
        <v>499049</v>
      </c>
      <c r="H27" s="9">
        <f t="shared" si="2"/>
        <v>0.7339475489121596</v>
      </c>
      <c r="I27" s="9">
        <f t="shared" si="3"/>
        <v>-8.451621970384188</v>
      </c>
      <c r="J27" s="10">
        <f t="shared" si="4"/>
        <v>-0.6966470997910655</v>
      </c>
    </row>
    <row r="28" spans="1:10" ht="15">
      <c r="A28" s="11" t="s">
        <v>26</v>
      </c>
      <c r="B28" s="4">
        <v>1466932</v>
      </c>
      <c r="C28" s="4">
        <v>57583</v>
      </c>
      <c r="D28" s="4">
        <f t="shared" si="0"/>
        <v>1524515</v>
      </c>
      <c r="E28" s="4">
        <v>1549144</v>
      </c>
      <c r="F28" s="4">
        <v>43156</v>
      </c>
      <c r="G28" s="4">
        <f t="shared" si="1"/>
        <v>1592300</v>
      </c>
      <c r="H28" s="5">
        <f t="shared" si="2"/>
        <v>5.604349758543681</v>
      </c>
      <c r="I28" s="5">
        <f t="shared" si="3"/>
        <v>-25.054269489258985</v>
      </c>
      <c r="J28" s="6">
        <f t="shared" si="4"/>
        <v>4.446332112179939</v>
      </c>
    </row>
    <row r="29" spans="1:10" ht="15">
      <c r="A29" s="7" t="s">
        <v>27</v>
      </c>
      <c r="B29" s="8">
        <v>740238</v>
      </c>
      <c r="C29" s="8">
        <v>24304</v>
      </c>
      <c r="D29" s="8">
        <f t="shared" si="0"/>
        <v>764542</v>
      </c>
      <c r="E29" s="8">
        <v>768813</v>
      </c>
      <c r="F29" s="8">
        <v>31536</v>
      </c>
      <c r="G29" s="8">
        <f t="shared" si="1"/>
        <v>800349</v>
      </c>
      <c r="H29" s="9">
        <f t="shared" si="2"/>
        <v>3.8602449482463745</v>
      </c>
      <c r="I29" s="9">
        <f t="shared" si="3"/>
        <v>29.75641869651086</v>
      </c>
      <c r="J29" s="10">
        <f t="shared" si="4"/>
        <v>4.683457547132793</v>
      </c>
    </row>
    <row r="30" spans="1:10" ht="15">
      <c r="A30" s="11" t="s">
        <v>28</v>
      </c>
      <c r="B30" s="4">
        <v>323456</v>
      </c>
      <c r="C30" s="4">
        <v>1050</v>
      </c>
      <c r="D30" s="4">
        <f t="shared" si="0"/>
        <v>324506</v>
      </c>
      <c r="E30" s="4">
        <v>386949</v>
      </c>
      <c r="F30" s="4">
        <v>372</v>
      </c>
      <c r="G30" s="4">
        <f t="shared" si="1"/>
        <v>387321</v>
      </c>
      <c r="H30" s="5">
        <f t="shared" si="2"/>
        <v>19.629563217253658</v>
      </c>
      <c r="I30" s="5">
        <f t="shared" si="3"/>
        <v>-64.57142857142857</v>
      </c>
      <c r="J30" s="6">
        <f t="shared" si="4"/>
        <v>19.35711512267878</v>
      </c>
    </row>
    <row r="31" spans="1:10" ht="15">
      <c r="A31" s="7" t="s">
        <v>59</v>
      </c>
      <c r="B31" s="8">
        <v>1285</v>
      </c>
      <c r="C31" s="8">
        <v>61694</v>
      </c>
      <c r="D31" s="8">
        <f t="shared" si="0"/>
        <v>62979</v>
      </c>
      <c r="E31" s="8">
        <v>959</v>
      </c>
      <c r="F31" s="8">
        <v>81449</v>
      </c>
      <c r="G31" s="8">
        <f t="shared" si="1"/>
        <v>82408</v>
      </c>
      <c r="H31" s="9">
        <f t="shared" si="2"/>
        <v>-25.36964980544747</v>
      </c>
      <c r="I31" s="9">
        <f t="shared" si="3"/>
        <v>32.0209420689208</v>
      </c>
      <c r="J31" s="10">
        <f t="shared" si="4"/>
        <v>30.84996586163642</v>
      </c>
    </row>
    <row r="32" spans="1:10" ht="15">
      <c r="A32" s="11" t="s">
        <v>73</v>
      </c>
      <c r="B32" s="4">
        <v>110118</v>
      </c>
      <c r="C32" s="4">
        <v>0</v>
      </c>
      <c r="D32" s="4">
        <f t="shared" si="0"/>
        <v>110118</v>
      </c>
      <c r="E32" s="4">
        <v>144936</v>
      </c>
      <c r="F32" s="4">
        <v>0</v>
      </c>
      <c r="G32" s="4">
        <f t="shared" si="1"/>
        <v>144936</v>
      </c>
      <c r="H32" s="5">
        <f t="shared" si="2"/>
        <v>31.61880891407399</v>
      </c>
      <c r="I32" s="5">
        <f t="shared" si="3"/>
        <v>0</v>
      </c>
      <c r="J32" s="6">
        <f t="shared" si="4"/>
        <v>31.61880891407399</v>
      </c>
    </row>
    <row r="33" spans="1:10" ht="15">
      <c r="A33" s="7" t="s">
        <v>29</v>
      </c>
      <c r="B33" s="8">
        <v>751786</v>
      </c>
      <c r="C33" s="8">
        <v>223595</v>
      </c>
      <c r="D33" s="8">
        <f t="shared" si="0"/>
        <v>975381</v>
      </c>
      <c r="E33" s="8">
        <v>797418</v>
      </c>
      <c r="F33" s="8">
        <v>206064</v>
      </c>
      <c r="G33" s="8">
        <f t="shared" si="1"/>
        <v>1003482</v>
      </c>
      <c r="H33" s="9">
        <f t="shared" si="2"/>
        <v>6.0698124200237835</v>
      </c>
      <c r="I33" s="9">
        <f t="shared" si="3"/>
        <v>-7.840515217245467</v>
      </c>
      <c r="J33" s="10">
        <f t="shared" si="4"/>
        <v>2.881028029047111</v>
      </c>
    </row>
    <row r="34" spans="1:10" ht="15">
      <c r="A34" s="11" t="s">
        <v>71</v>
      </c>
      <c r="B34" s="4">
        <v>174752</v>
      </c>
      <c r="C34" s="4">
        <v>0</v>
      </c>
      <c r="D34" s="4">
        <f t="shared" si="0"/>
        <v>174752</v>
      </c>
      <c r="E34" s="4">
        <v>227325</v>
      </c>
      <c r="F34" s="4">
        <v>0</v>
      </c>
      <c r="G34" s="4">
        <f t="shared" si="1"/>
        <v>227325</v>
      </c>
      <c r="H34" s="5">
        <f t="shared" si="2"/>
        <v>30.08434810474272</v>
      </c>
      <c r="I34" s="5">
        <f t="shared" si="3"/>
        <v>0</v>
      </c>
      <c r="J34" s="6">
        <f t="shared" si="4"/>
        <v>30.08434810474272</v>
      </c>
    </row>
    <row r="35" spans="1:10" ht="15">
      <c r="A35" s="7" t="s">
        <v>30</v>
      </c>
      <c r="B35" s="8">
        <v>62268</v>
      </c>
      <c r="C35" s="8">
        <v>94638</v>
      </c>
      <c r="D35" s="8">
        <f t="shared" si="0"/>
        <v>156906</v>
      </c>
      <c r="E35" s="8">
        <v>65192</v>
      </c>
      <c r="F35" s="8">
        <v>74782</v>
      </c>
      <c r="G35" s="8">
        <f t="shared" si="1"/>
        <v>139974</v>
      </c>
      <c r="H35" s="9">
        <f t="shared" si="2"/>
        <v>4.69583092439134</v>
      </c>
      <c r="I35" s="9">
        <f t="shared" si="3"/>
        <v>-20.981001289122762</v>
      </c>
      <c r="J35" s="10">
        <f t="shared" si="4"/>
        <v>-10.791174333677489</v>
      </c>
    </row>
    <row r="36" spans="1:10" ht="15">
      <c r="A36" s="11" t="s">
        <v>31</v>
      </c>
      <c r="B36" s="4">
        <v>218018</v>
      </c>
      <c r="C36" s="4">
        <v>2533</v>
      </c>
      <c r="D36" s="4">
        <f t="shared" si="0"/>
        <v>220551</v>
      </c>
      <c r="E36" s="4">
        <v>255414</v>
      </c>
      <c r="F36" s="4">
        <v>1082</v>
      </c>
      <c r="G36" s="4">
        <f t="shared" si="1"/>
        <v>256496</v>
      </c>
      <c r="H36" s="5">
        <f t="shared" si="2"/>
        <v>17.15271216138117</v>
      </c>
      <c r="I36" s="5">
        <f t="shared" si="3"/>
        <v>-57.28385313857086</v>
      </c>
      <c r="J36" s="6">
        <f t="shared" si="4"/>
        <v>16.297817738300893</v>
      </c>
    </row>
    <row r="37" spans="1:10" ht="15">
      <c r="A37" s="7" t="s">
        <v>32</v>
      </c>
      <c r="B37" s="8">
        <v>434246</v>
      </c>
      <c r="C37" s="8">
        <v>0</v>
      </c>
      <c r="D37" s="8">
        <f t="shared" si="0"/>
        <v>434246</v>
      </c>
      <c r="E37" s="8">
        <v>446094</v>
      </c>
      <c r="F37" s="8">
        <v>0</v>
      </c>
      <c r="G37" s="8">
        <f t="shared" si="1"/>
        <v>446094</v>
      </c>
      <c r="H37" s="9">
        <f t="shared" si="2"/>
        <v>2.7284074004135905</v>
      </c>
      <c r="I37" s="9">
        <f t="shared" si="3"/>
        <v>0</v>
      </c>
      <c r="J37" s="10">
        <f t="shared" si="4"/>
        <v>2.7284074004135905</v>
      </c>
    </row>
    <row r="38" spans="1:10" ht="15">
      <c r="A38" s="11" t="s">
        <v>33</v>
      </c>
      <c r="B38" s="4">
        <v>67874</v>
      </c>
      <c r="C38" s="4">
        <v>1998</v>
      </c>
      <c r="D38" s="4">
        <f t="shared" si="0"/>
        <v>69872</v>
      </c>
      <c r="E38" s="4">
        <v>72618</v>
      </c>
      <c r="F38" s="4">
        <v>1735</v>
      </c>
      <c r="G38" s="4">
        <f t="shared" si="1"/>
        <v>74353</v>
      </c>
      <c r="H38" s="5">
        <f t="shared" si="2"/>
        <v>6.989421575271828</v>
      </c>
      <c r="I38" s="5">
        <f t="shared" si="3"/>
        <v>-13.163163163163164</v>
      </c>
      <c r="J38" s="6">
        <f t="shared" si="4"/>
        <v>6.413155484314174</v>
      </c>
    </row>
    <row r="39" spans="1:10" ht="15">
      <c r="A39" s="7" t="s">
        <v>34</v>
      </c>
      <c r="B39" s="8">
        <v>1416584</v>
      </c>
      <c r="C39" s="8">
        <v>214763</v>
      </c>
      <c r="D39" s="8">
        <f t="shared" si="0"/>
        <v>1631347</v>
      </c>
      <c r="E39" s="8">
        <v>1400043</v>
      </c>
      <c r="F39" s="8">
        <v>255709</v>
      </c>
      <c r="G39" s="8">
        <f t="shared" si="1"/>
        <v>1655752</v>
      </c>
      <c r="H39" s="48">
        <f t="shared" si="2"/>
        <v>-1.1676681368701045</v>
      </c>
      <c r="I39" s="9">
        <f t="shared" si="3"/>
        <v>19.065667736062544</v>
      </c>
      <c r="J39" s="10">
        <f t="shared" si="4"/>
        <v>1.4960029962969252</v>
      </c>
    </row>
    <row r="40" spans="1:10" ht="15">
      <c r="A40" s="11" t="s">
        <v>35</v>
      </c>
      <c r="B40" s="4">
        <v>34083</v>
      </c>
      <c r="C40" s="4">
        <v>1157</v>
      </c>
      <c r="D40" s="4">
        <f t="shared" si="0"/>
        <v>35240</v>
      </c>
      <c r="E40" s="4">
        <v>37138</v>
      </c>
      <c r="F40" s="4">
        <v>3755</v>
      </c>
      <c r="G40" s="4">
        <f t="shared" si="1"/>
        <v>40893</v>
      </c>
      <c r="H40" s="5">
        <f t="shared" si="2"/>
        <v>8.9634128451134</v>
      </c>
      <c r="I40" s="5">
        <f t="shared" si="3"/>
        <v>224.54624027657735</v>
      </c>
      <c r="J40" s="6">
        <f t="shared" si="4"/>
        <v>16.04143019296254</v>
      </c>
    </row>
    <row r="41" spans="1:10" ht="15">
      <c r="A41" s="7" t="s">
        <v>36</v>
      </c>
      <c r="B41" s="8">
        <v>834381</v>
      </c>
      <c r="C41" s="8">
        <v>88791</v>
      </c>
      <c r="D41" s="8">
        <f t="shared" si="0"/>
        <v>923172</v>
      </c>
      <c r="E41" s="8">
        <v>767367</v>
      </c>
      <c r="F41" s="8">
        <v>99009</v>
      </c>
      <c r="G41" s="8">
        <f t="shared" si="1"/>
        <v>866376</v>
      </c>
      <c r="H41" s="9">
        <f t="shared" si="2"/>
        <v>-8.031582694236805</v>
      </c>
      <c r="I41" s="9">
        <f t="shared" si="3"/>
        <v>11.50792310031422</v>
      </c>
      <c r="J41" s="10">
        <f t="shared" si="4"/>
        <v>-6.152266316569394</v>
      </c>
    </row>
    <row r="42" spans="1:10" ht="15">
      <c r="A42" s="11" t="s">
        <v>37</v>
      </c>
      <c r="B42" s="4">
        <v>652315</v>
      </c>
      <c r="C42" s="4">
        <v>6928</v>
      </c>
      <c r="D42" s="4">
        <f t="shared" si="0"/>
        <v>659243</v>
      </c>
      <c r="E42" s="4">
        <v>672998</v>
      </c>
      <c r="F42" s="4">
        <v>9677</v>
      </c>
      <c r="G42" s="4">
        <f t="shared" si="1"/>
        <v>682675</v>
      </c>
      <c r="H42" s="5">
        <f t="shared" si="2"/>
        <v>3.170707403631681</v>
      </c>
      <c r="I42" s="5">
        <f t="shared" si="3"/>
        <v>39.679561200923786</v>
      </c>
      <c r="J42" s="6">
        <f t="shared" si="4"/>
        <v>3.554379796220817</v>
      </c>
    </row>
    <row r="43" spans="1:10" ht="15">
      <c r="A43" s="7" t="s">
        <v>38</v>
      </c>
      <c r="B43" s="8">
        <v>491040</v>
      </c>
      <c r="C43" s="8">
        <v>3440</v>
      </c>
      <c r="D43" s="8">
        <f t="shared" si="0"/>
        <v>494480</v>
      </c>
      <c r="E43" s="8">
        <v>552330</v>
      </c>
      <c r="F43" s="8">
        <v>3098</v>
      </c>
      <c r="G43" s="8">
        <f t="shared" si="1"/>
        <v>555428</v>
      </c>
      <c r="H43" s="9">
        <f t="shared" si="2"/>
        <v>12.4816715542522</v>
      </c>
      <c r="I43" s="9">
        <f t="shared" si="3"/>
        <v>-9.941860465116278</v>
      </c>
      <c r="J43" s="10">
        <f t="shared" si="4"/>
        <v>12.325675457045786</v>
      </c>
    </row>
    <row r="44" spans="1:10" ht="15">
      <c r="A44" s="11" t="s">
        <v>39</v>
      </c>
      <c r="B44" s="4">
        <v>308821</v>
      </c>
      <c r="C44" s="4">
        <v>1427</v>
      </c>
      <c r="D44" s="4">
        <f t="shared" si="0"/>
        <v>310248</v>
      </c>
      <c r="E44" s="4">
        <v>349930</v>
      </c>
      <c r="F44" s="4">
        <v>1999</v>
      </c>
      <c r="G44" s="4">
        <f t="shared" si="1"/>
        <v>351929</v>
      </c>
      <c r="H44" s="5">
        <f t="shared" si="2"/>
        <v>13.31159474258551</v>
      </c>
      <c r="I44" s="5">
        <f t="shared" si="3"/>
        <v>40.084092501751925</v>
      </c>
      <c r="J44" s="6">
        <f t="shared" si="4"/>
        <v>13.434736082102061</v>
      </c>
    </row>
    <row r="45" spans="1:10" ht="15">
      <c r="A45" s="7" t="s">
        <v>40</v>
      </c>
      <c r="B45" s="8">
        <v>87281</v>
      </c>
      <c r="C45" s="8">
        <v>488</v>
      </c>
      <c r="D45" s="8">
        <f t="shared" si="0"/>
        <v>87769</v>
      </c>
      <c r="E45" s="8">
        <v>288561</v>
      </c>
      <c r="F45" s="8">
        <v>2491</v>
      </c>
      <c r="G45" s="8">
        <f t="shared" si="1"/>
        <v>291052</v>
      </c>
      <c r="H45" s="9">
        <f t="shared" si="2"/>
        <v>230.61147328742794</v>
      </c>
      <c r="I45" s="9">
        <f t="shared" si="3"/>
        <v>410.4508196721311</v>
      </c>
      <c r="J45" s="10">
        <f t="shared" si="4"/>
        <v>231.61138898699994</v>
      </c>
    </row>
    <row r="46" spans="1:10" ht="15">
      <c r="A46" s="11" t="s">
        <v>41</v>
      </c>
      <c r="B46" s="4">
        <v>802522</v>
      </c>
      <c r="C46" s="4">
        <v>73905</v>
      </c>
      <c r="D46" s="4">
        <f t="shared" si="0"/>
        <v>876427</v>
      </c>
      <c r="E46" s="4">
        <v>799983</v>
      </c>
      <c r="F46" s="4">
        <v>18730</v>
      </c>
      <c r="G46" s="4">
        <f t="shared" si="1"/>
        <v>818713</v>
      </c>
      <c r="H46" s="5">
        <f t="shared" si="2"/>
        <v>-0.3163776195543549</v>
      </c>
      <c r="I46" s="5">
        <f t="shared" si="3"/>
        <v>-74.65665381232664</v>
      </c>
      <c r="J46" s="6">
        <f t="shared" si="4"/>
        <v>-6.585146281435876</v>
      </c>
    </row>
    <row r="47" spans="1:10" ht="15">
      <c r="A47" s="7" t="s">
        <v>42</v>
      </c>
      <c r="B47" s="8">
        <v>880468</v>
      </c>
      <c r="C47" s="8">
        <v>36647</v>
      </c>
      <c r="D47" s="8">
        <f t="shared" si="0"/>
        <v>917115</v>
      </c>
      <c r="E47" s="8">
        <v>1217719</v>
      </c>
      <c r="F47" s="8">
        <v>90553</v>
      </c>
      <c r="G47" s="8">
        <f t="shared" si="1"/>
        <v>1308272</v>
      </c>
      <c r="H47" s="9">
        <f t="shared" si="2"/>
        <v>38.3036067182453</v>
      </c>
      <c r="I47" s="9">
        <f t="shared" si="3"/>
        <v>147.09526018500833</v>
      </c>
      <c r="J47" s="10">
        <f t="shared" si="4"/>
        <v>42.65081260256348</v>
      </c>
    </row>
    <row r="48" spans="1:10" ht="15">
      <c r="A48" s="11" t="s">
        <v>43</v>
      </c>
      <c r="B48" s="4">
        <v>22674</v>
      </c>
      <c r="C48" s="4">
        <v>0</v>
      </c>
      <c r="D48" s="4">
        <f t="shared" si="0"/>
        <v>22674</v>
      </c>
      <c r="E48" s="4">
        <v>0</v>
      </c>
      <c r="F48" s="4">
        <v>0</v>
      </c>
      <c r="G48" s="4">
        <f t="shared" si="1"/>
        <v>0</v>
      </c>
      <c r="H48" s="5">
        <f t="shared" si="2"/>
        <v>-100</v>
      </c>
      <c r="I48" s="5">
        <f t="shared" si="3"/>
        <v>0</v>
      </c>
      <c r="J48" s="6">
        <f t="shared" si="4"/>
        <v>-100</v>
      </c>
    </row>
    <row r="49" spans="1:10" ht="15">
      <c r="A49" s="7" t="s">
        <v>44</v>
      </c>
      <c r="B49" s="8">
        <v>99473</v>
      </c>
      <c r="C49" s="8">
        <v>72</v>
      </c>
      <c r="D49" s="8">
        <f t="shared" si="0"/>
        <v>99545</v>
      </c>
      <c r="E49" s="8">
        <v>140530</v>
      </c>
      <c r="F49" s="8">
        <v>581</v>
      </c>
      <c r="G49" s="8">
        <f t="shared" si="1"/>
        <v>141111</v>
      </c>
      <c r="H49" s="9">
        <f t="shared" si="2"/>
        <v>41.27451670302494</v>
      </c>
      <c r="I49" s="9">
        <f t="shared" si="3"/>
        <v>706.9444444444445</v>
      </c>
      <c r="J49" s="10">
        <f t="shared" si="4"/>
        <v>41.75598975337787</v>
      </c>
    </row>
    <row r="50" spans="1:10" ht="15">
      <c r="A50" s="11" t="s">
        <v>45</v>
      </c>
      <c r="B50" s="4">
        <v>424075</v>
      </c>
      <c r="C50" s="4">
        <v>5259</v>
      </c>
      <c r="D50" s="4">
        <f t="shared" si="0"/>
        <v>429334</v>
      </c>
      <c r="E50" s="4">
        <v>447718</v>
      </c>
      <c r="F50" s="4">
        <v>6040</v>
      </c>
      <c r="G50" s="4">
        <f t="shared" si="1"/>
        <v>453758</v>
      </c>
      <c r="H50" s="5">
        <f t="shared" si="2"/>
        <v>5.5751930672640455</v>
      </c>
      <c r="I50" s="5">
        <f t="shared" si="3"/>
        <v>14.850732078341892</v>
      </c>
      <c r="J50" s="6">
        <f t="shared" si="4"/>
        <v>5.6888110422188785</v>
      </c>
    </row>
    <row r="51" spans="1:10" ht="15">
      <c r="A51" s="7" t="s">
        <v>46</v>
      </c>
      <c r="B51" s="8">
        <v>567024</v>
      </c>
      <c r="C51" s="8">
        <v>17389</v>
      </c>
      <c r="D51" s="8">
        <f t="shared" si="0"/>
        <v>584413</v>
      </c>
      <c r="E51" s="8">
        <v>651003</v>
      </c>
      <c r="F51" s="8">
        <v>18379</v>
      </c>
      <c r="G51" s="8">
        <f t="shared" si="1"/>
        <v>669382</v>
      </c>
      <c r="H51" s="9">
        <f t="shared" si="2"/>
        <v>14.810484212308472</v>
      </c>
      <c r="I51" s="9">
        <f t="shared" si="3"/>
        <v>5.693254356202196</v>
      </c>
      <c r="J51" s="10">
        <f t="shared" si="4"/>
        <v>14.539204295592329</v>
      </c>
    </row>
    <row r="52" spans="1:10" ht="15">
      <c r="A52" s="11" t="s">
        <v>47</v>
      </c>
      <c r="B52" s="4">
        <v>234001</v>
      </c>
      <c r="C52" s="4">
        <v>116</v>
      </c>
      <c r="D52" s="4">
        <f t="shared" si="0"/>
        <v>234117</v>
      </c>
      <c r="E52" s="4">
        <v>320295</v>
      </c>
      <c r="F52" s="4">
        <v>0</v>
      </c>
      <c r="G52" s="4">
        <f t="shared" si="1"/>
        <v>320295</v>
      </c>
      <c r="H52" s="5">
        <f t="shared" si="2"/>
        <v>36.87762018111034</v>
      </c>
      <c r="I52" s="5">
        <f t="shared" si="3"/>
        <v>-100</v>
      </c>
      <c r="J52" s="6">
        <f t="shared" si="4"/>
        <v>36.809800228091085</v>
      </c>
    </row>
    <row r="53" spans="1:10" ht="15">
      <c r="A53" s="7" t="s">
        <v>48</v>
      </c>
      <c r="B53" s="8">
        <v>73375</v>
      </c>
      <c r="C53" s="8">
        <v>1201</v>
      </c>
      <c r="D53" s="8">
        <f t="shared" si="0"/>
        <v>74576</v>
      </c>
      <c r="E53" s="8">
        <v>83842</v>
      </c>
      <c r="F53" s="8">
        <v>3030</v>
      </c>
      <c r="G53" s="8">
        <f t="shared" si="1"/>
        <v>86872</v>
      </c>
      <c r="H53" s="9">
        <f t="shared" si="2"/>
        <v>14.265076660988074</v>
      </c>
      <c r="I53" s="9">
        <f t="shared" si="3"/>
        <v>152.28975853455452</v>
      </c>
      <c r="J53" s="10">
        <f t="shared" si="4"/>
        <v>16.487878137738683</v>
      </c>
    </row>
    <row r="54" spans="1:10" ht="15">
      <c r="A54" s="11" t="s">
        <v>49</v>
      </c>
      <c r="B54" s="4">
        <v>13058</v>
      </c>
      <c r="C54" s="4">
        <v>0</v>
      </c>
      <c r="D54" s="4">
        <f t="shared" si="0"/>
        <v>13058</v>
      </c>
      <c r="E54" s="4">
        <v>0</v>
      </c>
      <c r="F54" s="4">
        <v>0</v>
      </c>
      <c r="G54" s="4">
        <f t="shared" si="1"/>
        <v>0</v>
      </c>
      <c r="H54" s="5">
        <f t="shared" si="2"/>
        <v>-100</v>
      </c>
      <c r="I54" s="5">
        <f t="shared" si="3"/>
        <v>0</v>
      </c>
      <c r="J54" s="6">
        <f t="shared" si="4"/>
        <v>-100</v>
      </c>
    </row>
    <row r="55" spans="1:10" ht="15">
      <c r="A55" s="7" t="s">
        <v>50</v>
      </c>
      <c r="B55" s="8">
        <v>0</v>
      </c>
      <c r="C55" s="8">
        <v>0</v>
      </c>
      <c r="D55" s="8">
        <f t="shared" si="0"/>
        <v>0</v>
      </c>
      <c r="E55" s="8">
        <v>21746</v>
      </c>
      <c r="F55" s="8">
        <v>233</v>
      </c>
      <c r="G55" s="8">
        <f>+E55+F55</f>
        <v>21979</v>
      </c>
      <c r="H55" s="9">
        <f t="shared" si="2"/>
        <v>0</v>
      </c>
      <c r="I55" s="9">
        <f t="shared" si="3"/>
        <v>0</v>
      </c>
      <c r="J55" s="10">
        <f t="shared" si="4"/>
        <v>0</v>
      </c>
    </row>
    <row r="56" spans="1:10" ht="15">
      <c r="A56" s="11" t="s">
        <v>51</v>
      </c>
      <c r="B56" s="4">
        <v>1226368</v>
      </c>
      <c r="C56" s="4">
        <v>3501</v>
      </c>
      <c r="D56" s="4">
        <f t="shared" si="0"/>
        <v>1229869</v>
      </c>
      <c r="E56" s="4">
        <v>1217961</v>
      </c>
      <c r="F56" s="4">
        <v>3134</v>
      </c>
      <c r="G56" s="4">
        <f t="shared" si="1"/>
        <v>1221095</v>
      </c>
      <c r="H56" s="5">
        <f t="shared" si="2"/>
        <v>-0.6855201701283791</v>
      </c>
      <c r="I56" s="5">
        <f t="shared" si="3"/>
        <v>-10.48271922307912</v>
      </c>
      <c r="J56" s="6">
        <f t="shared" si="4"/>
        <v>-0.7134093143253468</v>
      </c>
    </row>
    <row r="57" spans="1:10" ht="15">
      <c r="A57" s="7" t="s">
        <v>60</v>
      </c>
      <c r="B57" s="8">
        <v>61744</v>
      </c>
      <c r="C57" s="8">
        <v>17336</v>
      </c>
      <c r="D57" s="8">
        <f t="shared" si="0"/>
        <v>79080</v>
      </c>
      <c r="E57" s="8">
        <v>55991</v>
      </c>
      <c r="F57" s="8">
        <v>25307</v>
      </c>
      <c r="G57" s="8">
        <f t="shared" si="1"/>
        <v>81298</v>
      </c>
      <c r="H57" s="9">
        <f t="shared" si="2"/>
        <v>-9.317504534853589</v>
      </c>
      <c r="I57" s="9">
        <f t="shared" si="3"/>
        <v>45.979464697738806</v>
      </c>
      <c r="J57" s="10">
        <f t="shared" si="4"/>
        <v>2.804754678806272</v>
      </c>
    </row>
    <row r="58" spans="1:10" ht="15">
      <c r="A58" s="11" t="s">
        <v>61</v>
      </c>
      <c r="B58" s="4">
        <v>0</v>
      </c>
      <c r="C58" s="4">
        <v>19922</v>
      </c>
      <c r="D58" s="4">
        <f t="shared" si="0"/>
        <v>19922</v>
      </c>
      <c r="E58" s="4">
        <v>0</v>
      </c>
      <c r="F58" s="4">
        <v>18353</v>
      </c>
      <c r="G58" s="4">
        <f t="shared" si="1"/>
        <v>18353</v>
      </c>
      <c r="H58" s="5">
        <f t="shared" si="2"/>
        <v>0</v>
      </c>
      <c r="I58" s="5">
        <f t="shared" si="3"/>
        <v>-7.875715289629555</v>
      </c>
      <c r="J58" s="6">
        <f t="shared" si="4"/>
        <v>-7.875715289629555</v>
      </c>
    </row>
    <row r="59" spans="1:10" ht="15">
      <c r="A59" s="12" t="s">
        <v>52</v>
      </c>
      <c r="B59" s="13">
        <f>B60-SUM(B5+B9+B19+B31+B57+B58)</f>
        <v>65343670</v>
      </c>
      <c r="C59" s="13">
        <f>C60-SUM(C5+C9+C19+C31+C57+C58)</f>
        <v>57165625</v>
      </c>
      <c r="D59" s="13">
        <f>D60-SUM(D5+D9+D19+D31+D57+D58)</f>
        <v>122509295</v>
      </c>
      <c r="E59" s="13">
        <f>E60-SUM(E5+E9+E19+E31+E57+E58)</f>
        <v>69684810</v>
      </c>
      <c r="F59" s="13">
        <f>F60-SUM(F5+F9+F19+F31+F57+F58)</f>
        <v>66991232</v>
      </c>
      <c r="G59" s="13">
        <f>G60-SUM(G5+G9+G19+G31+G57+G58)</f>
        <v>136676042</v>
      </c>
      <c r="H59" s="14">
        <f aca="true" t="shared" si="5" ref="H59:J60">+_xlfn.IFERROR(((E59-B59)/B59)*100,0)</f>
        <v>6.643550936150357</v>
      </c>
      <c r="I59" s="14">
        <f t="shared" si="5"/>
        <v>17.187963920625375</v>
      </c>
      <c r="J59" s="14">
        <f t="shared" si="5"/>
        <v>11.563813994685056</v>
      </c>
    </row>
    <row r="60" spans="1:10" ht="15">
      <c r="A60" s="15" t="s">
        <v>53</v>
      </c>
      <c r="B60" s="16">
        <f>SUM(B4:B58)</f>
        <v>81502128</v>
      </c>
      <c r="C60" s="16">
        <f>SUM(C4:C58)</f>
        <v>65330218</v>
      </c>
      <c r="D60" s="16">
        <f>SUM(D4:D58)</f>
        <v>146832346</v>
      </c>
      <c r="E60" s="16">
        <f>SUM(E4:E58)</f>
        <v>87436552</v>
      </c>
      <c r="F60" s="16">
        <f>SUM(F4:F58)</f>
        <v>76397231</v>
      </c>
      <c r="G60" s="16">
        <f>SUM(G4:G58)</f>
        <v>163833783</v>
      </c>
      <c r="H60" s="17">
        <f t="shared" si="5"/>
        <v>7.2813117223147845</v>
      </c>
      <c r="I60" s="17">
        <f t="shared" si="5"/>
        <v>16.9401133790798</v>
      </c>
      <c r="J60" s="17">
        <f t="shared" si="5"/>
        <v>11.578809072491424</v>
      </c>
    </row>
    <row r="61" spans="1:10" ht="15">
      <c r="A61" s="12" t="s">
        <v>64</v>
      </c>
      <c r="B61" s="13"/>
      <c r="C61" s="13"/>
      <c r="D61" s="13">
        <v>383203</v>
      </c>
      <c r="E61" s="13"/>
      <c r="F61" s="13"/>
      <c r="G61" s="13">
        <v>153776</v>
      </c>
      <c r="H61" s="14"/>
      <c r="I61" s="14"/>
      <c r="J61" s="14">
        <f>+_xlfn.IFERROR(((G61-D61)/D61)*100,0)</f>
        <v>-59.870877837595216</v>
      </c>
    </row>
    <row r="62" spans="1:10" ht="15">
      <c r="A62" s="12" t="s">
        <v>65</v>
      </c>
      <c r="B62" s="13"/>
      <c r="C62" s="13"/>
      <c r="D62" s="37">
        <v>30370</v>
      </c>
      <c r="E62" s="13"/>
      <c r="F62" s="13"/>
      <c r="G62" s="13">
        <v>93</v>
      </c>
      <c r="H62" s="14"/>
      <c r="I62" s="14"/>
      <c r="J62" s="14">
        <f>+_xlfn.IFERROR(((G62-D62)/D62)*100,0)</f>
        <v>-99.69377675337505</v>
      </c>
    </row>
    <row r="63" spans="1:10" ht="15.75" thickBot="1">
      <c r="A63" s="19" t="s">
        <v>66</v>
      </c>
      <c r="B63" s="20"/>
      <c r="C63" s="20"/>
      <c r="D63" s="20">
        <f>+D61+D62</f>
        <v>413573</v>
      </c>
      <c r="E63" s="20"/>
      <c r="F63" s="20"/>
      <c r="G63" s="20">
        <f>+G61+G62</f>
        <v>153869</v>
      </c>
      <c r="H63" s="65">
        <f>+_xlfn.IFERROR(((G63-D63)/D63)*100,0)</f>
        <v>-62.79520181443179</v>
      </c>
      <c r="I63" s="65"/>
      <c r="J63" s="66"/>
    </row>
    <row r="64" spans="1:10" ht="15.75" thickBot="1">
      <c r="A64" s="22" t="s">
        <v>67</v>
      </c>
      <c r="B64" s="39"/>
      <c r="C64" s="39"/>
      <c r="D64" s="39">
        <f>+D60+D63</f>
        <v>147245919</v>
      </c>
      <c r="E64" s="23"/>
      <c r="F64" s="23"/>
      <c r="G64" s="23">
        <f>+G60+G63</f>
        <v>163987652</v>
      </c>
      <c r="H64" s="69">
        <f>+_xlfn.IFERROR(((G64-D64)/D64)*100,0)</f>
        <v>11.369913077183485</v>
      </c>
      <c r="I64" s="69"/>
      <c r="J64" s="70"/>
    </row>
    <row r="65" spans="1:10" ht="49.5" customHeight="1">
      <c r="A65" s="56" t="s">
        <v>62</v>
      </c>
      <c r="B65" s="56"/>
      <c r="C65" s="56"/>
      <c r="D65" s="56"/>
      <c r="E65" s="56"/>
      <c r="F65" s="56"/>
      <c r="G65" s="56"/>
      <c r="H65" s="56"/>
      <c r="I65" s="56"/>
      <c r="J65" s="56"/>
    </row>
  </sheetData>
  <sheetProtection/>
  <mergeCells count="8">
    <mergeCell ref="H64:J64"/>
    <mergeCell ref="A65:J65"/>
    <mergeCell ref="A1:J1"/>
    <mergeCell ref="A2:A3"/>
    <mergeCell ref="B2:D2"/>
    <mergeCell ref="E2:G2"/>
    <mergeCell ref="H2:J2"/>
    <mergeCell ref="H63:J63"/>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1">
      <selection activeCell="J69" sqref="J69"/>
    </sheetView>
  </sheetViews>
  <sheetFormatPr defaultColWidth="9.140625" defaultRowHeight="15"/>
  <cols>
    <col min="1" max="1" width="34.00390625" style="0" bestFit="1" customWidth="1"/>
    <col min="2" max="10" width="14.28125" style="0" customWidth="1"/>
  </cols>
  <sheetData>
    <row r="1" spans="1:10" ht="24.75" customHeight="1">
      <c r="A1" s="57" t="s">
        <v>68</v>
      </c>
      <c r="B1" s="58"/>
      <c r="C1" s="58"/>
      <c r="D1" s="58"/>
      <c r="E1" s="58"/>
      <c r="F1" s="58"/>
      <c r="G1" s="58"/>
      <c r="H1" s="58"/>
      <c r="I1" s="58"/>
      <c r="J1" s="59"/>
    </row>
    <row r="2" spans="1:10" ht="27" customHeight="1">
      <c r="A2" s="60" t="s">
        <v>1</v>
      </c>
      <c r="B2" s="62" t="s">
        <v>74</v>
      </c>
      <c r="C2" s="62"/>
      <c r="D2" s="62"/>
      <c r="E2" s="62" t="s">
        <v>75</v>
      </c>
      <c r="F2" s="62"/>
      <c r="G2" s="62"/>
      <c r="H2" s="63" t="s">
        <v>72</v>
      </c>
      <c r="I2" s="63"/>
      <c r="J2" s="64"/>
    </row>
    <row r="3" spans="1:10" ht="15">
      <c r="A3" s="61"/>
      <c r="B3" s="1" t="s">
        <v>2</v>
      </c>
      <c r="C3" s="1" t="s">
        <v>3</v>
      </c>
      <c r="D3" s="1" t="s">
        <v>4</v>
      </c>
      <c r="E3" s="1" t="s">
        <v>2</v>
      </c>
      <c r="F3" s="1" t="s">
        <v>3</v>
      </c>
      <c r="G3" s="1" t="s">
        <v>4</v>
      </c>
      <c r="H3" s="1" t="s">
        <v>2</v>
      </c>
      <c r="I3" s="1" t="s">
        <v>3</v>
      </c>
      <c r="J3" s="2" t="s">
        <v>4</v>
      </c>
    </row>
    <row r="4" spans="1:10" ht="15">
      <c r="A4" s="24" t="s">
        <v>5</v>
      </c>
      <c r="B4" s="4">
        <v>98765</v>
      </c>
      <c r="C4" s="4">
        <v>233193</v>
      </c>
      <c r="D4" s="4">
        <f>SUM(B4:C4)</f>
        <v>331958</v>
      </c>
      <c r="E4" s="4">
        <v>99733</v>
      </c>
      <c r="F4" s="4">
        <v>244458</v>
      </c>
      <c r="G4" s="4">
        <f>SUM(E4:F4)</f>
        <v>344191</v>
      </c>
      <c r="H4" s="5">
        <f>+_xlfn.IFERROR(((E4-B4)/B4)*100,)</f>
        <v>0.9801042879562597</v>
      </c>
      <c r="I4" s="5">
        <f>+_xlfn.IFERROR(((F4-C4)/C4)*100,)</f>
        <v>4.830762501447299</v>
      </c>
      <c r="J4" s="38">
        <f>+_xlfn.IFERROR(((G4-D4)/D4)*100,)</f>
        <v>3.685104742166178</v>
      </c>
    </row>
    <row r="5" spans="1:10" ht="15">
      <c r="A5" s="25" t="s">
        <v>56</v>
      </c>
      <c r="B5" s="8">
        <v>100934</v>
      </c>
      <c r="C5" s="8">
        <v>57741</v>
      </c>
      <c r="D5" s="8">
        <f aca="true" t="shared" si="0" ref="D5:D58">SUM(B5:C5)</f>
        <v>158675</v>
      </c>
      <c r="E5" s="8">
        <v>107697</v>
      </c>
      <c r="F5" s="8">
        <v>61982</v>
      </c>
      <c r="G5" s="8">
        <f aca="true" t="shared" si="1" ref="G5:G58">SUM(E5:F5)</f>
        <v>169679</v>
      </c>
      <c r="H5" s="9">
        <f aca="true" t="shared" si="2" ref="H5:H58">+_xlfn.IFERROR(((E5-B5)/B5)*100,)</f>
        <v>6.700418094992767</v>
      </c>
      <c r="I5" s="9">
        <f aca="true" t="shared" si="3" ref="I5:I58">+_xlfn.IFERROR(((F5-C5)/C5)*100,)</f>
        <v>7.344867598413606</v>
      </c>
      <c r="J5" s="10">
        <f aca="true" t="shared" si="4" ref="J5:J58">+_xlfn.IFERROR(((G5-D5)/D5)*100,)</f>
        <v>6.934929888136128</v>
      </c>
    </row>
    <row r="6" spans="1:10" ht="15">
      <c r="A6" s="26" t="s">
        <v>6</v>
      </c>
      <c r="B6" s="4">
        <v>65955</v>
      </c>
      <c r="C6" s="4">
        <v>11943</v>
      </c>
      <c r="D6" s="4">
        <f t="shared" si="0"/>
        <v>77898</v>
      </c>
      <c r="E6" s="4">
        <v>72417</v>
      </c>
      <c r="F6" s="4">
        <v>12971</v>
      </c>
      <c r="G6" s="4">
        <f t="shared" si="1"/>
        <v>85388</v>
      </c>
      <c r="H6" s="5">
        <f t="shared" si="2"/>
        <v>9.797589265408233</v>
      </c>
      <c r="I6" s="5">
        <f t="shared" si="3"/>
        <v>8.607552541237546</v>
      </c>
      <c r="J6" s="6">
        <f t="shared" si="4"/>
        <v>9.615137744229633</v>
      </c>
    </row>
    <row r="7" spans="1:10" ht="15">
      <c r="A7" s="25" t="s">
        <v>7</v>
      </c>
      <c r="B7" s="8">
        <v>48217</v>
      </c>
      <c r="C7" s="8">
        <v>13238</v>
      </c>
      <c r="D7" s="8">
        <f t="shared" si="0"/>
        <v>61455</v>
      </c>
      <c r="E7" s="8">
        <v>49291</v>
      </c>
      <c r="F7" s="8">
        <v>15549</v>
      </c>
      <c r="G7" s="8">
        <f t="shared" si="1"/>
        <v>64840</v>
      </c>
      <c r="H7" s="9">
        <f t="shared" si="2"/>
        <v>2.227430159487318</v>
      </c>
      <c r="I7" s="9">
        <f t="shared" si="3"/>
        <v>17.45731983683336</v>
      </c>
      <c r="J7" s="10">
        <f t="shared" si="4"/>
        <v>5.508095354324302</v>
      </c>
    </row>
    <row r="8" spans="1:10" ht="15">
      <c r="A8" s="26" t="s">
        <v>8</v>
      </c>
      <c r="B8" s="4">
        <v>35942</v>
      </c>
      <c r="C8" s="4">
        <v>86032</v>
      </c>
      <c r="D8" s="4">
        <f t="shared" si="0"/>
        <v>121974</v>
      </c>
      <c r="E8" s="4">
        <v>38286</v>
      </c>
      <c r="F8" s="4">
        <v>112058</v>
      </c>
      <c r="G8" s="4">
        <f t="shared" si="1"/>
        <v>150344</v>
      </c>
      <c r="H8" s="5">
        <f t="shared" si="2"/>
        <v>6.521618162595293</v>
      </c>
      <c r="I8" s="5">
        <f t="shared" si="3"/>
        <v>30.25153431281384</v>
      </c>
      <c r="J8" s="6">
        <f t="shared" si="4"/>
        <v>23.25905520848705</v>
      </c>
    </row>
    <row r="9" spans="1:10" ht="15">
      <c r="A9" s="25" t="s">
        <v>57</v>
      </c>
      <c r="B9" s="8">
        <v>2598</v>
      </c>
      <c r="C9" s="8">
        <v>1783</v>
      </c>
      <c r="D9" s="8">
        <f t="shared" si="0"/>
        <v>4381</v>
      </c>
      <c r="E9" s="8">
        <v>3366</v>
      </c>
      <c r="F9" s="8">
        <v>3318</v>
      </c>
      <c r="G9" s="8">
        <f t="shared" si="1"/>
        <v>6684</v>
      </c>
      <c r="H9" s="9">
        <f t="shared" si="2"/>
        <v>29.561200923787528</v>
      </c>
      <c r="I9" s="9">
        <f t="shared" si="3"/>
        <v>86.09085810431857</v>
      </c>
      <c r="J9" s="10">
        <f t="shared" si="4"/>
        <v>52.567906870577495</v>
      </c>
    </row>
    <row r="10" spans="1:10" ht="15">
      <c r="A10" s="26" t="s">
        <v>9</v>
      </c>
      <c r="B10" s="4">
        <v>8104</v>
      </c>
      <c r="C10" s="4">
        <v>11277</v>
      </c>
      <c r="D10" s="4">
        <f t="shared" si="0"/>
        <v>19381</v>
      </c>
      <c r="E10" s="4">
        <v>8909</v>
      </c>
      <c r="F10" s="4">
        <v>14509</v>
      </c>
      <c r="G10" s="4">
        <f t="shared" si="1"/>
        <v>23418</v>
      </c>
      <c r="H10" s="5">
        <f t="shared" si="2"/>
        <v>9.933366238894372</v>
      </c>
      <c r="I10" s="5">
        <f t="shared" si="3"/>
        <v>28.66010463775827</v>
      </c>
      <c r="J10" s="6">
        <f t="shared" si="4"/>
        <v>20.829678551158352</v>
      </c>
    </row>
    <row r="11" spans="1:10" ht="15">
      <c r="A11" s="25" t="s">
        <v>10</v>
      </c>
      <c r="B11" s="8">
        <v>14226</v>
      </c>
      <c r="C11" s="8">
        <v>5459</v>
      </c>
      <c r="D11" s="8">
        <f t="shared" si="0"/>
        <v>19685</v>
      </c>
      <c r="E11" s="8">
        <v>15189</v>
      </c>
      <c r="F11" s="8">
        <v>8551</v>
      </c>
      <c r="G11" s="8">
        <f t="shared" si="1"/>
        <v>23740</v>
      </c>
      <c r="H11" s="9">
        <f t="shared" si="2"/>
        <v>6.769295655841417</v>
      </c>
      <c r="I11" s="9">
        <f t="shared" si="3"/>
        <v>56.64041033156255</v>
      </c>
      <c r="J11" s="10">
        <f t="shared" si="4"/>
        <v>20.5994411988824</v>
      </c>
    </row>
    <row r="12" spans="1:10" ht="15">
      <c r="A12" s="26" t="s">
        <v>11</v>
      </c>
      <c r="B12" s="4">
        <v>24213</v>
      </c>
      <c r="C12" s="4">
        <v>4074</v>
      </c>
      <c r="D12" s="4">
        <f t="shared" si="0"/>
        <v>28287</v>
      </c>
      <c r="E12" s="4">
        <v>23524</v>
      </c>
      <c r="F12" s="4">
        <v>3827</v>
      </c>
      <c r="G12" s="4">
        <f t="shared" si="1"/>
        <v>27351</v>
      </c>
      <c r="H12" s="5">
        <f t="shared" si="2"/>
        <v>-2.845578821294346</v>
      </c>
      <c r="I12" s="5">
        <f t="shared" si="3"/>
        <v>-6.062837506136475</v>
      </c>
      <c r="J12" s="6">
        <f t="shared" si="4"/>
        <v>-3.3089405027044223</v>
      </c>
    </row>
    <row r="13" spans="1:10" ht="15">
      <c r="A13" s="25" t="s">
        <v>12</v>
      </c>
      <c r="B13" s="8">
        <v>18970</v>
      </c>
      <c r="C13" s="8">
        <v>1413</v>
      </c>
      <c r="D13" s="8">
        <f t="shared" si="0"/>
        <v>20383</v>
      </c>
      <c r="E13" s="8">
        <v>18307</v>
      </c>
      <c r="F13" s="8">
        <v>1922</v>
      </c>
      <c r="G13" s="8">
        <f t="shared" si="1"/>
        <v>20229</v>
      </c>
      <c r="H13" s="9">
        <f t="shared" si="2"/>
        <v>-3.494992092778071</v>
      </c>
      <c r="I13" s="9">
        <f t="shared" si="3"/>
        <v>36.02264685067233</v>
      </c>
      <c r="J13" s="10">
        <f t="shared" si="4"/>
        <v>-0.7555315704263357</v>
      </c>
    </row>
    <row r="14" spans="1:10" ht="15">
      <c r="A14" s="26" t="s">
        <v>13</v>
      </c>
      <c r="B14" s="4">
        <v>6098</v>
      </c>
      <c r="C14" s="4">
        <v>79</v>
      </c>
      <c r="D14" s="4">
        <f t="shared" si="0"/>
        <v>6177</v>
      </c>
      <c r="E14" s="4">
        <v>6405</v>
      </c>
      <c r="F14" s="4">
        <v>49</v>
      </c>
      <c r="G14" s="4">
        <f t="shared" si="1"/>
        <v>6454</v>
      </c>
      <c r="H14" s="5">
        <f t="shared" si="2"/>
        <v>5.034437520498524</v>
      </c>
      <c r="I14" s="5">
        <f t="shared" si="3"/>
        <v>-37.9746835443038</v>
      </c>
      <c r="J14" s="6">
        <f t="shared" si="4"/>
        <v>4.484377529545087</v>
      </c>
    </row>
    <row r="15" spans="1:10" ht="15">
      <c r="A15" s="25" t="s">
        <v>14</v>
      </c>
      <c r="B15" s="8">
        <v>11151</v>
      </c>
      <c r="C15" s="8">
        <v>1341</v>
      </c>
      <c r="D15" s="8">
        <f t="shared" si="0"/>
        <v>12492</v>
      </c>
      <c r="E15" s="8">
        <v>11721</v>
      </c>
      <c r="F15" s="8">
        <v>1502</v>
      </c>
      <c r="G15" s="8">
        <f t="shared" si="1"/>
        <v>13223</v>
      </c>
      <c r="H15" s="9">
        <f t="shared" si="2"/>
        <v>5.11164917944579</v>
      </c>
      <c r="I15" s="9">
        <f t="shared" si="3"/>
        <v>12.005965697240866</v>
      </c>
      <c r="J15" s="10">
        <f t="shared" si="4"/>
        <v>5.8517451168748</v>
      </c>
    </row>
    <row r="16" spans="1:10" ht="15">
      <c r="A16" s="26" t="s">
        <v>15</v>
      </c>
      <c r="B16" s="4">
        <v>1239</v>
      </c>
      <c r="C16" s="4">
        <v>16</v>
      </c>
      <c r="D16" s="4">
        <f t="shared" si="0"/>
        <v>1255</v>
      </c>
      <c r="E16" s="4">
        <v>1434</v>
      </c>
      <c r="F16" s="4">
        <v>33</v>
      </c>
      <c r="G16" s="4">
        <f t="shared" si="1"/>
        <v>1467</v>
      </c>
      <c r="H16" s="5">
        <f t="shared" si="2"/>
        <v>15.738498789346247</v>
      </c>
      <c r="I16" s="5">
        <f t="shared" si="3"/>
        <v>106.25</v>
      </c>
      <c r="J16" s="6">
        <f t="shared" si="4"/>
        <v>16.89243027888446</v>
      </c>
    </row>
    <row r="17" spans="1:10" ht="15">
      <c r="A17" s="25" t="s">
        <v>16</v>
      </c>
      <c r="B17" s="8">
        <v>1389</v>
      </c>
      <c r="C17" s="8">
        <v>2</v>
      </c>
      <c r="D17" s="8">
        <f t="shared" si="0"/>
        <v>1391</v>
      </c>
      <c r="E17" s="8">
        <v>1626</v>
      </c>
      <c r="F17" s="8">
        <v>8</v>
      </c>
      <c r="G17" s="8">
        <f t="shared" si="1"/>
        <v>1634</v>
      </c>
      <c r="H17" s="9">
        <f t="shared" si="2"/>
        <v>17.062634989200866</v>
      </c>
      <c r="I17" s="9">
        <f t="shared" si="3"/>
        <v>300</v>
      </c>
      <c r="J17" s="10">
        <f t="shared" si="4"/>
        <v>17.46944644140906</v>
      </c>
    </row>
    <row r="18" spans="1:10" ht="15">
      <c r="A18" s="26" t="s">
        <v>17</v>
      </c>
      <c r="B18" s="4">
        <v>1040</v>
      </c>
      <c r="C18" s="4">
        <v>58</v>
      </c>
      <c r="D18" s="4">
        <f t="shared" si="0"/>
        <v>1098</v>
      </c>
      <c r="E18" s="4">
        <v>896</v>
      </c>
      <c r="F18" s="4">
        <v>42</v>
      </c>
      <c r="G18" s="4">
        <f t="shared" si="1"/>
        <v>938</v>
      </c>
      <c r="H18" s="5">
        <f t="shared" si="2"/>
        <v>-13.846153846153847</v>
      </c>
      <c r="I18" s="5">
        <f t="shared" si="3"/>
        <v>-27.586206896551722</v>
      </c>
      <c r="J18" s="6">
        <f t="shared" si="4"/>
        <v>-14.571948998178508</v>
      </c>
    </row>
    <row r="19" spans="1:10" ht="15">
      <c r="A19" s="25" t="s">
        <v>58</v>
      </c>
      <c r="B19" s="8">
        <v>0</v>
      </c>
      <c r="C19" s="8">
        <v>0</v>
      </c>
      <c r="D19" s="8"/>
      <c r="E19" s="8">
        <v>0</v>
      </c>
      <c r="F19" s="8">
        <v>0</v>
      </c>
      <c r="G19" s="8"/>
      <c r="H19" s="9">
        <f t="shared" si="2"/>
        <v>0</v>
      </c>
      <c r="I19" s="9">
        <f t="shared" si="3"/>
        <v>0</v>
      </c>
      <c r="J19" s="10">
        <f t="shared" si="4"/>
        <v>0</v>
      </c>
    </row>
    <row r="20" spans="1:10" ht="15">
      <c r="A20" s="26" t="s">
        <v>18</v>
      </c>
      <c r="B20" s="4">
        <v>2416</v>
      </c>
      <c r="C20" s="4">
        <v>60</v>
      </c>
      <c r="D20" s="4">
        <f t="shared" si="0"/>
        <v>2476</v>
      </c>
      <c r="E20" s="4">
        <v>3132</v>
      </c>
      <c r="F20" s="4">
        <v>132</v>
      </c>
      <c r="G20" s="4">
        <f t="shared" si="1"/>
        <v>3264</v>
      </c>
      <c r="H20" s="5">
        <f t="shared" si="2"/>
        <v>29.635761589403977</v>
      </c>
      <c r="I20" s="5">
        <f t="shared" si="3"/>
        <v>120</v>
      </c>
      <c r="J20" s="6">
        <f t="shared" si="4"/>
        <v>31.82552504038772</v>
      </c>
    </row>
    <row r="21" spans="1:10" ht="15">
      <c r="A21" s="25" t="s">
        <v>19</v>
      </c>
      <c r="B21" s="8">
        <v>0</v>
      </c>
      <c r="C21" s="8">
        <v>0</v>
      </c>
      <c r="D21" s="8"/>
      <c r="E21" s="8">
        <v>0</v>
      </c>
      <c r="F21" s="8">
        <v>0</v>
      </c>
      <c r="G21" s="8"/>
      <c r="H21" s="9">
        <f t="shared" si="2"/>
        <v>0</v>
      </c>
      <c r="I21" s="9">
        <f t="shared" si="3"/>
        <v>0</v>
      </c>
      <c r="J21" s="10">
        <f t="shared" si="4"/>
        <v>0</v>
      </c>
    </row>
    <row r="22" spans="1:10" ht="15">
      <c r="A22" s="26" t="s">
        <v>20</v>
      </c>
      <c r="B22" s="4">
        <v>2280</v>
      </c>
      <c r="C22" s="4">
        <v>18</v>
      </c>
      <c r="D22" s="4">
        <f t="shared" si="0"/>
        <v>2298</v>
      </c>
      <c r="E22" s="4">
        <v>3292</v>
      </c>
      <c r="F22" s="4">
        <v>25</v>
      </c>
      <c r="G22" s="4">
        <f t="shared" si="1"/>
        <v>3317</v>
      </c>
      <c r="H22" s="5">
        <f t="shared" si="2"/>
        <v>44.3859649122807</v>
      </c>
      <c r="I22" s="5">
        <f t="shared" si="3"/>
        <v>38.88888888888889</v>
      </c>
      <c r="J22" s="6">
        <f t="shared" si="4"/>
        <v>44.34290687554395</v>
      </c>
    </row>
    <row r="23" spans="1:10" ht="15">
      <c r="A23" s="25" t="s">
        <v>21</v>
      </c>
      <c r="B23" s="8">
        <v>870</v>
      </c>
      <c r="C23" s="8">
        <v>8</v>
      </c>
      <c r="D23" s="8">
        <f t="shared" si="0"/>
        <v>878</v>
      </c>
      <c r="E23" s="8">
        <v>1154</v>
      </c>
      <c r="F23" s="8">
        <v>3</v>
      </c>
      <c r="G23" s="8">
        <f t="shared" si="1"/>
        <v>1157</v>
      </c>
      <c r="H23" s="9">
        <f t="shared" si="2"/>
        <v>32.64367816091954</v>
      </c>
      <c r="I23" s="9">
        <f t="shared" si="3"/>
        <v>-62.5</v>
      </c>
      <c r="J23" s="10">
        <f t="shared" si="4"/>
        <v>31.776765375854215</v>
      </c>
    </row>
    <row r="24" spans="1:10" ht="15">
      <c r="A24" s="26" t="s">
        <v>22</v>
      </c>
      <c r="B24" s="4">
        <v>1186</v>
      </c>
      <c r="C24" s="4">
        <v>163</v>
      </c>
      <c r="D24" s="4">
        <f t="shared" si="0"/>
        <v>1349</v>
      </c>
      <c r="E24" s="4">
        <v>1358</v>
      </c>
      <c r="F24" s="4">
        <v>191</v>
      </c>
      <c r="G24" s="4">
        <f t="shared" si="1"/>
        <v>1549</v>
      </c>
      <c r="H24" s="5">
        <f t="shared" si="2"/>
        <v>14.502529510961216</v>
      </c>
      <c r="I24" s="5">
        <f t="shared" si="3"/>
        <v>17.177914110429448</v>
      </c>
      <c r="J24" s="6">
        <f t="shared" si="4"/>
        <v>14.825796886582655</v>
      </c>
    </row>
    <row r="25" spans="1:10" ht="15">
      <c r="A25" s="25" t="s">
        <v>23</v>
      </c>
      <c r="B25" s="8">
        <v>885</v>
      </c>
      <c r="C25" s="8">
        <v>75</v>
      </c>
      <c r="D25" s="8">
        <f t="shared" si="0"/>
        <v>960</v>
      </c>
      <c r="E25" s="8">
        <v>1259</v>
      </c>
      <c r="F25" s="8">
        <v>70</v>
      </c>
      <c r="G25" s="8">
        <f t="shared" si="1"/>
        <v>1329</v>
      </c>
      <c r="H25" s="9">
        <f t="shared" si="2"/>
        <v>42.259887005649716</v>
      </c>
      <c r="I25" s="9">
        <f t="shared" si="3"/>
        <v>-6.666666666666667</v>
      </c>
      <c r="J25" s="10">
        <f t="shared" si="4"/>
        <v>38.4375</v>
      </c>
    </row>
    <row r="26" spans="1:10" ht="15">
      <c r="A26" s="26" t="s">
        <v>24</v>
      </c>
      <c r="B26" s="4">
        <v>0</v>
      </c>
      <c r="C26" s="4">
        <v>0</v>
      </c>
      <c r="D26" s="4"/>
      <c r="E26" s="4">
        <v>0</v>
      </c>
      <c r="F26" s="4">
        <v>0</v>
      </c>
      <c r="G26" s="4">
        <f t="shared" si="1"/>
        <v>0</v>
      </c>
      <c r="H26" s="5">
        <f t="shared" si="2"/>
        <v>0</v>
      </c>
      <c r="I26" s="5">
        <f t="shared" si="3"/>
        <v>0</v>
      </c>
      <c r="J26" s="6">
        <f t="shared" si="4"/>
        <v>0</v>
      </c>
    </row>
    <row r="27" spans="1:10" ht="15">
      <c r="A27" s="25" t="s">
        <v>25</v>
      </c>
      <c r="B27" s="8">
        <v>2990</v>
      </c>
      <c r="C27" s="8">
        <v>465</v>
      </c>
      <c r="D27" s="8">
        <f t="shared" si="0"/>
        <v>3455</v>
      </c>
      <c r="E27" s="8">
        <v>3012</v>
      </c>
      <c r="F27" s="8">
        <v>443</v>
      </c>
      <c r="G27" s="8">
        <f t="shared" si="1"/>
        <v>3455</v>
      </c>
      <c r="H27" s="9">
        <f t="shared" si="2"/>
        <v>0.7357859531772575</v>
      </c>
      <c r="I27" s="9">
        <f t="shared" si="3"/>
        <v>-4.731182795698925</v>
      </c>
      <c r="J27" s="10">
        <f t="shared" si="4"/>
        <v>0</v>
      </c>
    </row>
    <row r="28" spans="1:10" ht="15">
      <c r="A28" s="26" t="s">
        <v>26</v>
      </c>
      <c r="B28" s="4">
        <v>9146</v>
      </c>
      <c r="C28" s="4">
        <v>455</v>
      </c>
      <c r="D28" s="4">
        <f t="shared" si="0"/>
        <v>9601</v>
      </c>
      <c r="E28" s="4">
        <v>9896</v>
      </c>
      <c r="F28" s="4">
        <v>324</v>
      </c>
      <c r="G28" s="4">
        <f t="shared" si="1"/>
        <v>10220</v>
      </c>
      <c r="H28" s="5">
        <f t="shared" si="2"/>
        <v>8.200306144762738</v>
      </c>
      <c r="I28" s="5">
        <f t="shared" si="3"/>
        <v>-28.79120879120879</v>
      </c>
      <c r="J28" s="6">
        <f t="shared" si="4"/>
        <v>6.447245078637643</v>
      </c>
    </row>
    <row r="29" spans="1:10" ht="15">
      <c r="A29" s="25" t="s">
        <v>27</v>
      </c>
      <c r="B29" s="8">
        <v>4679</v>
      </c>
      <c r="C29" s="8">
        <v>169</v>
      </c>
      <c r="D29" s="8">
        <f t="shared" si="0"/>
        <v>4848</v>
      </c>
      <c r="E29" s="8">
        <v>4894</v>
      </c>
      <c r="F29" s="8">
        <v>225</v>
      </c>
      <c r="G29" s="8">
        <f t="shared" si="1"/>
        <v>5119</v>
      </c>
      <c r="H29" s="9">
        <f t="shared" si="2"/>
        <v>4.5949989313955975</v>
      </c>
      <c r="I29" s="9">
        <f t="shared" si="3"/>
        <v>33.13609467455622</v>
      </c>
      <c r="J29" s="10">
        <f t="shared" si="4"/>
        <v>5.58993399339934</v>
      </c>
    </row>
    <row r="30" spans="1:10" ht="15">
      <c r="A30" s="26" t="s">
        <v>28</v>
      </c>
      <c r="B30" s="4">
        <v>2132</v>
      </c>
      <c r="C30" s="4">
        <v>11</v>
      </c>
      <c r="D30" s="4">
        <f t="shared" si="0"/>
        <v>2143</v>
      </c>
      <c r="E30" s="4">
        <v>2418</v>
      </c>
      <c r="F30" s="4">
        <v>5</v>
      </c>
      <c r="G30" s="4">
        <f t="shared" si="1"/>
        <v>2423</v>
      </c>
      <c r="H30" s="5">
        <f t="shared" si="2"/>
        <v>13.414634146341465</v>
      </c>
      <c r="I30" s="5">
        <f t="shared" si="3"/>
        <v>-54.54545454545454</v>
      </c>
      <c r="J30" s="6">
        <f t="shared" si="4"/>
        <v>13.065795613625758</v>
      </c>
    </row>
    <row r="31" spans="1:10" ht="15">
      <c r="A31" s="25" t="s">
        <v>59</v>
      </c>
      <c r="B31" s="8">
        <v>15</v>
      </c>
      <c r="C31" s="8">
        <v>452</v>
      </c>
      <c r="D31" s="8">
        <f t="shared" si="0"/>
        <v>467</v>
      </c>
      <c r="E31" s="8">
        <v>12</v>
      </c>
      <c r="F31" s="8">
        <v>556</v>
      </c>
      <c r="G31" s="8">
        <f t="shared" si="1"/>
        <v>568</v>
      </c>
      <c r="H31" s="9">
        <f t="shared" si="2"/>
        <v>-20</v>
      </c>
      <c r="I31" s="9">
        <f t="shared" si="3"/>
        <v>23.008849557522122</v>
      </c>
      <c r="J31" s="10">
        <f t="shared" si="4"/>
        <v>21.627408993576015</v>
      </c>
    </row>
    <row r="32" spans="1:10" ht="15">
      <c r="A32" s="26" t="s">
        <v>73</v>
      </c>
      <c r="B32" s="4">
        <v>845</v>
      </c>
      <c r="C32" s="4">
        <v>0</v>
      </c>
      <c r="D32" s="4">
        <f t="shared" si="0"/>
        <v>845</v>
      </c>
      <c r="E32" s="4">
        <v>936</v>
      </c>
      <c r="F32" s="4">
        <v>0</v>
      </c>
      <c r="G32" s="4">
        <f t="shared" si="1"/>
        <v>936</v>
      </c>
      <c r="H32" s="5">
        <f t="shared" si="2"/>
        <v>10.76923076923077</v>
      </c>
      <c r="I32" s="5">
        <f t="shared" si="3"/>
        <v>0</v>
      </c>
      <c r="J32" s="6">
        <f t="shared" si="4"/>
        <v>10.76923076923077</v>
      </c>
    </row>
    <row r="33" spans="1:10" ht="15">
      <c r="A33" s="25" t="s">
        <v>29</v>
      </c>
      <c r="B33" s="8">
        <v>4954</v>
      </c>
      <c r="C33" s="8">
        <v>1774</v>
      </c>
      <c r="D33" s="8">
        <f t="shared" si="0"/>
        <v>6728</v>
      </c>
      <c r="E33" s="8">
        <v>5194</v>
      </c>
      <c r="F33" s="8">
        <v>1705</v>
      </c>
      <c r="G33" s="8">
        <f t="shared" si="1"/>
        <v>6899</v>
      </c>
      <c r="H33" s="9">
        <f t="shared" si="2"/>
        <v>4.844570044408559</v>
      </c>
      <c r="I33" s="9">
        <f t="shared" si="3"/>
        <v>-3.8895152198421648</v>
      </c>
      <c r="J33" s="10">
        <f t="shared" si="4"/>
        <v>2.541617122473246</v>
      </c>
    </row>
    <row r="34" spans="1:10" ht="15">
      <c r="A34" s="26" t="s">
        <v>71</v>
      </c>
      <c r="B34" s="4">
        <v>1112</v>
      </c>
      <c r="C34" s="4">
        <v>0</v>
      </c>
      <c r="D34" s="4">
        <f t="shared" si="0"/>
        <v>1112</v>
      </c>
      <c r="E34" s="4">
        <v>1461</v>
      </c>
      <c r="F34" s="4">
        <v>0</v>
      </c>
      <c r="G34" s="4">
        <f t="shared" si="1"/>
        <v>1461</v>
      </c>
      <c r="H34" s="5">
        <f t="shared" si="2"/>
        <v>31.384892086330936</v>
      </c>
      <c r="I34" s="5">
        <f t="shared" si="3"/>
        <v>0</v>
      </c>
      <c r="J34" s="6">
        <f t="shared" si="4"/>
        <v>31.384892086330936</v>
      </c>
    </row>
    <row r="35" spans="1:10" ht="15">
      <c r="A35" s="25" t="s">
        <v>30</v>
      </c>
      <c r="B35" s="8">
        <v>491</v>
      </c>
      <c r="C35" s="8">
        <v>520</v>
      </c>
      <c r="D35" s="8">
        <f t="shared" si="0"/>
        <v>1011</v>
      </c>
      <c r="E35" s="8">
        <v>504</v>
      </c>
      <c r="F35" s="8">
        <v>431</v>
      </c>
      <c r="G35" s="8">
        <f t="shared" si="1"/>
        <v>935</v>
      </c>
      <c r="H35" s="9">
        <f t="shared" si="2"/>
        <v>2.6476578411405294</v>
      </c>
      <c r="I35" s="9">
        <f t="shared" si="3"/>
        <v>-17.115384615384617</v>
      </c>
      <c r="J35" s="10">
        <f t="shared" si="4"/>
        <v>-7.51730959446093</v>
      </c>
    </row>
    <row r="36" spans="1:10" ht="15">
      <c r="A36" s="26" t="s">
        <v>31</v>
      </c>
      <c r="B36" s="4">
        <v>1591</v>
      </c>
      <c r="C36" s="4">
        <v>19</v>
      </c>
      <c r="D36" s="4">
        <f t="shared" si="0"/>
        <v>1610</v>
      </c>
      <c r="E36" s="4">
        <v>1809</v>
      </c>
      <c r="F36" s="4">
        <v>8</v>
      </c>
      <c r="G36" s="4">
        <f t="shared" si="1"/>
        <v>1817</v>
      </c>
      <c r="H36" s="5">
        <f t="shared" si="2"/>
        <v>13.702074167190444</v>
      </c>
      <c r="I36" s="5">
        <f t="shared" si="3"/>
        <v>-57.89473684210527</v>
      </c>
      <c r="J36" s="6">
        <f t="shared" si="4"/>
        <v>12.857142857142856</v>
      </c>
    </row>
    <row r="37" spans="1:10" ht="15">
      <c r="A37" s="25" t="s">
        <v>32</v>
      </c>
      <c r="B37" s="8">
        <v>2681</v>
      </c>
      <c r="C37" s="8">
        <v>0</v>
      </c>
      <c r="D37" s="8">
        <f t="shared" si="0"/>
        <v>2681</v>
      </c>
      <c r="E37" s="8">
        <v>2750</v>
      </c>
      <c r="F37" s="8">
        <v>0</v>
      </c>
      <c r="G37" s="8">
        <f t="shared" si="1"/>
        <v>2750</v>
      </c>
      <c r="H37" s="9">
        <f t="shared" si="2"/>
        <v>2.5736665423349496</v>
      </c>
      <c r="I37" s="9">
        <f t="shared" si="3"/>
        <v>0</v>
      </c>
      <c r="J37" s="10">
        <f t="shared" si="4"/>
        <v>2.5736665423349496</v>
      </c>
    </row>
    <row r="38" spans="1:10" ht="15">
      <c r="A38" s="26" t="s">
        <v>33</v>
      </c>
      <c r="B38" s="4">
        <v>535</v>
      </c>
      <c r="C38" s="4">
        <v>13</v>
      </c>
      <c r="D38" s="4">
        <f t="shared" si="0"/>
        <v>548</v>
      </c>
      <c r="E38" s="4">
        <v>623</v>
      </c>
      <c r="F38" s="4">
        <v>19</v>
      </c>
      <c r="G38" s="4">
        <f t="shared" si="1"/>
        <v>642</v>
      </c>
      <c r="H38" s="5">
        <f t="shared" si="2"/>
        <v>16.448598130841123</v>
      </c>
      <c r="I38" s="5">
        <f t="shared" si="3"/>
        <v>46.15384615384615</v>
      </c>
      <c r="J38" s="6">
        <f t="shared" si="4"/>
        <v>17.153284671532848</v>
      </c>
    </row>
    <row r="39" spans="1:10" ht="15">
      <c r="A39" s="25" t="s">
        <v>34</v>
      </c>
      <c r="B39" s="8">
        <v>9411</v>
      </c>
      <c r="C39" s="8">
        <v>1610</v>
      </c>
      <c r="D39" s="8">
        <f t="shared" si="0"/>
        <v>11021</v>
      </c>
      <c r="E39" s="8">
        <v>8713</v>
      </c>
      <c r="F39" s="8">
        <v>1880</v>
      </c>
      <c r="G39" s="8">
        <f t="shared" si="1"/>
        <v>10593</v>
      </c>
      <c r="H39" s="9">
        <f t="shared" si="2"/>
        <v>-7.416852619275316</v>
      </c>
      <c r="I39" s="9">
        <f t="shared" si="3"/>
        <v>16.77018633540373</v>
      </c>
      <c r="J39" s="10">
        <f t="shared" si="4"/>
        <v>-3.8834951456310676</v>
      </c>
    </row>
    <row r="40" spans="1:10" ht="15">
      <c r="A40" s="26" t="s">
        <v>35</v>
      </c>
      <c r="B40" s="4">
        <v>230</v>
      </c>
      <c r="C40" s="4">
        <v>9</v>
      </c>
      <c r="D40" s="4">
        <f t="shared" si="0"/>
        <v>239</v>
      </c>
      <c r="E40" s="4">
        <v>234</v>
      </c>
      <c r="F40" s="4">
        <v>21</v>
      </c>
      <c r="G40" s="4">
        <f t="shared" si="1"/>
        <v>255</v>
      </c>
      <c r="H40" s="5">
        <f t="shared" si="2"/>
        <v>1.7391304347826086</v>
      </c>
      <c r="I40" s="5">
        <f t="shared" si="3"/>
        <v>133.33333333333331</v>
      </c>
      <c r="J40" s="6">
        <f t="shared" si="4"/>
        <v>6.694560669456067</v>
      </c>
    </row>
    <row r="41" spans="1:10" ht="15">
      <c r="A41" s="25" t="s">
        <v>36</v>
      </c>
      <c r="B41" s="8">
        <v>5900</v>
      </c>
      <c r="C41" s="8">
        <v>560</v>
      </c>
      <c r="D41" s="8">
        <f t="shared" si="0"/>
        <v>6460</v>
      </c>
      <c r="E41" s="8">
        <v>5506</v>
      </c>
      <c r="F41" s="8">
        <v>789</v>
      </c>
      <c r="G41" s="8">
        <f t="shared" si="1"/>
        <v>6295</v>
      </c>
      <c r="H41" s="9">
        <f t="shared" si="2"/>
        <v>-6.677966101694915</v>
      </c>
      <c r="I41" s="9">
        <f t="shared" si="3"/>
        <v>40.89285714285714</v>
      </c>
      <c r="J41" s="10">
        <f t="shared" si="4"/>
        <v>-2.5541795665634677</v>
      </c>
    </row>
    <row r="42" spans="1:10" ht="15">
      <c r="A42" s="26" t="s">
        <v>37</v>
      </c>
      <c r="B42" s="4">
        <v>4138</v>
      </c>
      <c r="C42" s="4">
        <v>61</v>
      </c>
      <c r="D42" s="4">
        <f t="shared" si="0"/>
        <v>4199</v>
      </c>
      <c r="E42" s="4">
        <v>4296</v>
      </c>
      <c r="F42" s="4">
        <v>82</v>
      </c>
      <c r="G42" s="4">
        <f t="shared" si="1"/>
        <v>4378</v>
      </c>
      <c r="H42" s="5">
        <f t="shared" si="2"/>
        <v>3.818269695505075</v>
      </c>
      <c r="I42" s="5">
        <f t="shared" si="3"/>
        <v>34.42622950819672</v>
      </c>
      <c r="J42" s="6">
        <f t="shared" si="4"/>
        <v>4.262919742795904</v>
      </c>
    </row>
    <row r="43" spans="1:10" ht="15">
      <c r="A43" s="25" t="s">
        <v>38</v>
      </c>
      <c r="B43" s="8">
        <v>3104</v>
      </c>
      <c r="C43" s="8">
        <v>25</v>
      </c>
      <c r="D43" s="8">
        <f t="shared" si="0"/>
        <v>3129</v>
      </c>
      <c r="E43" s="8">
        <v>3434</v>
      </c>
      <c r="F43" s="8">
        <v>66</v>
      </c>
      <c r="G43" s="8">
        <f t="shared" si="1"/>
        <v>3500</v>
      </c>
      <c r="H43" s="9">
        <f t="shared" si="2"/>
        <v>10.631443298969073</v>
      </c>
      <c r="I43" s="9">
        <f t="shared" si="3"/>
        <v>164</v>
      </c>
      <c r="J43" s="10">
        <f t="shared" si="4"/>
        <v>11.856823266219239</v>
      </c>
    </row>
    <row r="44" spans="1:10" ht="15">
      <c r="A44" s="26" t="s">
        <v>39</v>
      </c>
      <c r="B44" s="4">
        <v>1932</v>
      </c>
      <c r="C44" s="4">
        <v>10</v>
      </c>
      <c r="D44" s="4">
        <f t="shared" si="0"/>
        <v>1942</v>
      </c>
      <c r="E44" s="4">
        <v>2172</v>
      </c>
      <c r="F44" s="4">
        <v>16</v>
      </c>
      <c r="G44" s="4">
        <f t="shared" si="1"/>
        <v>2188</v>
      </c>
      <c r="H44" s="5">
        <f t="shared" si="2"/>
        <v>12.422360248447205</v>
      </c>
      <c r="I44" s="5">
        <f t="shared" si="3"/>
        <v>60</v>
      </c>
      <c r="J44" s="6">
        <f t="shared" si="4"/>
        <v>12.667353244078269</v>
      </c>
    </row>
    <row r="45" spans="1:10" ht="15">
      <c r="A45" s="25" t="s">
        <v>40</v>
      </c>
      <c r="B45" s="8">
        <v>650</v>
      </c>
      <c r="C45" s="8">
        <v>13</v>
      </c>
      <c r="D45" s="8">
        <f t="shared" si="0"/>
        <v>663</v>
      </c>
      <c r="E45" s="8">
        <v>1940</v>
      </c>
      <c r="F45" s="8">
        <v>17</v>
      </c>
      <c r="G45" s="8">
        <f t="shared" si="1"/>
        <v>1957</v>
      </c>
      <c r="H45" s="9">
        <f t="shared" si="2"/>
        <v>198.46153846153845</v>
      </c>
      <c r="I45" s="9">
        <f t="shared" si="3"/>
        <v>30.76923076923077</v>
      </c>
      <c r="J45" s="10">
        <f t="shared" si="4"/>
        <v>195.1734539969834</v>
      </c>
    </row>
    <row r="46" spans="1:10" ht="15">
      <c r="A46" s="26" t="s">
        <v>41</v>
      </c>
      <c r="B46" s="4">
        <v>5180</v>
      </c>
      <c r="C46" s="4">
        <v>541</v>
      </c>
      <c r="D46" s="4">
        <f t="shared" si="0"/>
        <v>5721</v>
      </c>
      <c r="E46" s="4">
        <v>5228</v>
      </c>
      <c r="F46" s="4">
        <v>130</v>
      </c>
      <c r="G46" s="4">
        <f t="shared" si="1"/>
        <v>5358</v>
      </c>
      <c r="H46" s="5">
        <f t="shared" si="2"/>
        <v>0.9266409266409266</v>
      </c>
      <c r="I46" s="5">
        <f t="shared" si="3"/>
        <v>-75.97042513863215</v>
      </c>
      <c r="J46" s="6">
        <f t="shared" si="4"/>
        <v>-6.345044572627163</v>
      </c>
    </row>
    <row r="47" spans="1:10" ht="15">
      <c r="A47" s="25" t="s">
        <v>42</v>
      </c>
      <c r="B47" s="8">
        <v>5856</v>
      </c>
      <c r="C47" s="8">
        <v>288</v>
      </c>
      <c r="D47" s="8">
        <f t="shared" si="0"/>
        <v>6144</v>
      </c>
      <c r="E47" s="8">
        <v>8450</v>
      </c>
      <c r="F47" s="8">
        <v>710</v>
      </c>
      <c r="G47" s="8">
        <f t="shared" si="1"/>
        <v>9160</v>
      </c>
      <c r="H47" s="9">
        <f t="shared" si="2"/>
        <v>44.29644808743169</v>
      </c>
      <c r="I47" s="9">
        <f t="shared" si="3"/>
        <v>146.52777777777777</v>
      </c>
      <c r="J47" s="10">
        <f t="shared" si="4"/>
        <v>49.08854166666667</v>
      </c>
    </row>
    <row r="48" spans="1:10" ht="15">
      <c r="A48" s="26" t="s">
        <v>43</v>
      </c>
      <c r="B48" s="4">
        <v>300</v>
      </c>
      <c r="C48" s="4">
        <v>0</v>
      </c>
      <c r="D48" s="4">
        <f t="shared" si="0"/>
        <v>300</v>
      </c>
      <c r="E48" s="4">
        <v>0</v>
      </c>
      <c r="F48" s="4">
        <v>0</v>
      </c>
      <c r="G48" s="4">
        <f t="shared" si="1"/>
        <v>0</v>
      </c>
      <c r="H48" s="5">
        <f t="shared" si="2"/>
        <v>-100</v>
      </c>
      <c r="I48" s="5">
        <f t="shared" si="3"/>
        <v>0</v>
      </c>
      <c r="J48" s="6">
        <f t="shared" si="4"/>
        <v>-100</v>
      </c>
    </row>
    <row r="49" spans="1:10" ht="15">
      <c r="A49" s="25" t="s">
        <v>44</v>
      </c>
      <c r="B49" s="8">
        <v>692</v>
      </c>
      <c r="C49" s="8">
        <v>4</v>
      </c>
      <c r="D49" s="8">
        <f t="shared" si="0"/>
        <v>696</v>
      </c>
      <c r="E49" s="8">
        <v>1065</v>
      </c>
      <c r="F49" s="8">
        <v>6</v>
      </c>
      <c r="G49" s="8">
        <f t="shared" si="1"/>
        <v>1071</v>
      </c>
      <c r="H49" s="9">
        <f t="shared" si="2"/>
        <v>53.90173410404624</v>
      </c>
      <c r="I49" s="9">
        <f t="shared" si="3"/>
        <v>50</v>
      </c>
      <c r="J49" s="10">
        <f t="shared" si="4"/>
        <v>53.879310344827594</v>
      </c>
    </row>
    <row r="50" spans="1:10" ht="15">
      <c r="A50" s="26" t="s">
        <v>45</v>
      </c>
      <c r="B50" s="4">
        <v>2777</v>
      </c>
      <c r="C50" s="4">
        <v>42</v>
      </c>
      <c r="D50" s="4">
        <f t="shared" si="0"/>
        <v>2819</v>
      </c>
      <c r="E50" s="4">
        <v>2862</v>
      </c>
      <c r="F50" s="4">
        <v>64</v>
      </c>
      <c r="G50" s="4">
        <f t="shared" si="1"/>
        <v>2926</v>
      </c>
      <c r="H50" s="5">
        <f t="shared" si="2"/>
        <v>3.0608570399711916</v>
      </c>
      <c r="I50" s="5">
        <f t="shared" si="3"/>
        <v>52.38095238095239</v>
      </c>
      <c r="J50" s="6">
        <f t="shared" si="4"/>
        <v>3.795672224192976</v>
      </c>
    </row>
    <row r="51" spans="1:10" ht="15">
      <c r="A51" s="25" t="s">
        <v>46</v>
      </c>
      <c r="B51" s="8">
        <v>3663</v>
      </c>
      <c r="C51" s="8">
        <v>120</v>
      </c>
      <c r="D51" s="8">
        <f t="shared" si="0"/>
        <v>3783</v>
      </c>
      <c r="E51" s="8">
        <v>4276</v>
      </c>
      <c r="F51" s="8">
        <v>139</v>
      </c>
      <c r="G51" s="8">
        <f t="shared" si="1"/>
        <v>4415</v>
      </c>
      <c r="H51" s="9">
        <f t="shared" si="2"/>
        <v>16.734916734916734</v>
      </c>
      <c r="I51" s="9">
        <f t="shared" si="3"/>
        <v>15.833333333333332</v>
      </c>
      <c r="J51" s="10">
        <f t="shared" si="4"/>
        <v>16.70631773724557</v>
      </c>
    </row>
    <row r="52" spans="1:10" ht="15">
      <c r="A52" s="26" t="s">
        <v>47</v>
      </c>
      <c r="B52" s="4">
        <v>1473</v>
      </c>
      <c r="C52" s="4">
        <v>1</v>
      </c>
      <c r="D52" s="4">
        <f t="shared" si="0"/>
        <v>1474</v>
      </c>
      <c r="E52" s="4">
        <v>1992</v>
      </c>
      <c r="F52" s="4">
        <v>0</v>
      </c>
      <c r="G52" s="4">
        <f t="shared" si="1"/>
        <v>1992</v>
      </c>
      <c r="H52" s="5">
        <f t="shared" si="2"/>
        <v>35.234215885947044</v>
      </c>
      <c r="I52" s="5">
        <f t="shared" si="3"/>
        <v>-100</v>
      </c>
      <c r="J52" s="6">
        <f t="shared" si="4"/>
        <v>35.14246947082768</v>
      </c>
    </row>
    <row r="53" spans="1:10" ht="15">
      <c r="A53" s="25" t="s">
        <v>48</v>
      </c>
      <c r="B53" s="8">
        <v>545</v>
      </c>
      <c r="C53" s="8">
        <v>59</v>
      </c>
      <c r="D53" s="8">
        <f t="shared" si="0"/>
        <v>604</v>
      </c>
      <c r="E53" s="8">
        <v>558</v>
      </c>
      <c r="F53" s="8">
        <v>55</v>
      </c>
      <c r="G53" s="8">
        <f t="shared" si="1"/>
        <v>613</v>
      </c>
      <c r="H53" s="9">
        <f t="shared" si="2"/>
        <v>2.385321100917431</v>
      </c>
      <c r="I53" s="9">
        <f t="shared" si="3"/>
        <v>-6.779661016949152</v>
      </c>
      <c r="J53" s="21">
        <f t="shared" si="4"/>
        <v>1.490066225165563</v>
      </c>
    </row>
    <row r="54" spans="1:10" ht="15">
      <c r="A54" s="26" t="s">
        <v>49</v>
      </c>
      <c r="B54" s="4">
        <v>164</v>
      </c>
      <c r="C54" s="4">
        <v>0</v>
      </c>
      <c r="D54" s="4">
        <f t="shared" si="0"/>
        <v>164</v>
      </c>
      <c r="E54" s="4">
        <v>0</v>
      </c>
      <c r="F54" s="4">
        <v>0</v>
      </c>
      <c r="G54" s="4">
        <f t="shared" si="1"/>
        <v>0</v>
      </c>
      <c r="H54" s="5">
        <f t="shared" si="2"/>
        <v>-100</v>
      </c>
      <c r="I54" s="5">
        <f t="shared" si="3"/>
        <v>0</v>
      </c>
      <c r="J54" s="6">
        <f t="shared" si="4"/>
        <v>-100</v>
      </c>
    </row>
    <row r="55" spans="1:10" ht="15">
      <c r="A55" s="25" t="s">
        <v>50</v>
      </c>
      <c r="B55" s="8">
        <v>0</v>
      </c>
      <c r="C55" s="8">
        <v>0</v>
      </c>
      <c r="D55" s="8">
        <f t="shared" si="0"/>
        <v>0</v>
      </c>
      <c r="E55" s="8">
        <v>197</v>
      </c>
      <c r="F55" s="8">
        <v>2</v>
      </c>
      <c r="G55" s="8">
        <f>+E55+F55</f>
        <v>199</v>
      </c>
      <c r="H55" s="9">
        <f t="shared" si="2"/>
        <v>0</v>
      </c>
      <c r="I55" s="9">
        <f t="shared" si="3"/>
        <v>0</v>
      </c>
      <c r="J55" s="10">
        <f t="shared" si="4"/>
        <v>0</v>
      </c>
    </row>
    <row r="56" spans="1:10" ht="15">
      <c r="A56" s="26" t="s">
        <v>51</v>
      </c>
      <c r="B56" s="4">
        <v>7621</v>
      </c>
      <c r="C56" s="4">
        <v>26</v>
      </c>
      <c r="D56" s="4">
        <f t="shared" si="0"/>
        <v>7647</v>
      </c>
      <c r="E56" s="4">
        <v>7240</v>
      </c>
      <c r="F56" s="4">
        <v>34</v>
      </c>
      <c r="G56" s="4">
        <f t="shared" si="1"/>
        <v>7274</v>
      </c>
      <c r="H56" s="5">
        <f t="shared" si="2"/>
        <v>-4.9993439181209816</v>
      </c>
      <c r="I56" s="5">
        <f t="shared" si="3"/>
        <v>30.76923076923077</v>
      </c>
      <c r="J56" s="6">
        <f t="shared" si="4"/>
        <v>-4.87772982869099</v>
      </c>
    </row>
    <row r="57" spans="1:10" ht="15">
      <c r="A57" s="25" t="s">
        <v>60</v>
      </c>
      <c r="B57" s="8">
        <v>511</v>
      </c>
      <c r="C57" s="8">
        <v>120</v>
      </c>
      <c r="D57" s="8">
        <f t="shared" si="0"/>
        <v>631</v>
      </c>
      <c r="E57" s="8">
        <v>530</v>
      </c>
      <c r="F57" s="8">
        <v>185</v>
      </c>
      <c r="G57" s="8">
        <f t="shared" si="1"/>
        <v>715</v>
      </c>
      <c r="H57" s="9">
        <f t="shared" si="2"/>
        <v>3.7181996086105675</v>
      </c>
      <c r="I57" s="9">
        <f t="shared" si="3"/>
        <v>54.166666666666664</v>
      </c>
      <c r="J57" s="10">
        <f t="shared" si="4"/>
        <v>13.312202852614895</v>
      </c>
    </row>
    <row r="58" spans="1:10" ht="15">
      <c r="A58" s="26" t="s">
        <v>61</v>
      </c>
      <c r="B58" s="4">
        <v>0</v>
      </c>
      <c r="C58" s="4">
        <v>190</v>
      </c>
      <c r="D58" s="4">
        <f t="shared" si="0"/>
        <v>190</v>
      </c>
      <c r="E58" s="4">
        <v>0</v>
      </c>
      <c r="F58" s="4">
        <v>160</v>
      </c>
      <c r="G58" s="4">
        <f t="shared" si="1"/>
        <v>160</v>
      </c>
      <c r="H58" s="5">
        <f t="shared" si="2"/>
        <v>0</v>
      </c>
      <c r="I58" s="5">
        <f t="shared" si="3"/>
        <v>-15.789473684210526</v>
      </c>
      <c r="J58" s="6">
        <f t="shared" si="4"/>
        <v>-15.789473684210526</v>
      </c>
    </row>
    <row r="59" spans="1:10" ht="15">
      <c r="A59" s="12" t="s">
        <v>52</v>
      </c>
      <c r="B59" s="27">
        <f>+B60-SUM(B5+B9+B19+B31+B57+B58)</f>
        <v>427738</v>
      </c>
      <c r="C59" s="27">
        <f>+C60-SUM(C5+C9+C19+C31+C57+C58)</f>
        <v>375244</v>
      </c>
      <c r="D59" s="27">
        <f>+D60-SUM(D5+D9+D19+D31+D57+D58)</f>
        <v>802982</v>
      </c>
      <c r="E59" s="27">
        <f>+E60-SUM(E5+E9+E19+E31+E57+E58)</f>
        <v>449593</v>
      </c>
      <c r="F59" s="27">
        <f>+F60-SUM(F5+F9+F19+F31+F57+F58)</f>
        <v>423071</v>
      </c>
      <c r="G59" s="27">
        <f>+G60-SUM(G5+G9+G19+G31+G57+G58)</f>
        <v>872664</v>
      </c>
      <c r="H59" s="28">
        <f>+_xlfn.IFERROR(((E59-B59)/B59)*100,0)</f>
        <v>5.10943615016669</v>
      </c>
      <c r="I59" s="28">
        <f>+_xlfn.IFERROR(((F59-C59)/C59)*100,0)</f>
        <v>12.745573546812208</v>
      </c>
      <c r="J59" s="28">
        <f>+_xlfn.IFERROR(((G59-D59)/D59)*100,0)</f>
        <v>8.677903116134608</v>
      </c>
    </row>
    <row r="60" spans="1:10" ht="15">
      <c r="A60" s="15" t="s">
        <v>53</v>
      </c>
      <c r="B60" s="29">
        <f>SUM(B4:B58)</f>
        <v>531796</v>
      </c>
      <c r="C60" s="29">
        <f>SUM(C4:C58)</f>
        <v>435530</v>
      </c>
      <c r="D60" s="29">
        <f>SUM(D4:D58)</f>
        <v>967326</v>
      </c>
      <c r="E60" s="29">
        <f>SUM(E4:E58)</f>
        <v>561198</v>
      </c>
      <c r="F60" s="29">
        <f>SUM(F4:F58)</f>
        <v>489272</v>
      </c>
      <c r="G60" s="29">
        <f>SUM(G4:G58)</f>
        <v>1050470</v>
      </c>
      <c r="H60" s="30">
        <f>+_xlfn.IFERROR(((E60-B60)/B60)*100,0)</f>
        <v>5.528811800013539</v>
      </c>
      <c r="I60" s="30">
        <f>+_xlfn.IFERROR(((F60-C60)/C60)*100,0)</f>
        <v>12.339448488049044</v>
      </c>
      <c r="J60" s="30">
        <f>+_xlfn.IFERROR(((G60-D60)/D60)*100,0)</f>
        <v>8.595240901206006</v>
      </c>
    </row>
    <row r="61" spans="1:10" ht="15">
      <c r="A61" s="31"/>
      <c r="B61" s="32"/>
      <c r="C61" s="32"/>
      <c r="D61" s="32"/>
      <c r="E61" s="32"/>
      <c r="F61" s="32"/>
      <c r="G61" s="32"/>
      <c r="H61" s="32"/>
      <c r="I61" s="32"/>
      <c r="J61" s="33"/>
    </row>
    <row r="62" spans="1:10" ht="15">
      <c r="A62" s="31"/>
      <c r="B62" s="32"/>
      <c r="C62" s="32"/>
      <c r="D62" s="32"/>
      <c r="E62" s="32"/>
      <c r="F62" s="32"/>
      <c r="G62" s="32"/>
      <c r="H62" s="32"/>
      <c r="I62" s="32"/>
      <c r="J62" s="33"/>
    </row>
    <row r="63" spans="1:10" ht="15.75" thickBot="1">
      <c r="A63" s="34"/>
      <c r="B63" s="35"/>
      <c r="C63" s="35"/>
      <c r="D63" s="35"/>
      <c r="E63" s="35"/>
      <c r="F63" s="35"/>
      <c r="G63" s="35"/>
      <c r="H63" s="35"/>
      <c r="I63" s="35"/>
      <c r="J63" s="36"/>
    </row>
    <row r="64" spans="1:10" ht="50.25" customHeight="1">
      <c r="A64" s="56" t="s">
        <v>62</v>
      </c>
      <c r="B64" s="56"/>
      <c r="C64" s="56"/>
      <c r="D64" s="56"/>
      <c r="E64" s="56"/>
      <c r="F64" s="56"/>
      <c r="G64" s="56"/>
      <c r="H64" s="56"/>
      <c r="I64" s="56"/>
      <c r="J64" s="56"/>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7"/>
  <sheetViews>
    <sheetView zoomScale="90" zoomScaleNormal="90" zoomScalePageLayoutView="0" workbookViewId="0" topLeftCell="A1">
      <selection activeCell="G65" sqref="G65"/>
    </sheetView>
  </sheetViews>
  <sheetFormatPr defaultColWidth="9.140625" defaultRowHeight="15"/>
  <cols>
    <col min="1" max="1" width="34.00390625" style="0" bestFit="1" customWidth="1"/>
    <col min="2" max="10" width="14.28125" style="0" customWidth="1"/>
  </cols>
  <sheetData>
    <row r="1" spans="1:10" ht="18" customHeight="1">
      <c r="A1" s="57" t="s">
        <v>69</v>
      </c>
      <c r="B1" s="58"/>
      <c r="C1" s="58"/>
      <c r="D1" s="58"/>
      <c r="E1" s="58"/>
      <c r="F1" s="58"/>
      <c r="G1" s="58"/>
      <c r="H1" s="58"/>
      <c r="I1" s="58"/>
      <c r="J1" s="59"/>
    </row>
    <row r="2" spans="1:10" ht="30" customHeight="1">
      <c r="A2" s="60" t="s">
        <v>1</v>
      </c>
      <c r="B2" s="62" t="s">
        <v>74</v>
      </c>
      <c r="C2" s="62"/>
      <c r="D2" s="62"/>
      <c r="E2" s="62" t="s">
        <v>75</v>
      </c>
      <c r="F2" s="62"/>
      <c r="G2" s="62"/>
      <c r="H2" s="63" t="s">
        <v>72</v>
      </c>
      <c r="I2" s="63"/>
      <c r="J2" s="64"/>
    </row>
    <row r="3" spans="1:10" ht="15">
      <c r="A3" s="61"/>
      <c r="B3" s="1" t="s">
        <v>2</v>
      </c>
      <c r="C3" s="1" t="s">
        <v>3</v>
      </c>
      <c r="D3" s="1" t="s">
        <v>4</v>
      </c>
      <c r="E3" s="1" t="s">
        <v>2</v>
      </c>
      <c r="F3" s="1" t="s">
        <v>3</v>
      </c>
      <c r="G3" s="1" t="s">
        <v>4</v>
      </c>
      <c r="H3" s="1" t="s">
        <v>2</v>
      </c>
      <c r="I3" s="1" t="s">
        <v>3</v>
      </c>
      <c r="J3" s="2" t="s">
        <v>4</v>
      </c>
    </row>
    <row r="4" spans="1:10" ht="15">
      <c r="A4" s="3" t="s">
        <v>5</v>
      </c>
      <c r="B4" s="4">
        <v>159882.519</v>
      </c>
      <c r="C4" s="4">
        <v>1455764.4960000005</v>
      </c>
      <c r="D4" s="4">
        <f>SUM(B4:C4)</f>
        <v>1615647.0150000006</v>
      </c>
      <c r="E4" s="42">
        <v>153747.263</v>
      </c>
      <c r="F4" s="42">
        <v>1637688.2480000001</v>
      </c>
      <c r="G4" s="4">
        <f>SUM(E4:F4)</f>
        <v>1791435.5110000002</v>
      </c>
      <c r="H4" s="5">
        <f>+_xlfn.IFERROR(((E4-B4)/B4)*100,0)</f>
        <v>-3.837352600130096</v>
      </c>
      <c r="I4" s="5">
        <f>+_xlfn.IFERROR(((F4-C4)/C4)*100,0)</f>
        <v>12.4967845073754</v>
      </c>
      <c r="J4" s="38">
        <f>+_xlfn.IFERROR(((G4-D4)/D4)*100,0)</f>
        <v>10.880377605253058</v>
      </c>
    </row>
    <row r="5" spans="1:10" ht="15">
      <c r="A5" s="7" t="s">
        <v>56</v>
      </c>
      <c r="B5" s="8">
        <v>109058.21699999999</v>
      </c>
      <c r="C5" s="8">
        <v>161338.541</v>
      </c>
      <c r="D5" s="8">
        <f aca="true" t="shared" si="0" ref="D5:D58">SUM(B5:C5)</f>
        <v>270396.758</v>
      </c>
      <c r="E5" s="8">
        <v>115038.969</v>
      </c>
      <c r="F5" s="8">
        <v>133104.76</v>
      </c>
      <c r="G5" s="8">
        <f aca="true" t="shared" si="1" ref="G5:G58">SUM(E5:F5)</f>
        <v>248143.729</v>
      </c>
      <c r="H5" s="9">
        <f aca="true" t="shared" si="2" ref="H5:H58">+_xlfn.IFERROR(((E5-B5)/B5)*100,0)</f>
        <v>5.483999431239563</v>
      </c>
      <c r="I5" s="9">
        <f aca="true" t="shared" si="3" ref="I5:I59">+_xlfn.IFERROR(((F5-C5)/C5)*100,0)</f>
        <v>-17.499712607417212</v>
      </c>
      <c r="J5" s="10">
        <f aca="true" t="shared" si="4" ref="J5:J59">+_xlfn.IFERROR(((G5-D5)/D5)*100,0)</f>
        <v>-8.229769160176092</v>
      </c>
    </row>
    <row r="6" spans="1:10" ht="15">
      <c r="A6" s="11" t="s">
        <v>6</v>
      </c>
      <c r="B6" s="4">
        <v>72940.837</v>
      </c>
      <c r="C6" s="4">
        <v>26392.593999999997</v>
      </c>
      <c r="D6" s="4">
        <f t="shared" si="0"/>
        <v>99333.431</v>
      </c>
      <c r="E6" s="4">
        <v>76755</v>
      </c>
      <c r="F6" s="4">
        <v>29232</v>
      </c>
      <c r="G6" s="4">
        <f t="shared" si="1"/>
        <v>105987</v>
      </c>
      <c r="H6" s="5">
        <f t="shared" si="2"/>
        <v>5.229118771971318</v>
      </c>
      <c r="I6" s="5">
        <f t="shared" si="3"/>
        <v>10.758343799021812</v>
      </c>
      <c r="J6" s="6">
        <f t="shared" si="4"/>
        <v>6.6982172396723145</v>
      </c>
    </row>
    <row r="7" spans="1:10" ht="15">
      <c r="A7" s="7" t="s">
        <v>7</v>
      </c>
      <c r="B7" s="8">
        <v>61585.555000000015</v>
      </c>
      <c r="C7" s="8">
        <v>40604.477999999996</v>
      </c>
      <c r="D7" s="8">
        <f t="shared" si="0"/>
        <v>102190.03300000001</v>
      </c>
      <c r="E7" s="8">
        <v>78163.462</v>
      </c>
      <c r="F7" s="8">
        <v>40339.096</v>
      </c>
      <c r="G7" s="8">
        <f t="shared" si="1"/>
        <v>118502.55799999999</v>
      </c>
      <c r="H7" s="9">
        <f t="shared" si="2"/>
        <v>26.918498988926835</v>
      </c>
      <c r="I7" s="9">
        <f t="shared" si="3"/>
        <v>-0.6535781595320541</v>
      </c>
      <c r="J7" s="10">
        <f t="shared" si="4"/>
        <v>15.962931531688593</v>
      </c>
    </row>
    <row r="8" spans="1:10" ht="15">
      <c r="A8" s="11" t="s">
        <v>8</v>
      </c>
      <c r="B8" s="4">
        <v>50656.89</v>
      </c>
      <c r="C8" s="4">
        <v>193321.425</v>
      </c>
      <c r="D8" s="4">
        <f t="shared" si="0"/>
        <v>243978.315</v>
      </c>
      <c r="E8" s="4">
        <v>52656.047999999995</v>
      </c>
      <c r="F8" s="4">
        <v>247052.558</v>
      </c>
      <c r="G8" s="4">
        <f t="shared" si="1"/>
        <v>299708.60599999997</v>
      </c>
      <c r="H8" s="5">
        <f t="shared" si="2"/>
        <v>3.946468091507386</v>
      </c>
      <c r="I8" s="5">
        <f t="shared" si="3"/>
        <v>27.793677291588352</v>
      </c>
      <c r="J8" s="6">
        <f t="shared" si="4"/>
        <v>22.84231326050431</v>
      </c>
    </row>
    <row r="9" spans="1:10" ht="15">
      <c r="A9" s="7" t="s">
        <v>57</v>
      </c>
      <c r="B9" s="8">
        <v>3570.3669999999997</v>
      </c>
      <c r="C9" s="8">
        <v>3371.947</v>
      </c>
      <c r="D9" s="8">
        <f t="shared" si="0"/>
        <v>6942.314</v>
      </c>
      <c r="E9" s="8">
        <v>4278.618</v>
      </c>
      <c r="F9" s="8">
        <v>6308.477</v>
      </c>
      <c r="G9" s="8">
        <f t="shared" si="1"/>
        <v>10587.095000000001</v>
      </c>
      <c r="H9" s="9">
        <f t="shared" si="2"/>
        <v>19.83692432738709</v>
      </c>
      <c r="I9" s="9">
        <f t="shared" si="3"/>
        <v>87.08707461890711</v>
      </c>
      <c r="J9" s="10">
        <f t="shared" si="4"/>
        <v>52.50095285231986</v>
      </c>
    </row>
    <row r="10" spans="1:10" ht="15">
      <c r="A10" s="11" t="s">
        <v>9</v>
      </c>
      <c r="B10" s="4">
        <v>10412.849999999999</v>
      </c>
      <c r="C10" s="4">
        <v>25994.834000000003</v>
      </c>
      <c r="D10" s="4">
        <f t="shared" si="0"/>
        <v>36407.684</v>
      </c>
      <c r="E10" s="4">
        <v>11571.226999999999</v>
      </c>
      <c r="F10" s="4">
        <v>33400.804000000004</v>
      </c>
      <c r="G10" s="4">
        <f t="shared" si="1"/>
        <v>44972.031</v>
      </c>
      <c r="H10" s="5">
        <f t="shared" si="2"/>
        <v>11.124495215046798</v>
      </c>
      <c r="I10" s="5">
        <f t="shared" si="3"/>
        <v>28.490160775791068</v>
      </c>
      <c r="J10" s="6">
        <f t="shared" si="4"/>
        <v>23.523460047609735</v>
      </c>
    </row>
    <row r="11" spans="1:10" ht="15">
      <c r="A11" s="7" t="s">
        <v>10</v>
      </c>
      <c r="B11" s="8">
        <v>18144.618000000002</v>
      </c>
      <c r="C11" s="8">
        <v>10832.13</v>
      </c>
      <c r="D11" s="8">
        <f t="shared" si="0"/>
        <v>28976.748</v>
      </c>
      <c r="E11" s="8">
        <v>18938.045</v>
      </c>
      <c r="F11" s="8">
        <v>17633.943</v>
      </c>
      <c r="G11" s="8">
        <f t="shared" si="1"/>
        <v>36571.988</v>
      </c>
      <c r="H11" s="9">
        <f t="shared" si="2"/>
        <v>4.372795282876696</v>
      </c>
      <c r="I11" s="9">
        <f t="shared" si="3"/>
        <v>62.79294100052345</v>
      </c>
      <c r="J11" s="10">
        <f t="shared" si="4"/>
        <v>26.211498957716024</v>
      </c>
    </row>
    <row r="12" spans="1:10" ht="15">
      <c r="A12" s="11" t="s">
        <v>11</v>
      </c>
      <c r="B12" s="4">
        <v>28964.452000000005</v>
      </c>
      <c r="C12" s="4">
        <v>7559.460000000001</v>
      </c>
      <c r="D12" s="4">
        <f t="shared" si="0"/>
        <v>36523.912000000004</v>
      </c>
      <c r="E12" s="4">
        <v>28978.639</v>
      </c>
      <c r="F12" s="4">
        <v>8458.396</v>
      </c>
      <c r="G12" s="4">
        <f t="shared" si="1"/>
        <v>37437.035</v>
      </c>
      <c r="H12" s="5">
        <f t="shared" si="2"/>
        <v>0.04898072989606169</v>
      </c>
      <c r="I12" s="5">
        <f t="shared" si="3"/>
        <v>11.891537226203983</v>
      </c>
      <c r="J12" s="6">
        <f t="shared" si="4"/>
        <v>2.5000689958950715</v>
      </c>
    </row>
    <row r="13" spans="1:10" ht="15">
      <c r="A13" s="7" t="s">
        <v>12</v>
      </c>
      <c r="B13" s="8">
        <v>25374.410000000003</v>
      </c>
      <c r="C13" s="8">
        <v>3813.896</v>
      </c>
      <c r="D13" s="8">
        <f t="shared" si="0"/>
        <v>29188.306000000004</v>
      </c>
      <c r="E13" s="8">
        <v>24988.641</v>
      </c>
      <c r="F13" s="8">
        <v>4670.313</v>
      </c>
      <c r="G13" s="8">
        <f t="shared" si="1"/>
        <v>29658.953999999998</v>
      </c>
      <c r="H13" s="9">
        <f t="shared" si="2"/>
        <v>-1.5203072701986127</v>
      </c>
      <c r="I13" s="9">
        <f t="shared" si="3"/>
        <v>22.45517444628799</v>
      </c>
      <c r="J13" s="10">
        <f t="shared" si="4"/>
        <v>1.6124539738619765</v>
      </c>
    </row>
    <row r="14" spans="1:10" ht="15">
      <c r="A14" s="11" t="s">
        <v>13</v>
      </c>
      <c r="B14" s="4">
        <v>7534.232999999999</v>
      </c>
      <c r="C14" s="4">
        <v>245.20200000000003</v>
      </c>
      <c r="D14" s="4">
        <f t="shared" si="0"/>
        <v>7779.4349999999995</v>
      </c>
      <c r="E14" s="4">
        <v>7777.911</v>
      </c>
      <c r="F14" s="4">
        <v>230.743</v>
      </c>
      <c r="G14" s="4">
        <f t="shared" si="1"/>
        <v>8008.654</v>
      </c>
      <c r="H14" s="5">
        <f t="shared" si="2"/>
        <v>3.234277463943587</v>
      </c>
      <c r="I14" s="5">
        <f t="shared" si="3"/>
        <v>-5.896770825686589</v>
      </c>
      <c r="J14" s="6">
        <f t="shared" si="4"/>
        <v>2.9464736192281444</v>
      </c>
    </row>
    <row r="15" spans="1:10" ht="15">
      <c r="A15" s="7" t="s">
        <v>14</v>
      </c>
      <c r="B15" s="8">
        <v>15017.48</v>
      </c>
      <c r="C15" s="8">
        <v>3400.8820000000005</v>
      </c>
      <c r="D15" s="8">
        <f t="shared" si="0"/>
        <v>18418.362</v>
      </c>
      <c r="E15" s="8">
        <v>14937.292</v>
      </c>
      <c r="F15" s="8">
        <v>4345.519</v>
      </c>
      <c r="G15" s="8">
        <f t="shared" si="1"/>
        <v>19282.811</v>
      </c>
      <c r="H15" s="9">
        <f t="shared" si="2"/>
        <v>-0.533964420129077</v>
      </c>
      <c r="I15" s="9">
        <f t="shared" si="3"/>
        <v>27.77623569415227</v>
      </c>
      <c r="J15" s="10">
        <f t="shared" si="4"/>
        <v>4.693408675538033</v>
      </c>
    </row>
    <row r="16" spans="1:10" ht="15">
      <c r="A16" s="11" t="s">
        <v>15</v>
      </c>
      <c r="B16" s="4">
        <v>1509.269</v>
      </c>
      <c r="C16" s="4">
        <v>40.401999999999994</v>
      </c>
      <c r="D16" s="4">
        <f t="shared" si="0"/>
        <v>1549.671</v>
      </c>
      <c r="E16" s="4">
        <v>1698.417</v>
      </c>
      <c r="F16" s="4">
        <v>65.94800000000001</v>
      </c>
      <c r="G16" s="4">
        <f t="shared" si="1"/>
        <v>1764.365</v>
      </c>
      <c r="H16" s="5">
        <f t="shared" si="2"/>
        <v>12.53242463735755</v>
      </c>
      <c r="I16" s="5">
        <f t="shared" si="3"/>
        <v>63.22954309192619</v>
      </c>
      <c r="J16" s="6">
        <f t="shared" si="4"/>
        <v>13.854166465010959</v>
      </c>
    </row>
    <row r="17" spans="1:10" ht="15">
      <c r="A17" s="7" t="s">
        <v>16</v>
      </c>
      <c r="B17" s="8">
        <v>2007.555</v>
      </c>
      <c r="C17" s="8">
        <v>0</v>
      </c>
      <c r="D17" s="8">
        <f t="shared" si="0"/>
        <v>2007.555</v>
      </c>
      <c r="E17" s="8">
        <v>2255.327</v>
      </c>
      <c r="F17" s="8">
        <v>0</v>
      </c>
      <c r="G17" s="8">
        <f t="shared" si="1"/>
        <v>2255.327</v>
      </c>
      <c r="H17" s="9">
        <f t="shared" si="2"/>
        <v>12.341978177434749</v>
      </c>
      <c r="I17" s="9">
        <f t="shared" si="3"/>
        <v>0</v>
      </c>
      <c r="J17" s="10">
        <f t="shared" si="4"/>
        <v>12.341978177434749</v>
      </c>
    </row>
    <row r="18" spans="1:10" ht="15">
      <c r="A18" s="11" t="s">
        <v>17</v>
      </c>
      <c r="B18" s="4">
        <v>1202.9089999999999</v>
      </c>
      <c r="C18" s="4">
        <v>188.001</v>
      </c>
      <c r="D18" s="4">
        <f t="shared" si="0"/>
        <v>1390.9099999999999</v>
      </c>
      <c r="E18" s="4">
        <v>1001.46</v>
      </c>
      <c r="F18" s="4">
        <v>182.502</v>
      </c>
      <c r="G18" s="4">
        <f t="shared" si="1"/>
        <v>1183.962</v>
      </c>
      <c r="H18" s="5">
        <f t="shared" si="2"/>
        <v>-16.746819584856365</v>
      </c>
      <c r="I18" s="5">
        <f t="shared" si="3"/>
        <v>-2.9249844415721165</v>
      </c>
      <c r="J18" s="6">
        <f t="shared" si="4"/>
        <v>-14.878604654506752</v>
      </c>
    </row>
    <row r="19" spans="1:10" ht="15">
      <c r="A19" s="7" t="s">
        <v>58</v>
      </c>
      <c r="B19" s="8">
        <v>0</v>
      </c>
      <c r="C19" s="8">
        <v>0</v>
      </c>
      <c r="D19" s="8"/>
      <c r="E19" s="8">
        <v>0</v>
      </c>
      <c r="F19" s="8">
        <v>0</v>
      </c>
      <c r="G19" s="8"/>
      <c r="H19" s="9">
        <f t="shared" si="2"/>
        <v>0</v>
      </c>
      <c r="I19" s="9">
        <f t="shared" si="3"/>
        <v>0</v>
      </c>
      <c r="J19" s="10">
        <f t="shared" si="4"/>
        <v>0</v>
      </c>
    </row>
    <row r="20" spans="1:10" ht="15">
      <c r="A20" s="11" t="s">
        <v>18</v>
      </c>
      <c r="B20" s="4">
        <v>2418.092</v>
      </c>
      <c r="C20" s="4">
        <v>183.56000000000003</v>
      </c>
      <c r="D20" s="4">
        <f t="shared" si="0"/>
        <v>2601.652</v>
      </c>
      <c r="E20" s="4">
        <v>2969.415</v>
      </c>
      <c r="F20" s="4">
        <v>238.47899999999998</v>
      </c>
      <c r="G20" s="4">
        <f t="shared" si="1"/>
        <v>3207.894</v>
      </c>
      <c r="H20" s="5">
        <f t="shared" si="2"/>
        <v>22.799918282679062</v>
      </c>
      <c r="I20" s="5">
        <f t="shared" si="3"/>
        <v>29.91882763129219</v>
      </c>
      <c r="J20" s="6">
        <f t="shared" si="4"/>
        <v>23.30219414433597</v>
      </c>
    </row>
    <row r="21" spans="1:10" ht="15">
      <c r="A21" s="7" t="s">
        <v>19</v>
      </c>
      <c r="B21" s="8">
        <v>0</v>
      </c>
      <c r="C21" s="8">
        <v>0</v>
      </c>
      <c r="D21" s="8"/>
      <c r="E21" s="8">
        <v>0</v>
      </c>
      <c r="F21" s="8">
        <v>0</v>
      </c>
      <c r="G21" s="8"/>
      <c r="H21" s="9">
        <f t="shared" si="2"/>
        <v>0</v>
      </c>
      <c r="I21" s="9">
        <f t="shared" si="3"/>
        <v>0</v>
      </c>
      <c r="J21" s="10">
        <f t="shared" si="4"/>
        <v>0</v>
      </c>
    </row>
    <row r="22" spans="1:10" ht="15">
      <c r="A22" s="11" t="s">
        <v>20</v>
      </c>
      <c r="B22" s="4">
        <v>3400.059</v>
      </c>
      <c r="C22" s="4">
        <v>61.209</v>
      </c>
      <c r="D22" s="4">
        <f t="shared" si="0"/>
        <v>3461.268</v>
      </c>
      <c r="E22" s="4">
        <v>4553.249</v>
      </c>
      <c r="F22" s="4">
        <v>64</v>
      </c>
      <c r="G22" s="4">
        <f t="shared" si="1"/>
        <v>4617.249</v>
      </c>
      <c r="H22" s="5">
        <f t="shared" si="2"/>
        <v>33.916764385559176</v>
      </c>
      <c r="I22" s="5">
        <f t="shared" si="3"/>
        <v>4.5597869594340645</v>
      </c>
      <c r="J22" s="6">
        <f t="shared" si="4"/>
        <v>33.39761613374058</v>
      </c>
    </row>
    <row r="23" spans="1:10" ht="15">
      <c r="A23" s="7" t="s">
        <v>21</v>
      </c>
      <c r="B23" s="8">
        <v>1190.322</v>
      </c>
      <c r="C23" s="8">
        <v>24.882</v>
      </c>
      <c r="D23" s="8">
        <f t="shared" si="0"/>
        <v>1215.204</v>
      </c>
      <c r="E23" s="8">
        <v>1542.147</v>
      </c>
      <c r="F23" s="8">
        <v>24</v>
      </c>
      <c r="G23" s="8">
        <f t="shared" si="1"/>
        <v>1566.147</v>
      </c>
      <c r="H23" s="9">
        <f t="shared" si="2"/>
        <v>29.557128239249554</v>
      </c>
      <c r="I23" s="9">
        <f t="shared" si="3"/>
        <v>-3.544731130938033</v>
      </c>
      <c r="J23" s="10">
        <f t="shared" si="4"/>
        <v>28.879348652571913</v>
      </c>
    </row>
    <row r="24" spans="1:10" ht="15">
      <c r="A24" s="11" t="s">
        <v>22</v>
      </c>
      <c r="B24" s="4">
        <v>1542.224</v>
      </c>
      <c r="C24" s="4">
        <v>599.956</v>
      </c>
      <c r="D24" s="4">
        <f t="shared" si="0"/>
        <v>2142.18</v>
      </c>
      <c r="E24" s="4">
        <v>1577.859</v>
      </c>
      <c r="F24" s="4">
        <v>471.757</v>
      </c>
      <c r="G24" s="4">
        <f t="shared" si="1"/>
        <v>2049.616</v>
      </c>
      <c r="H24" s="5">
        <f t="shared" si="2"/>
        <v>2.3106241376090626</v>
      </c>
      <c r="I24" s="5">
        <f t="shared" si="3"/>
        <v>-21.368066991579386</v>
      </c>
      <c r="J24" s="6">
        <f t="shared" si="4"/>
        <v>-4.321018775266311</v>
      </c>
    </row>
    <row r="25" spans="1:10" ht="15">
      <c r="A25" s="7" t="s">
        <v>23</v>
      </c>
      <c r="B25" s="8">
        <v>898.5419999999999</v>
      </c>
      <c r="C25" s="8">
        <v>130.008</v>
      </c>
      <c r="D25" s="8">
        <f t="shared" si="0"/>
        <v>1028.55</v>
      </c>
      <c r="E25" s="8">
        <v>900.092</v>
      </c>
      <c r="F25" s="8">
        <v>116.188</v>
      </c>
      <c r="G25" s="8">
        <f t="shared" si="1"/>
        <v>1016.28</v>
      </c>
      <c r="H25" s="48">
        <f t="shared" si="2"/>
        <v>0.17250167493562552</v>
      </c>
      <c r="I25" s="9">
        <f t="shared" si="3"/>
        <v>-10.63011506984186</v>
      </c>
      <c r="J25" s="10">
        <f t="shared" si="4"/>
        <v>-1.1929415196149902</v>
      </c>
    </row>
    <row r="26" spans="1:10" ht="15">
      <c r="A26" s="11" t="s">
        <v>24</v>
      </c>
      <c r="B26" s="4">
        <v>0</v>
      </c>
      <c r="C26" s="4">
        <v>0</v>
      </c>
      <c r="D26" s="4"/>
      <c r="E26" s="4">
        <v>0</v>
      </c>
      <c r="F26" s="4">
        <v>0</v>
      </c>
      <c r="G26" s="4">
        <f t="shared" si="1"/>
        <v>0</v>
      </c>
      <c r="H26" s="5">
        <f t="shared" si="2"/>
        <v>0</v>
      </c>
      <c r="I26" s="5">
        <f t="shared" si="3"/>
        <v>0</v>
      </c>
      <c r="J26" s="6">
        <f t="shared" si="4"/>
        <v>0</v>
      </c>
    </row>
    <row r="27" spans="1:10" ht="15">
      <c r="A27" s="7" t="s">
        <v>25</v>
      </c>
      <c r="B27" s="8">
        <v>3263.6</v>
      </c>
      <c r="C27" s="8">
        <v>1289.482</v>
      </c>
      <c r="D27" s="8">
        <f t="shared" si="0"/>
        <v>4553.082</v>
      </c>
      <c r="E27" s="8">
        <v>3438.493</v>
      </c>
      <c r="F27" s="8">
        <v>1267.208</v>
      </c>
      <c r="G27" s="8">
        <f t="shared" si="1"/>
        <v>4705.701</v>
      </c>
      <c r="H27" s="9">
        <f t="shared" si="2"/>
        <v>5.358898149283001</v>
      </c>
      <c r="I27" s="9">
        <f t="shared" si="3"/>
        <v>-1.7273602888601691</v>
      </c>
      <c r="J27" s="10">
        <f t="shared" si="4"/>
        <v>3.3519932212949315</v>
      </c>
    </row>
    <row r="28" spans="1:10" ht="15">
      <c r="A28" s="11" t="s">
        <v>26</v>
      </c>
      <c r="B28" s="4">
        <v>10857.273</v>
      </c>
      <c r="C28" s="4">
        <v>806.1600000000001</v>
      </c>
      <c r="D28" s="4">
        <f t="shared" si="0"/>
        <v>11663.432999999999</v>
      </c>
      <c r="E28" s="4">
        <v>11130.345000000001</v>
      </c>
      <c r="F28" s="4">
        <v>887.6179999999999</v>
      </c>
      <c r="G28" s="4">
        <f t="shared" si="1"/>
        <v>12017.963000000002</v>
      </c>
      <c r="H28" s="5">
        <f t="shared" si="2"/>
        <v>2.5151066939184634</v>
      </c>
      <c r="I28" s="5">
        <f t="shared" si="3"/>
        <v>10.10444576758954</v>
      </c>
      <c r="J28" s="6">
        <f t="shared" si="4"/>
        <v>3.039671081404613</v>
      </c>
    </row>
    <row r="29" spans="1:10" ht="15">
      <c r="A29" s="7" t="s">
        <v>27</v>
      </c>
      <c r="B29" s="8">
        <v>6295.003000000001</v>
      </c>
      <c r="C29" s="8">
        <v>600.122</v>
      </c>
      <c r="D29" s="8">
        <f t="shared" si="0"/>
        <v>6895.125000000001</v>
      </c>
      <c r="E29" s="8">
        <v>6558.599</v>
      </c>
      <c r="F29" s="8">
        <v>775.392</v>
      </c>
      <c r="G29" s="8">
        <f t="shared" si="1"/>
        <v>7333.991</v>
      </c>
      <c r="H29" s="9">
        <f t="shared" si="2"/>
        <v>4.187384819355917</v>
      </c>
      <c r="I29" s="9">
        <f t="shared" si="3"/>
        <v>29.20572816860573</v>
      </c>
      <c r="J29" s="10">
        <f t="shared" si="4"/>
        <v>6.364873733253552</v>
      </c>
    </row>
    <row r="30" spans="1:10" ht="15">
      <c r="A30" s="11" t="s">
        <v>28</v>
      </c>
      <c r="B30" s="4">
        <v>2800.256</v>
      </c>
      <c r="C30" s="4">
        <v>27.311999999999998</v>
      </c>
      <c r="D30" s="4">
        <f t="shared" si="0"/>
        <v>2827.5679999999998</v>
      </c>
      <c r="E30" s="4">
        <v>3067.219</v>
      </c>
      <c r="F30" s="43">
        <v>9</v>
      </c>
      <c r="G30" s="4">
        <f t="shared" si="1"/>
        <v>3076.219</v>
      </c>
      <c r="H30" s="5">
        <f t="shared" si="2"/>
        <v>9.533521220916953</v>
      </c>
      <c r="I30" s="5">
        <f t="shared" si="3"/>
        <v>-67.04745166959579</v>
      </c>
      <c r="J30" s="6">
        <f t="shared" si="4"/>
        <v>8.793811501615533</v>
      </c>
    </row>
    <row r="31" spans="1:10" ht="15">
      <c r="A31" s="7" t="s">
        <v>59</v>
      </c>
      <c r="B31" s="8">
        <v>8.563</v>
      </c>
      <c r="C31" s="8">
        <v>1389.846</v>
      </c>
      <c r="D31" s="8">
        <f t="shared" si="0"/>
        <v>1398.409</v>
      </c>
      <c r="E31" s="8">
        <v>16.454</v>
      </c>
      <c r="F31" s="8">
        <v>1782.019</v>
      </c>
      <c r="G31" s="8">
        <f t="shared" si="1"/>
        <v>1798.473</v>
      </c>
      <c r="H31" s="9">
        <f t="shared" si="2"/>
        <v>92.15228307836038</v>
      </c>
      <c r="I31" s="9">
        <f t="shared" si="3"/>
        <v>28.217011093315374</v>
      </c>
      <c r="J31" s="10">
        <f t="shared" si="4"/>
        <v>28.6085115298886</v>
      </c>
    </row>
    <row r="32" spans="1:10" ht="15">
      <c r="A32" s="11" t="s">
        <v>73</v>
      </c>
      <c r="B32" s="4">
        <v>1016.9929999999999</v>
      </c>
      <c r="C32" s="4">
        <v>0</v>
      </c>
      <c r="D32" s="4">
        <f t="shared" si="0"/>
        <v>1016.9929999999999</v>
      </c>
      <c r="E32" s="4">
        <v>1322.676</v>
      </c>
      <c r="F32" s="4">
        <v>0</v>
      </c>
      <c r="G32" s="4">
        <f t="shared" si="1"/>
        <v>1322.676</v>
      </c>
      <c r="H32" s="5">
        <f t="shared" si="2"/>
        <v>30.05753235273006</v>
      </c>
      <c r="I32" s="5">
        <f t="shared" si="3"/>
        <v>0</v>
      </c>
      <c r="J32" s="6">
        <f t="shared" si="4"/>
        <v>30.05753235273006</v>
      </c>
    </row>
    <row r="33" spans="1:10" ht="15">
      <c r="A33" s="7" t="s">
        <v>29</v>
      </c>
      <c r="B33" s="8">
        <v>6954.284000000001</v>
      </c>
      <c r="C33" s="8">
        <v>3674.248</v>
      </c>
      <c r="D33" s="8">
        <f t="shared" si="0"/>
        <v>10628.532000000001</v>
      </c>
      <c r="E33" s="8">
        <v>7036.9220000000005</v>
      </c>
      <c r="F33" s="8">
        <v>3649.327</v>
      </c>
      <c r="G33" s="8">
        <f t="shared" si="1"/>
        <v>10686.249</v>
      </c>
      <c r="H33" s="9">
        <f t="shared" si="2"/>
        <v>1.188303497527566</v>
      </c>
      <c r="I33" s="48">
        <f t="shared" si="3"/>
        <v>-0.6782612387623215</v>
      </c>
      <c r="J33" s="10">
        <f t="shared" si="4"/>
        <v>0.543038304819506</v>
      </c>
    </row>
    <row r="34" spans="1:10" ht="15">
      <c r="A34" s="11" t="s">
        <v>71</v>
      </c>
      <c r="B34" s="4">
        <v>1913.524</v>
      </c>
      <c r="C34" s="4">
        <v>0</v>
      </c>
      <c r="D34" s="4">
        <f t="shared" si="0"/>
        <v>1913.524</v>
      </c>
      <c r="E34" s="4">
        <v>2405.663</v>
      </c>
      <c r="F34" s="4">
        <v>0</v>
      </c>
      <c r="G34" s="4">
        <f t="shared" si="1"/>
        <v>2405.663</v>
      </c>
      <c r="H34" s="5">
        <f t="shared" si="2"/>
        <v>25.718987585209284</v>
      </c>
      <c r="I34" s="5">
        <f t="shared" si="3"/>
        <v>0</v>
      </c>
      <c r="J34" s="6">
        <f t="shared" si="4"/>
        <v>25.718987585209284</v>
      </c>
    </row>
    <row r="35" spans="1:10" ht="15">
      <c r="A35" s="7" t="s">
        <v>30</v>
      </c>
      <c r="B35" s="8">
        <v>495.35</v>
      </c>
      <c r="C35" s="8">
        <v>1342.671</v>
      </c>
      <c r="D35" s="8">
        <f t="shared" si="0"/>
        <v>1838.0210000000002</v>
      </c>
      <c r="E35" s="8">
        <v>528.3720000000001</v>
      </c>
      <c r="F35" s="8">
        <v>1200.809</v>
      </c>
      <c r="G35" s="8">
        <f t="shared" si="1"/>
        <v>1729.181</v>
      </c>
      <c r="H35" s="9">
        <f t="shared" si="2"/>
        <v>6.666397496719501</v>
      </c>
      <c r="I35" s="9">
        <f t="shared" si="3"/>
        <v>-10.565656069133844</v>
      </c>
      <c r="J35" s="10">
        <f t="shared" si="4"/>
        <v>-5.921586314846246</v>
      </c>
    </row>
    <row r="36" spans="1:10" ht="15">
      <c r="A36" s="11" t="s">
        <v>31</v>
      </c>
      <c r="B36" s="4">
        <v>1878.175</v>
      </c>
      <c r="C36" s="4">
        <v>60.913</v>
      </c>
      <c r="D36" s="4">
        <f t="shared" si="0"/>
        <v>1939.088</v>
      </c>
      <c r="E36" s="4">
        <v>2156.989</v>
      </c>
      <c r="F36" s="4">
        <v>23.451999999999998</v>
      </c>
      <c r="G36" s="4">
        <f t="shared" si="1"/>
        <v>2180.441</v>
      </c>
      <c r="H36" s="5">
        <f t="shared" si="2"/>
        <v>14.844942563925093</v>
      </c>
      <c r="I36" s="5">
        <f t="shared" si="3"/>
        <v>-61.499187365586984</v>
      </c>
      <c r="J36" s="6">
        <f t="shared" si="4"/>
        <v>12.446727533768444</v>
      </c>
    </row>
    <row r="37" spans="1:10" ht="15">
      <c r="A37" s="7" t="s">
        <v>32</v>
      </c>
      <c r="B37" s="8">
        <v>4023.1440000000002</v>
      </c>
      <c r="C37" s="8">
        <v>0</v>
      </c>
      <c r="D37" s="8">
        <f t="shared" si="0"/>
        <v>4023.1440000000002</v>
      </c>
      <c r="E37" s="8">
        <v>4072.956</v>
      </c>
      <c r="F37" s="8">
        <v>0</v>
      </c>
      <c r="G37" s="8">
        <f t="shared" si="1"/>
        <v>4072.956</v>
      </c>
      <c r="H37" s="9">
        <f t="shared" si="2"/>
        <v>1.2381361442692556</v>
      </c>
      <c r="I37" s="9">
        <f t="shared" si="3"/>
        <v>0</v>
      </c>
      <c r="J37" s="10">
        <f t="shared" si="4"/>
        <v>1.2381361442692556</v>
      </c>
    </row>
    <row r="38" spans="1:10" ht="15">
      <c r="A38" s="11" t="s">
        <v>33</v>
      </c>
      <c r="B38" s="4">
        <v>479.96</v>
      </c>
      <c r="C38" s="4">
        <v>49.013</v>
      </c>
      <c r="D38" s="4">
        <f t="shared" si="0"/>
        <v>528.973</v>
      </c>
      <c r="E38" s="4">
        <v>513.922</v>
      </c>
      <c r="F38" s="4">
        <v>97</v>
      </c>
      <c r="G38" s="4">
        <f t="shared" si="1"/>
        <v>610.922</v>
      </c>
      <c r="H38" s="5">
        <f t="shared" si="2"/>
        <v>7.076006333861165</v>
      </c>
      <c r="I38" s="5">
        <f t="shared" si="3"/>
        <v>97.90667782017016</v>
      </c>
      <c r="J38" s="6">
        <f t="shared" si="4"/>
        <v>15.492095059672248</v>
      </c>
    </row>
    <row r="39" spans="1:10" ht="15">
      <c r="A39" s="7" t="s">
        <v>34</v>
      </c>
      <c r="B39" s="8">
        <v>12339.485</v>
      </c>
      <c r="C39" s="8">
        <v>4899.662</v>
      </c>
      <c r="D39" s="8">
        <f t="shared" si="0"/>
        <v>17239.147</v>
      </c>
      <c r="E39" s="8">
        <v>12944.751</v>
      </c>
      <c r="F39" s="8">
        <v>5637.146</v>
      </c>
      <c r="G39" s="8">
        <f t="shared" si="1"/>
        <v>18581.897</v>
      </c>
      <c r="H39" s="9">
        <f t="shared" si="2"/>
        <v>4.9051155700582285</v>
      </c>
      <c r="I39" s="9">
        <f t="shared" si="3"/>
        <v>15.051732139890452</v>
      </c>
      <c r="J39" s="10">
        <f t="shared" si="4"/>
        <v>7.788958467608635</v>
      </c>
    </row>
    <row r="40" spans="1:10" ht="15">
      <c r="A40" s="11" t="s">
        <v>35</v>
      </c>
      <c r="B40" s="4">
        <v>304.395</v>
      </c>
      <c r="C40" s="4">
        <v>26.290999999999997</v>
      </c>
      <c r="D40" s="4">
        <f t="shared" si="0"/>
        <v>330.686</v>
      </c>
      <c r="E40" s="4">
        <v>333.201</v>
      </c>
      <c r="F40" s="4">
        <v>84</v>
      </c>
      <c r="G40" s="4">
        <f t="shared" si="1"/>
        <v>417.201</v>
      </c>
      <c r="H40" s="5">
        <f t="shared" si="2"/>
        <v>9.46336175035728</v>
      </c>
      <c r="I40" s="5">
        <f t="shared" si="3"/>
        <v>219.5009699136587</v>
      </c>
      <c r="J40" s="6">
        <f t="shared" si="4"/>
        <v>26.162280834386713</v>
      </c>
    </row>
    <row r="41" spans="1:10" ht="15">
      <c r="A41" s="7" t="s">
        <v>36</v>
      </c>
      <c r="B41" s="8">
        <v>6734.0960000000005</v>
      </c>
      <c r="C41" s="8">
        <v>2014.353</v>
      </c>
      <c r="D41" s="8">
        <f t="shared" si="0"/>
        <v>8748.449</v>
      </c>
      <c r="E41" s="8">
        <v>6475.1669999999995</v>
      </c>
      <c r="F41" s="8">
        <v>2210.888</v>
      </c>
      <c r="G41" s="8">
        <f t="shared" si="1"/>
        <v>8686.055</v>
      </c>
      <c r="H41" s="9">
        <f t="shared" si="2"/>
        <v>-3.845044680087735</v>
      </c>
      <c r="I41" s="9">
        <f t="shared" si="3"/>
        <v>9.756730821261211</v>
      </c>
      <c r="J41" s="10">
        <f t="shared" si="4"/>
        <v>-0.7132007056336527</v>
      </c>
    </row>
    <row r="42" spans="1:10" ht="15">
      <c r="A42" s="11" t="s">
        <v>37</v>
      </c>
      <c r="B42" s="4">
        <v>5541.069</v>
      </c>
      <c r="C42" s="4">
        <v>178.467</v>
      </c>
      <c r="D42" s="4">
        <f t="shared" si="0"/>
        <v>5719.536</v>
      </c>
      <c r="E42" s="4">
        <v>5567.566</v>
      </c>
      <c r="F42" s="4">
        <v>223.512</v>
      </c>
      <c r="G42" s="4">
        <f t="shared" si="1"/>
        <v>5791.0779999999995</v>
      </c>
      <c r="H42" s="49">
        <f t="shared" si="2"/>
        <v>0.4781929263107785</v>
      </c>
      <c r="I42" s="5">
        <f t="shared" si="3"/>
        <v>25.239960328800276</v>
      </c>
      <c r="J42" s="6">
        <f t="shared" si="4"/>
        <v>1.25083573212931</v>
      </c>
    </row>
    <row r="43" spans="1:10" ht="15">
      <c r="A43" s="7" t="s">
        <v>38</v>
      </c>
      <c r="B43" s="8">
        <v>4515.758</v>
      </c>
      <c r="C43" s="8">
        <v>88.13400000000001</v>
      </c>
      <c r="D43" s="8">
        <f t="shared" si="0"/>
        <v>4603.892</v>
      </c>
      <c r="E43" s="8">
        <v>5060.1759999999995</v>
      </c>
      <c r="F43" s="8">
        <v>102</v>
      </c>
      <c r="G43" s="8">
        <f t="shared" si="1"/>
        <v>5162.1759999999995</v>
      </c>
      <c r="H43" s="9">
        <f t="shared" si="2"/>
        <v>12.055960483267697</v>
      </c>
      <c r="I43" s="9">
        <f t="shared" si="3"/>
        <v>15.732861324800854</v>
      </c>
      <c r="J43" s="10">
        <f t="shared" si="4"/>
        <v>12.126348750144436</v>
      </c>
    </row>
    <row r="44" spans="1:10" ht="15">
      <c r="A44" s="11" t="s">
        <v>39</v>
      </c>
      <c r="B44" s="4">
        <v>2855.06</v>
      </c>
      <c r="C44" s="4">
        <v>34.905</v>
      </c>
      <c r="D44" s="4">
        <f t="shared" si="0"/>
        <v>2889.965</v>
      </c>
      <c r="E44" s="4">
        <v>3086.0609999999997</v>
      </c>
      <c r="F44" s="4">
        <v>55.287</v>
      </c>
      <c r="G44" s="4">
        <f t="shared" si="1"/>
        <v>3141.3479999999995</v>
      </c>
      <c r="H44" s="5">
        <f t="shared" si="2"/>
        <v>8.09093329036867</v>
      </c>
      <c r="I44" s="5">
        <f t="shared" si="3"/>
        <v>58.39278040395358</v>
      </c>
      <c r="J44" s="6">
        <f t="shared" si="4"/>
        <v>8.69847904732408</v>
      </c>
    </row>
    <row r="45" spans="1:10" ht="15">
      <c r="A45" s="7" t="s">
        <v>40</v>
      </c>
      <c r="B45" s="8">
        <v>663.6600000000001</v>
      </c>
      <c r="C45" s="8">
        <v>12.917</v>
      </c>
      <c r="D45" s="8">
        <f t="shared" si="0"/>
        <v>676.5770000000001</v>
      </c>
      <c r="E45" s="8">
        <v>2963.89</v>
      </c>
      <c r="F45" s="8">
        <v>38</v>
      </c>
      <c r="G45" s="8">
        <f t="shared" si="1"/>
        <v>3001.89</v>
      </c>
      <c r="H45" s="9">
        <f t="shared" si="2"/>
        <v>346.597655425971</v>
      </c>
      <c r="I45" s="9">
        <f t="shared" si="3"/>
        <v>194.18595649144535</v>
      </c>
      <c r="J45" s="10">
        <f t="shared" si="4"/>
        <v>343.6878581447491</v>
      </c>
    </row>
    <row r="46" spans="1:10" ht="15">
      <c r="A46" s="11" t="s">
        <v>41</v>
      </c>
      <c r="B46" s="4">
        <v>6428.456</v>
      </c>
      <c r="C46" s="4">
        <v>1374.309</v>
      </c>
      <c r="D46" s="4">
        <f t="shared" si="0"/>
        <v>7802.765</v>
      </c>
      <c r="E46" s="4">
        <v>6302.648999999999</v>
      </c>
      <c r="F46" s="4">
        <v>379</v>
      </c>
      <c r="G46" s="4">
        <f t="shared" si="1"/>
        <v>6681.648999999999</v>
      </c>
      <c r="H46" s="5">
        <f t="shared" si="2"/>
        <v>-1.957032917391061</v>
      </c>
      <c r="I46" s="5">
        <f t="shared" si="3"/>
        <v>-72.42250469144858</v>
      </c>
      <c r="J46" s="6">
        <f t="shared" si="4"/>
        <v>-14.368188712590996</v>
      </c>
    </row>
    <row r="47" spans="1:10" ht="15">
      <c r="A47" s="7" t="s">
        <v>42</v>
      </c>
      <c r="B47" s="8">
        <v>6991.079</v>
      </c>
      <c r="C47" s="8">
        <v>862.4259999999999</v>
      </c>
      <c r="D47" s="8">
        <f t="shared" si="0"/>
        <v>7853.504999999999</v>
      </c>
      <c r="E47" s="8">
        <v>10446.385</v>
      </c>
      <c r="F47" s="8">
        <v>2201.127</v>
      </c>
      <c r="G47" s="8">
        <f t="shared" si="1"/>
        <v>12647.512</v>
      </c>
      <c r="H47" s="9">
        <f t="shared" si="2"/>
        <v>49.42450228355309</v>
      </c>
      <c r="I47" s="9">
        <f t="shared" si="3"/>
        <v>155.22502800240255</v>
      </c>
      <c r="J47" s="10">
        <f t="shared" si="4"/>
        <v>61.04289740695399</v>
      </c>
    </row>
    <row r="48" spans="1:10" ht="15">
      <c r="A48" s="11" t="s">
        <v>43</v>
      </c>
      <c r="B48" s="4">
        <v>181.461</v>
      </c>
      <c r="C48" s="4">
        <v>0</v>
      </c>
      <c r="D48" s="4">
        <f t="shared" si="0"/>
        <v>181.461</v>
      </c>
      <c r="E48" s="4">
        <v>0</v>
      </c>
      <c r="F48" s="4">
        <v>0</v>
      </c>
      <c r="G48" s="4">
        <f t="shared" si="1"/>
        <v>0</v>
      </c>
      <c r="H48" s="5">
        <f t="shared" si="2"/>
        <v>-100</v>
      </c>
      <c r="I48" s="5">
        <f t="shared" si="3"/>
        <v>0</v>
      </c>
      <c r="J48" s="6">
        <f t="shared" si="4"/>
        <v>-100</v>
      </c>
    </row>
    <row r="49" spans="1:10" ht="15">
      <c r="A49" s="7" t="s">
        <v>44</v>
      </c>
      <c r="B49" s="8">
        <v>965.926</v>
      </c>
      <c r="C49" s="8">
        <v>1.862</v>
      </c>
      <c r="D49" s="8">
        <f t="shared" si="0"/>
        <v>967.788</v>
      </c>
      <c r="E49" s="8">
        <v>1090.1689999999999</v>
      </c>
      <c r="F49" s="8">
        <v>21</v>
      </c>
      <c r="G49" s="8">
        <f t="shared" si="1"/>
        <v>1111.1689999999999</v>
      </c>
      <c r="H49" s="9">
        <f t="shared" si="2"/>
        <v>12.86257953507824</v>
      </c>
      <c r="I49" s="9">
        <f t="shared" si="3"/>
        <v>1027.8195488721803</v>
      </c>
      <c r="J49" s="10">
        <f t="shared" si="4"/>
        <v>14.815331456889306</v>
      </c>
    </row>
    <row r="50" spans="1:10" ht="15">
      <c r="A50" s="11" t="s">
        <v>45</v>
      </c>
      <c r="B50" s="4">
        <v>3508.1289999999995</v>
      </c>
      <c r="C50" s="4">
        <v>132.232</v>
      </c>
      <c r="D50" s="4">
        <f t="shared" si="0"/>
        <v>3640.3609999999994</v>
      </c>
      <c r="E50" s="4">
        <v>3585.462</v>
      </c>
      <c r="F50" s="4">
        <v>137.061</v>
      </c>
      <c r="G50" s="4">
        <f t="shared" si="1"/>
        <v>3722.523</v>
      </c>
      <c r="H50" s="5">
        <f t="shared" si="2"/>
        <v>2.2043944222119696</v>
      </c>
      <c r="I50" s="5">
        <f t="shared" si="3"/>
        <v>3.651914816383332</v>
      </c>
      <c r="J50" s="6">
        <f t="shared" si="4"/>
        <v>2.2569739649447054</v>
      </c>
    </row>
    <row r="51" spans="1:10" ht="15">
      <c r="A51" s="7" t="s">
        <v>46</v>
      </c>
      <c r="B51" s="8">
        <v>4175.429</v>
      </c>
      <c r="C51" s="8">
        <v>458.878</v>
      </c>
      <c r="D51" s="8">
        <f t="shared" si="0"/>
        <v>4634.307</v>
      </c>
      <c r="E51" s="8">
        <v>4662.638</v>
      </c>
      <c r="F51" s="8">
        <v>442.57</v>
      </c>
      <c r="G51" s="8">
        <f t="shared" si="1"/>
        <v>5105.208</v>
      </c>
      <c r="H51" s="9">
        <f t="shared" si="2"/>
        <v>11.668477658223857</v>
      </c>
      <c r="I51" s="9">
        <f t="shared" si="3"/>
        <v>-3.553885782277641</v>
      </c>
      <c r="J51" s="10">
        <f t="shared" si="4"/>
        <v>10.161195622128613</v>
      </c>
    </row>
    <row r="52" spans="1:10" ht="15">
      <c r="A52" s="11" t="s">
        <v>47</v>
      </c>
      <c r="B52" s="4">
        <v>2236.965</v>
      </c>
      <c r="C52" s="4">
        <v>0.762</v>
      </c>
      <c r="D52" s="4">
        <f t="shared" si="0"/>
        <v>2237.7270000000003</v>
      </c>
      <c r="E52" s="4">
        <v>3099.203</v>
      </c>
      <c r="F52" s="4">
        <v>0</v>
      </c>
      <c r="G52" s="4">
        <f t="shared" si="1"/>
        <v>3099.203</v>
      </c>
      <c r="H52" s="5">
        <f t="shared" si="2"/>
        <v>38.54499288097935</v>
      </c>
      <c r="I52" s="5">
        <f t="shared" si="3"/>
        <v>-100</v>
      </c>
      <c r="J52" s="6">
        <f t="shared" si="4"/>
        <v>38.49781497028009</v>
      </c>
    </row>
    <row r="53" spans="1:10" ht="15">
      <c r="A53" s="7" t="s">
        <v>48</v>
      </c>
      <c r="B53" s="8">
        <v>452.47999999999996</v>
      </c>
      <c r="C53" s="8">
        <v>678.3810000000001</v>
      </c>
      <c r="D53" s="8">
        <f t="shared" si="0"/>
        <v>1130.861</v>
      </c>
      <c r="E53" s="8">
        <v>518.337</v>
      </c>
      <c r="F53" s="8">
        <v>667.2875</v>
      </c>
      <c r="G53" s="8">
        <f t="shared" si="1"/>
        <v>1185.6245</v>
      </c>
      <c r="H53" s="9">
        <f t="shared" si="2"/>
        <v>14.554676449787843</v>
      </c>
      <c r="I53" s="9">
        <f t="shared" si="3"/>
        <v>-1.6352904931004937</v>
      </c>
      <c r="J53" s="10">
        <f t="shared" si="4"/>
        <v>4.842637600907609</v>
      </c>
    </row>
    <row r="54" spans="1:10" ht="15">
      <c r="A54" s="11" t="s">
        <v>49</v>
      </c>
      <c r="B54" s="4">
        <v>87.399</v>
      </c>
      <c r="C54" s="4">
        <v>0</v>
      </c>
      <c r="D54" s="4">
        <f t="shared" si="0"/>
        <v>87.399</v>
      </c>
      <c r="E54" s="4">
        <v>0</v>
      </c>
      <c r="F54" s="4">
        <v>0</v>
      </c>
      <c r="G54" s="4">
        <f t="shared" si="1"/>
        <v>0</v>
      </c>
      <c r="H54" s="5">
        <f t="shared" si="2"/>
        <v>-100</v>
      </c>
      <c r="I54" s="5">
        <f t="shared" si="3"/>
        <v>0</v>
      </c>
      <c r="J54" s="6">
        <f t="shared" si="4"/>
        <v>-100</v>
      </c>
    </row>
    <row r="55" spans="1:10" ht="15">
      <c r="A55" s="7" t="s">
        <v>50</v>
      </c>
      <c r="B55" s="8">
        <v>0</v>
      </c>
      <c r="C55" s="8">
        <v>0</v>
      </c>
      <c r="D55" s="8">
        <f t="shared" si="0"/>
        <v>0</v>
      </c>
      <c r="E55" s="8">
        <v>145</v>
      </c>
      <c r="F55" s="8">
        <v>5</v>
      </c>
      <c r="G55" s="8">
        <f>+E55+F55</f>
        <v>150</v>
      </c>
      <c r="H55" s="9">
        <f t="shared" si="2"/>
        <v>0</v>
      </c>
      <c r="I55" s="9">
        <f t="shared" si="3"/>
        <v>0</v>
      </c>
      <c r="J55" s="10">
        <f t="shared" si="4"/>
        <v>0</v>
      </c>
    </row>
    <row r="56" spans="1:10" ht="15">
      <c r="A56" s="11" t="s">
        <v>51</v>
      </c>
      <c r="B56" s="4">
        <v>10154.889</v>
      </c>
      <c r="C56" s="4">
        <v>76.296</v>
      </c>
      <c r="D56" s="4">
        <f t="shared" si="0"/>
        <v>10231.185</v>
      </c>
      <c r="E56" s="4">
        <v>9761.92</v>
      </c>
      <c r="F56" s="4">
        <v>85</v>
      </c>
      <c r="G56" s="4">
        <f t="shared" si="1"/>
        <v>9846.92</v>
      </c>
      <c r="H56" s="5">
        <f t="shared" si="2"/>
        <v>-3.8697518013244574</v>
      </c>
      <c r="I56" s="5">
        <f t="shared" si="3"/>
        <v>11.408199643493752</v>
      </c>
      <c r="J56" s="6">
        <f t="shared" si="4"/>
        <v>-3.755821051031718</v>
      </c>
    </row>
    <row r="57" spans="1:10" ht="15">
      <c r="A57" s="7" t="s">
        <v>60</v>
      </c>
      <c r="B57" s="8">
        <v>489.5210000000001</v>
      </c>
      <c r="C57" s="8">
        <v>392.25899999999996</v>
      </c>
      <c r="D57" s="8">
        <f t="shared" si="0"/>
        <v>881.78</v>
      </c>
      <c r="E57" s="8">
        <v>474.985</v>
      </c>
      <c r="F57" s="8">
        <v>556.655</v>
      </c>
      <c r="G57" s="8">
        <f t="shared" si="1"/>
        <v>1031.6399999999999</v>
      </c>
      <c r="H57" s="9">
        <f t="shared" si="2"/>
        <v>-2.9694333848803334</v>
      </c>
      <c r="I57" s="9">
        <f t="shared" si="3"/>
        <v>41.910064523694814</v>
      </c>
      <c r="J57" s="10">
        <f t="shared" si="4"/>
        <v>16.995168862981686</v>
      </c>
    </row>
    <row r="58" spans="1:10" ht="15">
      <c r="A58" s="11" t="s">
        <v>61</v>
      </c>
      <c r="B58" s="4">
        <v>0</v>
      </c>
      <c r="C58" s="4">
        <v>435.821</v>
      </c>
      <c r="D58" s="4">
        <f t="shared" si="0"/>
        <v>435.821</v>
      </c>
      <c r="E58" s="4">
        <v>0</v>
      </c>
      <c r="F58" s="4">
        <v>399.61199999999997</v>
      </c>
      <c r="G58" s="4">
        <f t="shared" si="1"/>
        <v>399.61199999999997</v>
      </c>
      <c r="H58" s="5">
        <f t="shared" si="2"/>
        <v>0</v>
      </c>
      <c r="I58" s="5">
        <f t="shared" si="3"/>
        <v>-8.308227460356445</v>
      </c>
      <c r="J58" s="6">
        <f t="shared" si="4"/>
        <v>-8.308227460356445</v>
      </c>
    </row>
    <row r="59" spans="1:10" ht="15">
      <c r="A59" s="12" t="s">
        <v>52</v>
      </c>
      <c r="B59" s="27">
        <f>+B60-SUM(B5+B9+B31+B19+B57+B58)</f>
        <v>572796.1140000001</v>
      </c>
      <c r="C59" s="27">
        <f>+C60-SUM(C5+C9+C31+C19+C57+C58)</f>
        <v>1787847.2110000001</v>
      </c>
      <c r="D59" s="27">
        <f>+D60-SUM(D5+D9+D31+D19+D57+D58)</f>
        <v>2360643.3250000016</v>
      </c>
      <c r="E59" s="27">
        <f>+E60-SUM(E5+E9+E31+E19+E57+E58)</f>
        <v>603286.2250000002</v>
      </c>
      <c r="F59" s="27">
        <f>+F60-SUM(F5+F9+F31+F19+F57+F58)</f>
        <v>2044413.1784999995</v>
      </c>
      <c r="G59" s="27">
        <f>+G60-SUM(G5+G9+G31+G19+G57+G58)</f>
        <v>2647699.4035000014</v>
      </c>
      <c r="H59" s="28">
        <f>+_xlfn.IFERROR(((E59-B59)/B59)*100,0)</f>
        <v>5.323030351424512</v>
      </c>
      <c r="I59" s="28">
        <f t="shared" si="3"/>
        <v>14.350553331483724</v>
      </c>
      <c r="J59" s="28">
        <f t="shared" si="4"/>
        <v>12.160078376092654</v>
      </c>
    </row>
    <row r="60" spans="1:10" ht="15">
      <c r="A60" s="15" t="s">
        <v>53</v>
      </c>
      <c r="B60" s="29">
        <f>SUM(B4:B58)</f>
        <v>685922.782</v>
      </c>
      <c r="C60" s="29">
        <f>SUM(C4:C58)</f>
        <v>1954775.625</v>
      </c>
      <c r="D60" s="29">
        <f>SUM(D4:D58)</f>
        <v>2640698.4070000015</v>
      </c>
      <c r="E60" s="29">
        <f>SUM(E4:E58)</f>
        <v>723095.2510000002</v>
      </c>
      <c r="F60" s="29">
        <f>SUM(F4:F58)</f>
        <v>2186564.7014999995</v>
      </c>
      <c r="G60" s="29">
        <f>SUM(G4:G58)</f>
        <v>2909659.9525000015</v>
      </c>
      <c r="H60" s="30">
        <f>+_xlfn.IFERROR(((E60-B60)/B60)*100,0)</f>
        <v>5.419337274614704</v>
      </c>
      <c r="I60" s="30">
        <f>+_xlfn.IFERROR(((F60-C60)/C60)*100,0)</f>
        <v>11.857579639095382</v>
      </c>
      <c r="J60" s="30">
        <f>+_xlfn.IFERROR(((G60-D60)/D60)*100,0)</f>
        <v>10.185242842841607</v>
      </c>
    </row>
    <row r="61" spans="1:10" ht="15">
      <c r="A61" s="31"/>
      <c r="B61" s="32"/>
      <c r="C61" s="32"/>
      <c r="D61" s="32"/>
      <c r="E61" s="32"/>
      <c r="F61" s="32"/>
      <c r="G61" s="32"/>
      <c r="H61" s="32"/>
      <c r="I61" s="32"/>
      <c r="J61" s="33"/>
    </row>
    <row r="62" spans="1:10" ht="15">
      <c r="A62" s="31" t="s">
        <v>70</v>
      </c>
      <c r="B62" s="32"/>
      <c r="C62" s="32"/>
      <c r="D62" s="32"/>
      <c r="E62" s="32"/>
      <c r="F62" s="32"/>
      <c r="G62" s="32"/>
      <c r="H62" s="32"/>
      <c r="I62" s="32"/>
      <c r="J62" s="33"/>
    </row>
    <row r="63" spans="1:10" ht="15.75" thickBot="1">
      <c r="A63" s="34"/>
      <c r="B63" s="35"/>
      <c r="C63" s="35"/>
      <c r="D63" s="35"/>
      <c r="E63" s="35"/>
      <c r="F63" s="35"/>
      <c r="G63" s="35"/>
      <c r="H63" s="35"/>
      <c r="I63" s="35"/>
      <c r="J63" s="36"/>
    </row>
    <row r="64" spans="1:10" ht="45.75" customHeight="1">
      <c r="A64" s="56" t="s">
        <v>62</v>
      </c>
      <c r="B64" s="56"/>
      <c r="C64" s="56"/>
      <c r="D64" s="56"/>
      <c r="E64" s="56"/>
      <c r="F64" s="56"/>
      <c r="G64" s="56"/>
      <c r="H64" s="56"/>
      <c r="I64" s="56"/>
      <c r="J64" s="56"/>
    </row>
    <row r="66" spans="2:7" ht="15">
      <c r="B66" s="47"/>
      <c r="C66" s="47"/>
      <c r="D66" s="47"/>
      <c r="E66" s="47"/>
      <c r="F66" s="47"/>
      <c r="G66" s="47"/>
    </row>
    <row r="67" spans="2:7" ht="15">
      <c r="B67" s="47"/>
      <c r="C67" s="47"/>
      <c r="D67" s="47"/>
      <c r="E67" s="47"/>
      <c r="F67" s="47"/>
      <c r="G67" s="47"/>
    </row>
  </sheetData>
  <sheetProtection/>
  <mergeCells count="6">
    <mergeCell ref="A64:J64"/>
    <mergeCell ref="A1:J1"/>
    <mergeCell ref="A2:A3"/>
    <mergeCell ref="B2:D2"/>
    <mergeCell ref="E2:G2"/>
    <mergeCell ref="H2:J2"/>
  </mergeCells>
  <conditionalFormatting sqref="B4:J58">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2018-10-04T08:31:20Z</cp:lastPrinted>
  <dcterms:created xsi:type="dcterms:W3CDTF">2017-03-06T11:35:15Z</dcterms:created>
  <dcterms:modified xsi:type="dcterms:W3CDTF">2018-10-05T14:45:59Z</dcterms:modified>
  <cp:category/>
  <cp:version/>
  <cp:contentType/>
  <cp:contentStatus/>
</cp:coreProperties>
</file>