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<sst xmlns="http://schemas.openxmlformats.org/spreadsheetml/2006/main" count="314" uniqueCount="81">
  <si>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</si>
  <si>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</si>
  <si>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</si>
  <si>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</si>
  <si>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</si>
  <si>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</si>
  <si>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</si>
  <si>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</si>
  <si>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</si>
  <si>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</si>
  <si>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</si>
  <si>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</si>
  <si>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</si>
  <si>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</si>
  <si>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</si>
  <si>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</si>
  <si>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</si>
  <si>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</si>
  <si>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</si>
  <si>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</si>
  <si>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</si>
  <si>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</si>
  <si>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</si>
  <si>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</si>
  <si>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</si>
  <si>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</si>
  <si>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</si>
  <si>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</si>
  <si>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</si>
  <si>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</si>
  <si>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</si>
  <si>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</si>
  <si>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</si>
  <si>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</si>
  <si>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</si>
  <si>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</si>
  <si>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</si>
  <si>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</si>
  <si>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</si>
  <si>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</si>
  <si>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</si>
  <si>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</si>
  <si>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</si>
  <si>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</si>
  <si>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</si>
  <si>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</si>
  <si>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</si>
  <si>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</si>
  <si>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</si>
  <si>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</si>
  <si>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</si>
  <si>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</si>
  <si>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</si>
  <si>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</si>
  <si>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</si>
  <si>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</si>
  <si>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</si>
  <si>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</si>
  <si>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</si>
  <si>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</si>
  <si>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</si>
  <si>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</si>
  <si>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</si>
  <si>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</si>
  <si>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</si>
  <si>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</si>
  <si>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</si>
  <si>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</si>
  <si>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</si>
  <si>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</si>
  <si>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</si>
  <si>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</si>
  <si>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</si>
  <si>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</si>
  <si>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</si>
  <si>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2021 MART SONU
(Kesin Olmayan)</t>
  </si>
  <si>
    <t>2022 MART SONU
(Kesin Olmayan)</t>
  </si>
  <si>
    <t xml:space="preserve"> 2022/2021 (%)</t>
  </si>
  <si>
    <t>TÜROB ÇALIŞMASI                                                                                                       TEKİL YOLCU SAYISI (DHMİ VERİLERİ / 2)</t>
  </si>
  <si>
    <t>2022/2021 Fark</t>
  </si>
  <si>
    <t>Ocak-Mart 2022 Dönemi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</si>
</sst>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9">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39" fillId="40" borderId="0" xfId="0" applyFont="1" applyFill="1" applyAlignment="1">
      <alignment horizontal="center" vertical="center" wrapText="1"/>
    </xf>
    <xf numFmtId="0" fontId="39" fillId="3"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0"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A21" sqref="A21"/>
    </sheetView>
  </sheetViews>
  <sheetFormatPr defaultColWidth="9.140625" defaultRowHeight="15"/>
  <cols>
    <col min="1" max="1" width="41.140625" style="0" bestFit="1" customWidth="1"/>
    <col min="2" max="10" width="14.28125" style="0" customWidth="1"/>
    <col min="12" max="12" width="10.28125" style="0" customWidth="1"/>
    <col min="13" max="13" width="9.7109375" style="0" customWidth="1"/>
    <col min="14" max="14" width="10.421875" style="0" customWidth="1"/>
    <col min="15" max="15" width="10.7109375" style="0" customWidth="1"/>
    <col min="16" max="16" width="10.00390625" style="0" customWidth="1"/>
    <col min="17" max="17" width="10.57421875" style="0" customWidth="1"/>
  </cols>
  <sheetData>
    <row r="1" spans="1:19" ht="25.5" customHeight="1">
      <c r="A1" s="48" t="s">
        <v>59</v>
      </c>
      <c r="B1" s="49"/>
      <c r="C1" s="49"/>
      <c r="D1" s="49"/>
      <c r="E1" s="49"/>
      <c r="F1" s="49"/>
      <c r="G1" s="49"/>
      <c r="H1" s="49"/>
      <c r="I1" s="49"/>
      <c r="J1" s="50"/>
      <c r="L1" s="64" t="s">
        <v>2</v>
      </c>
      <c r="M1" s="64" t="s">
        <v>3</v>
      </c>
      <c r="N1" s="65" t="s">
        <v>2</v>
      </c>
      <c r="O1" s="65" t="s">
        <v>3</v>
      </c>
      <c r="P1" s="66" t="s">
        <v>2</v>
      </c>
      <c r="Q1" s="66" t="s">
        <v>3</v>
      </c>
      <c r="R1" s="67" t="s">
        <v>2</v>
      </c>
      <c r="S1" s="67" t="s">
        <v>3</v>
      </c>
    </row>
    <row r="2" spans="1:19" ht="35.25" customHeight="1">
      <c r="A2" s="62" t="s">
        <v>1</v>
      </c>
      <c r="B2" s="53" t="s">
        <v>75</v>
      </c>
      <c r="C2" s="53"/>
      <c r="D2" s="53"/>
      <c r="E2" s="53" t="s">
        <v>76</v>
      </c>
      <c r="F2" s="53"/>
      <c r="G2" s="53"/>
      <c r="H2" s="54" t="s">
        <v>77</v>
      </c>
      <c r="I2" s="54"/>
      <c r="J2" s="55"/>
      <c r="L2" s="68" t="s">
        <v>78</v>
      </c>
      <c r="M2" s="68"/>
      <c r="N2" s="68"/>
      <c r="O2" s="68"/>
      <c r="P2" s="68"/>
      <c r="Q2" s="68"/>
      <c r="R2" s="69" t="s">
        <v>80</v>
      </c>
      <c r="S2" s="69"/>
    </row>
    <row r="3" spans="1:19" ht="15">
      <c r="A3" s="63"/>
      <c r="B3" s="1" t="s">
        <v>2</v>
      </c>
      <c r="C3" s="1" t="s">
        <v>3</v>
      </c>
      <c r="D3" s="1" t="s">
        <v>4</v>
      </c>
      <c r="E3" s="1" t="s">
        <v>2</v>
      </c>
      <c r="F3" s="1" t="s">
        <v>3</v>
      </c>
      <c r="G3" s="1" t="s">
        <v>4</v>
      </c>
      <c r="H3" s="1" t="s">
        <v>2</v>
      </c>
      <c r="I3" s="1" t="s">
        <v>3</v>
      </c>
      <c r="J3" s="2" t="s">
        <v>4</v>
      </c>
      <c r="L3" s="70">
        <v>2021</v>
      </c>
      <c r="M3" s="70"/>
      <c r="N3" s="71">
        <v>2022</v>
      </c>
      <c r="O3" s="71"/>
      <c r="P3" s="72" t="s">
        <v>79</v>
      </c>
      <c r="Q3" s="72"/>
      <c r="R3" s="69"/>
      <c r="S3" s="69"/>
    </row>
    <row r="4" spans="1:19" ht="15">
      <c r="A4" s="10" t="s">
        <v>5</v>
      </c>
      <c r="B4" s="3">
        <v>0</v>
      </c>
      <c r="C4" s="3">
        <v>0</v>
      </c>
      <c r="D4" s="3">
        <v>0</v>
      </c>
      <c r="E4" s="3">
        <v>0</v>
      </c>
      <c r="F4" s="3">
        <v>0</v>
      </c>
      <c r="G4" s="3">
        <v>0</v>
      </c>
      <c r="H4" s="4">
        <v>0</v>
      </c>
      <c r="I4" s="4">
        <v>0</v>
      </c>
      <c r="J4" s="5"/>
      <c r="L4" s="73">
        <f>B4/2</f>
        <v>0</v>
      </c>
      <c r="M4" s="73">
        <f>C4/2</f>
        <v>0</v>
      </c>
      <c r="N4" s="74">
        <f>E4/2</f>
        <v>0</v>
      </c>
      <c r="O4" s="74">
        <f>F4/2</f>
        <v>0</v>
      </c>
      <c r="P4" s="75">
        <f>N4-L4</f>
        <v>0</v>
      </c>
      <c r="Q4" s="75">
        <f>O4-M4</f>
        <v>0</v>
      </c>
      <c r="R4" s="76">
        <f>N4/90</f>
        <v>0</v>
      </c>
      <c r="S4" s="76">
        <f>O4/90</f>
        <v>0</v>
      </c>
    </row>
    <row r="5" spans="1:19" ht="15">
      <c r="A5" s="6" t="s">
        <v>69</v>
      </c>
      <c r="B5" s="7">
        <v>1444140</v>
      </c>
      <c r="C5" s="7">
        <v>4098018</v>
      </c>
      <c r="D5" s="7">
        <v>5542158</v>
      </c>
      <c r="E5" s="7">
        <v>2923503</v>
      </c>
      <c r="F5" s="7">
        <v>8490727</v>
      </c>
      <c r="G5" s="7">
        <v>11414230</v>
      </c>
      <c r="H5" s="8">
        <v>102.43902945697785</v>
      </c>
      <c r="I5" s="8">
        <v>107.19106163028079</v>
      </c>
      <c r="J5" s="9">
        <v>105.95280755258149</v>
      </c>
      <c r="L5" s="73">
        <f>B5/2</f>
        <v>722070</v>
      </c>
      <c r="M5" s="73">
        <f>C5/2</f>
        <v>2049009</v>
      </c>
      <c r="N5" s="74">
        <f>E5/2</f>
        <v>1461751.5</v>
      </c>
      <c r="O5" s="74">
        <f>F5/2</f>
        <v>4245363.5</v>
      </c>
      <c r="P5" s="75">
        <f>N5-L5</f>
        <v>739681.5</v>
      </c>
      <c r="Q5" s="75">
        <f>O5-M5</f>
        <v>2196354.5</v>
      </c>
      <c r="R5" s="76">
        <f>N5/90</f>
        <v>16241.683333333332</v>
      </c>
      <c r="S5" s="76">
        <f>O5/90</f>
        <v>47170.705555555556</v>
      </c>
    </row>
    <row r="6" spans="1:19" ht="15">
      <c r="A6" s="10" t="s">
        <v>53</v>
      </c>
      <c r="B6" s="3">
        <v>3017447</v>
      </c>
      <c r="C6" s="3">
        <v>1193048</v>
      </c>
      <c r="D6" s="3">
        <v>4210495</v>
      </c>
      <c r="E6" s="3">
        <v>3236915</v>
      </c>
      <c r="F6" s="3">
        <v>3125648</v>
      </c>
      <c r="G6" s="3">
        <v>6362563</v>
      </c>
      <c r="H6" s="4">
        <v>7.273300906362233</v>
      </c>
      <c r="I6" s="4">
        <v>161.98845310498825</v>
      </c>
      <c r="J6" s="5">
        <v>51.111995145463894</v>
      </c>
      <c r="L6" s="73">
        <f aca="true" t="shared" si="0" ref="L6:M61">B6/2</f>
        <v>1508723.5</v>
      </c>
      <c r="M6" s="73">
        <f t="shared" si="0"/>
        <v>596524</v>
      </c>
      <c r="N6" s="74">
        <f aca="true" t="shared" si="1" ref="N6:O61">E6/2</f>
        <v>1618457.5</v>
      </c>
      <c r="O6" s="74">
        <f t="shared" si="1"/>
        <v>1562824</v>
      </c>
      <c r="P6" s="75">
        <f aca="true" t="shared" si="2" ref="P6:Q61">N6-L6</f>
        <v>109734</v>
      </c>
      <c r="Q6" s="75">
        <f t="shared" si="2"/>
        <v>966300</v>
      </c>
      <c r="R6" s="76">
        <f aca="true" t="shared" si="3" ref="R6:R59">N6/90</f>
        <v>17982.86111111111</v>
      </c>
      <c r="S6" s="76">
        <f aca="true" t="shared" si="4" ref="S6:S59">O6/90</f>
        <v>17364.71111111111</v>
      </c>
    </row>
    <row r="7" spans="1:19" ht="15">
      <c r="A7" s="6" t="s">
        <v>6</v>
      </c>
      <c r="B7" s="7">
        <v>1009931</v>
      </c>
      <c r="C7" s="7">
        <v>94419</v>
      </c>
      <c r="D7" s="7">
        <v>1104350</v>
      </c>
      <c r="E7" s="7">
        <v>1533714</v>
      </c>
      <c r="F7" s="7">
        <v>321205</v>
      </c>
      <c r="G7" s="7">
        <v>1854919</v>
      </c>
      <c r="H7" s="8">
        <v>51.863246102951585</v>
      </c>
      <c r="I7" s="8">
        <v>240.1910632393904</v>
      </c>
      <c r="J7" s="9">
        <v>67.96477565989044</v>
      </c>
      <c r="L7" s="73">
        <f t="shared" si="0"/>
        <v>504965.5</v>
      </c>
      <c r="M7" s="73">
        <f t="shared" si="0"/>
        <v>47209.5</v>
      </c>
      <c r="N7" s="74">
        <f t="shared" si="1"/>
        <v>766857</v>
      </c>
      <c r="O7" s="74">
        <f t="shared" si="1"/>
        <v>160602.5</v>
      </c>
      <c r="P7" s="75">
        <f t="shared" si="2"/>
        <v>261891.5</v>
      </c>
      <c r="Q7" s="75">
        <f t="shared" si="2"/>
        <v>113393</v>
      </c>
      <c r="R7" s="76">
        <f t="shared" si="3"/>
        <v>8520.633333333333</v>
      </c>
      <c r="S7" s="76">
        <f t="shared" si="4"/>
        <v>1784.4722222222222</v>
      </c>
    </row>
    <row r="8" spans="1:19" ht="15">
      <c r="A8" s="10" t="s">
        <v>7</v>
      </c>
      <c r="B8" s="3">
        <v>1054472</v>
      </c>
      <c r="C8" s="3">
        <v>77564</v>
      </c>
      <c r="D8" s="3">
        <v>1132036</v>
      </c>
      <c r="E8" s="3">
        <v>1362093</v>
      </c>
      <c r="F8" s="3">
        <v>334374</v>
      </c>
      <c r="G8" s="3">
        <v>1696467</v>
      </c>
      <c r="H8" s="4">
        <v>29.172988946126594</v>
      </c>
      <c r="I8" s="4">
        <v>331.0943221081945</v>
      </c>
      <c r="J8" s="5">
        <v>49.859810112045906</v>
      </c>
      <c r="L8" s="73">
        <f t="shared" si="0"/>
        <v>527236</v>
      </c>
      <c r="M8" s="73">
        <f t="shared" si="0"/>
        <v>38782</v>
      </c>
      <c r="N8" s="74">
        <f t="shared" si="1"/>
        <v>681046.5</v>
      </c>
      <c r="O8" s="74">
        <f t="shared" si="1"/>
        <v>167187</v>
      </c>
      <c r="P8" s="75">
        <f t="shared" si="2"/>
        <v>153810.5</v>
      </c>
      <c r="Q8" s="75">
        <f t="shared" si="2"/>
        <v>128405</v>
      </c>
      <c r="R8" s="76">
        <f t="shared" si="3"/>
        <v>7567.183333333333</v>
      </c>
      <c r="S8" s="76">
        <f t="shared" si="4"/>
        <v>1857.6333333333334</v>
      </c>
    </row>
    <row r="9" spans="1:19" ht="15">
      <c r="A9" s="6" t="s">
        <v>8</v>
      </c>
      <c r="B9" s="7">
        <v>684491</v>
      </c>
      <c r="C9" s="7">
        <v>461738</v>
      </c>
      <c r="D9" s="7">
        <v>1146229</v>
      </c>
      <c r="E9" s="7">
        <v>1170606</v>
      </c>
      <c r="F9" s="7">
        <v>927137</v>
      </c>
      <c r="G9" s="7">
        <v>2097743</v>
      </c>
      <c r="H9" s="8">
        <v>71.01846481546141</v>
      </c>
      <c r="I9" s="8">
        <v>100.79287388085885</v>
      </c>
      <c r="J9" s="9">
        <v>83.01255682764962</v>
      </c>
      <c r="L9" s="73">
        <f t="shared" si="0"/>
        <v>342245.5</v>
      </c>
      <c r="M9" s="73">
        <f t="shared" si="0"/>
        <v>230869</v>
      </c>
      <c r="N9" s="74">
        <f t="shared" si="1"/>
        <v>585303</v>
      </c>
      <c r="O9" s="74">
        <f t="shared" si="1"/>
        <v>463568.5</v>
      </c>
      <c r="P9" s="75">
        <f t="shared" si="2"/>
        <v>243057.5</v>
      </c>
      <c r="Q9" s="75">
        <f t="shared" si="2"/>
        <v>232699.5</v>
      </c>
      <c r="R9" s="76">
        <f t="shared" si="3"/>
        <v>6503.366666666667</v>
      </c>
      <c r="S9" s="76">
        <f t="shared" si="4"/>
        <v>5150.761111111111</v>
      </c>
    </row>
    <row r="10" spans="1:19" ht="15">
      <c r="A10" s="10" t="s">
        <v>54</v>
      </c>
      <c r="B10" s="3">
        <v>43602</v>
      </c>
      <c r="C10" s="3">
        <v>16673</v>
      </c>
      <c r="D10" s="3">
        <v>60275</v>
      </c>
      <c r="E10" s="3">
        <v>66841</v>
      </c>
      <c r="F10" s="3">
        <v>24977</v>
      </c>
      <c r="G10" s="3">
        <v>91818</v>
      </c>
      <c r="H10" s="4">
        <v>53.298013852575565</v>
      </c>
      <c r="I10" s="4">
        <v>49.805074071852694</v>
      </c>
      <c r="J10" s="5">
        <v>52.33181252592285</v>
      </c>
      <c r="L10" s="73">
        <f t="shared" si="0"/>
        <v>21801</v>
      </c>
      <c r="M10" s="73">
        <f t="shared" si="0"/>
        <v>8336.5</v>
      </c>
      <c r="N10" s="74">
        <f t="shared" si="1"/>
        <v>33420.5</v>
      </c>
      <c r="O10" s="74">
        <f t="shared" si="1"/>
        <v>12488.5</v>
      </c>
      <c r="P10" s="75">
        <f t="shared" si="2"/>
        <v>11619.5</v>
      </c>
      <c r="Q10" s="75">
        <f t="shared" si="2"/>
        <v>4152</v>
      </c>
      <c r="R10" s="76">
        <f t="shared" si="3"/>
        <v>371.3388888888889</v>
      </c>
      <c r="S10" s="76">
        <f t="shared" si="4"/>
        <v>138.76111111111112</v>
      </c>
    </row>
    <row r="11" spans="1:19" ht="15">
      <c r="A11" s="6" t="s">
        <v>9</v>
      </c>
      <c r="B11" s="7">
        <v>119351</v>
      </c>
      <c r="C11" s="7">
        <v>1380</v>
      </c>
      <c r="D11" s="7">
        <v>120731</v>
      </c>
      <c r="E11" s="7">
        <v>194209</v>
      </c>
      <c r="F11" s="7">
        <v>9521</v>
      </c>
      <c r="G11" s="7">
        <v>203730</v>
      </c>
      <c r="H11" s="8">
        <v>62.72088210404605</v>
      </c>
      <c r="I11" s="8">
        <v>589.9275362318841</v>
      </c>
      <c r="J11" s="9">
        <v>68.74704922513686</v>
      </c>
      <c r="L11" s="73">
        <f t="shared" si="0"/>
        <v>59675.5</v>
      </c>
      <c r="M11" s="73">
        <f t="shared" si="0"/>
        <v>690</v>
      </c>
      <c r="N11" s="74">
        <f t="shared" si="1"/>
        <v>97104.5</v>
      </c>
      <c r="O11" s="74">
        <f t="shared" si="1"/>
        <v>4760.5</v>
      </c>
      <c r="P11" s="75">
        <f t="shared" si="2"/>
        <v>37429</v>
      </c>
      <c r="Q11" s="75">
        <f t="shared" si="2"/>
        <v>4070.5</v>
      </c>
      <c r="R11" s="76">
        <f t="shared" si="3"/>
        <v>1078.9388888888889</v>
      </c>
      <c r="S11" s="76">
        <f t="shared" si="4"/>
        <v>52.894444444444446</v>
      </c>
    </row>
    <row r="12" spans="1:19" ht="15">
      <c r="A12" s="10" t="s">
        <v>10</v>
      </c>
      <c r="B12" s="3">
        <v>160493</v>
      </c>
      <c r="C12" s="3">
        <v>0</v>
      </c>
      <c r="D12" s="3">
        <v>160493</v>
      </c>
      <c r="E12" s="3">
        <v>217191</v>
      </c>
      <c r="F12" s="3">
        <v>3434</v>
      </c>
      <c r="G12" s="3">
        <v>220625</v>
      </c>
      <c r="H12" s="4">
        <v>35.32739745658689</v>
      </c>
      <c r="I12" s="4">
        <v>0</v>
      </c>
      <c r="J12" s="5">
        <v>37.46705463789698</v>
      </c>
      <c r="L12" s="73">
        <f t="shared" si="0"/>
        <v>80246.5</v>
      </c>
      <c r="M12" s="73">
        <f t="shared" si="0"/>
        <v>0</v>
      </c>
      <c r="N12" s="74">
        <f t="shared" si="1"/>
        <v>108595.5</v>
      </c>
      <c r="O12" s="74">
        <f t="shared" si="1"/>
        <v>1717</v>
      </c>
      <c r="P12" s="75">
        <f t="shared" si="2"/>
        <v>28349</v>
      </c>
      <c r="Q12" s="75">
        <f t="shared" si="2"/>
        <v>1717</v>
      </c>
      <c r="R12" s="76">
        <f t="shared" si="3"/>
        <v>1206.6166666666666</v>
      </c>
      <c r="S12" s="76">
        <f t="shared" si="4"/>
        <v>19.07777777777778</v>
      </c>
    </row>
    <row r="13" spans="1:19" ht="15">
      <c r="A13" s="6" t="s">
        <v>11</v>
      </c>
      <c r="B13" s="7">
        <v>558782</v>
      </c>
      <c r="C13" s="7">
        <v>16596</v>
      </c>
      <c r="D13" s="7">
        <v>575378</v>
      </c>
      <c r="E13" s="7">
        <v>748543</v>
      </c>
      <c r="F13" s="7">
        <v>108812</v>
      </c>
      <c r="G13" s="7">
        <v>857355</v>
      </c>
      <c r="H13" s="8">
        <v>33.95975532497468</v>
      </c>
      <c r="I13" s="8">
        <v>555.6519643287539</v>
      </c>
      <c r="J13" s="9">
        <v>49.00726131343222</v>
      </c>
      <c r="L13" s="73">
        <f t="shared" si="0"/>
        <v>279391</v>
      </c>
      <c r="M13" s="73">
        <f t="shared" si="0"/>
        <v>8298</v>
      </c>
      <c r="N13" s="74">
        <f t="shared" si="1"/>
        <v>374271.5</v>
      </c>
      <c r="O13" s="74">
        <f t="shared" si="1"/>
        <v>54406</v>
      </c>
      <c r="P13" s="75">
        <f t="shared" si="2"/>
        <v>94880.5</v>
      </c>
      <c r="Q13" s="75">
        <f t="shared" si="2"/>
        <v>46108</v>
      </c>
      <c r="R13" s="76">
        <f t="shared" si="3"/>
        <v>4158.572222222222</v>
      </c>
      <c r="S13" s="76">
        <f t="shared" si="4"/>
        <v>604.5111111111111</v>
      </c>
    </row>
    <row r="14" spans="1:19" ht="15">
      <c r="A14" s="10" t="s">
        <v>12</v>
      </c>
      <c r="B14" s="3">
        <v>381164</v>
      </c>
      <c r="C14" s="3">
        <v>2290</v>
      </c>
      <c r="D14" s="3">
        <v>383454</v>
      </c>
      <c r="E14" s="3">
        <v>515182</v>
      </c>
      <c r="F14" s="3">
        <v>21395</v>
      </c>
      <c r="G14" s="3">
        <v>536577</v>
      </c>
      <c r="H14" s="4">
        <v>35.16019351250381</v>
      </c>
      <c r="I14" s="4">
        <v>834.2794759825327</v>
      </c>
      <c r="J14" s="5">
        <v>39.93256035926082</v>
      </c>
      <c r="L14" s="73">
        <f t="shared" si="0"/>
        <v>190582</v>
      </c>
      <c r="M14" s="73">
        <f t="shared" si="0"/>
        <v>1145</v>
      </c>
      <c r="N14" s="74">
        <f t="shared" si="1"/>
        <v>257591</v>
      </c>
      <c r="O14" s="74">
        <f t="shared" si="1"/>
        <v>10697.5</v>
      </c>
      <c r="P14" s="75">
        <f t="shared" si="2"/>
        <v>67009</v>
      </c>
      <c r="Q14" s="75">
        <f t="shared" si="2"/>
        <v>9552.5</v>
      </c>
      <c r="R14" s="76">
        <f t="shared" si="3"/>
        <v>2862.1222222222223</v>
      </c>
      <c r="S14" s="76">
        <f t="shared" si="4"/>
        <v>118.86111111111111</v>
      </c>
    </row>
    <row r="15" spans="1:19" ht="15">
      <c r="A15" s="6" t="s">
        <v>13</v>
      </c>
      <c r="B15" s="7">
        <v>187781</v>
      </c>
      <c r="C15" s="7">
        <v>1741</v>
      </c>
      <c r="D15" s="7">
        <v>189522</v>
      </c>
      <c r="E15" s="7">
        <v>243288</v>
      </c>
      <c r="F15" s="7">
        <v>1949</v>
      </c>
      <c r="G15" s="7">
        <v>245237</v>
      </c>
      <c r="H15" s="8">
        <v>29.55943359551818</v>
      </c>
      <c r="I15" s="8">
        <v>11.947156806433085</v>
      </c>
      <c r="J15" s="9">
        <v>29.397642490053926</v>
      </c>
      <c r="L15" s="73">
        <f t="shared" si="0"/>
        <v>93890.5</v>
      </c>
      <c r="M15" s="73">
        <f t="shared" si="0"/>
        <v>870.5</v>
      </c>
      <c r="N15" s="74">
        <f t="shared" si="1"/>
        <v>121644</v>
      </c>
      <c r="O15" s="74">
        <f t="shared" si="1"/>
        <v>974.5</v>
      </c>
      <c r="P15" s="75">
        <f t="shared" si="2"/>
        <v>27753.5</v>
      </c>
      <c r="Q15" s="75">
        <f t="shared" si="2"/>
        <v>104</v>
      </c>
      <c r="R15" s="76">
        <f t="shared" si="3"/>
        <v>1351.6</v>
      </c>
      <c r="S15" s="76">
        <f t="shared" si="4"/>
        <v>10.827777777777778</v>
      </c>
    </row>
    <row r="16" spans="1:19" ht="15">
      <c r="A16" s="10" t="s">
        <v>14</v>
      </c>
      <c r="B16" s="3">
        <v>321222</v>
      </c>
      <c r="C16" s="3">
        <v>3135</v>
      </c>
      <c r="D16" s="3">
        <v>324357</v>
      </c>
      <c r="E16" s="3">
        <v>439470</v>
      </c>
      <c r="F16" s="3">
        <v>45299</v>
      </c>
      <c r="G16" s="3">
        <v>484769</v>
      </c>
      <c r="H16" s="4">
        <v>36.811924463455185</v>
      </c>
      <c r="I16" s="4">
        <v>1344.9441786283892</v>
      </c>
      <c r="J16" s="5">
        <v>49.455384036724965</v>
      </c>
      <c r="L16" s="73">
        <f t="shared" si="0"/>
        <v>160611</v>
      </c>
      <c r="M16" s="73">
        <f t="shared" si="0"/>
        <v>1567.5</v>
      </c>
      <c r="N16" s="74">
        <f t="shared" si="1"/>
        <v>219735</v>
      </c>
      <c r="O16" s="74">
        <f t="shared" si="1"/>
        <v>22649.5</v>
      </c>
      <c r="P16" s="75">
        <f t="shared" si="2"/>
        <v>59124</v>
      </c>
      <c r="Q16" s="75">
        <f t="shared" si="2"/>
        <v>21082</v>
      </c>
      <c r="R16" s="76">
        <f t="shared" si="3"/>
        <v>2441.5</v>
      </c>
      <c r="S16" s="76">
        <f t="shared" si="4"/>
        <v>251.6611111111111</v>
      </c>
    </row>
    <row r="17" spans="1:19" ht="15">
      <c r="A17" s="6" t="s">
        <v>15</v>
      </c>
      <c r="B17" s="7">
        <v>26270</v>
      </c>
      <c r="C17" s="7">
        <v>0</v>
      </c>
      <c r="D17" s="7">
        <v>26270</v>
      </c>
      <c r="E17" s="7">
        <v>39241</v>
      </c>
      <c r="F17" s="7">
        <v>0</v>
      </c>
      <c r="G17" s="7">
        <v>39241</v>
      </c>
      <c r="H17" s="8">
        <v>49.37571374191093</v>
      </c>
      <c r="I17" s="8">
        <v>0</v>
      </c>
      <c r="J17" s="9">
        <v>49.37571374191093</v>
      </c>
      <c r="L17" s="73">
        <f t="shared" si="0"/>
        <v>13135</v>
      </c>
      <c r="M17" s="73">
        <f t="shared" si="0"/>
        <v>0</v>
      </c>
      <c r="N17" s="74">
        <f t="shared" si="1"/>
        <v>19620.5</v>
      </c>
      <c r="O17" s="74">
        <f t="shared" si="1"/>
        <v>0</v>
      </c>
      <c r="P17" s="75">
        <f t="shared" si="2"/>
        <v>6485.5</v>
      </c>
      <c r="Q17" s="75">
        <f t="shared" si="2"/>
        <v>0</v>
      </c>
      <c r="R17" s="76">
        <f t="shared" si="3"/>
        <v>218.00555555555556</v>
      </c>
      <c r="S17" s="76">
        <f t="shared" si="4"/>
        <v>0</v>
      </c>
    </row>
    <row r="18" spans="1:19" ht="15">
      <c r="A18" s="10" t="s">
        <v>16</v>
      </c>
      <c r="B18" s="3">
        <v>47989</v>
      </c>
      <c r="C18" s="3">
        <v>0</v>
      </c>
      <c r="D18" s="3">
        <v>47989</v>
      </c>
      <c r="E18" s="3">
        <v>42407</v>
      </c>
      <c r="F18" s="3">
        <v>0</v>
      </c>
      <c r="G18" s="3">
        <v>42407</v>
      </c>
      <c r="H18" s="4">
        <v>-11.631832294900915</v>
      </c>
      <c r="I18" s="4">
        <v>0</v>
      </c>
      <c r="J18" s="5">
        <v>-11.631832294900915</v>
      </c>
      <c r="L18" s="73">
        <f t="shared" si="0"/>
        <v>23994.5</v>
      </c>
      <c r="M18" s="73">
        <f t="shared" si="0"/>
        <v>0</v>
      </c>
      <c r="N18" s="74">
        <f t="shared" si="1"/>
        <v>21203.5</v>
      </c>
      <c r="O18" s="74">
        <f t="shared" si="1"/>
        <v>0</v>
      </c>
      <c r="P18" s="75">
        <f t="shared" si="2"/>
        <v>-2791</v>
      </c>
      <c r="Q18" s="75">
        <f t="shared" si="2"/>
        <v>0</v>
      </c>
      <c r="R18" s="76">
        <f t="shared" si="3"/>
        <v>235.59444444444443</v>
      </c>
      <c r="S18" s="76">
        <f t="shared" si="4"/>
        <v>0</v>
      </c>
    </row>
    <row r="19" spans="1:19" ht="15">
      <c r="A19" s="6" t="s">
        <v>17</v>
      </c>
      <c r="B19" s="7">
        <v>15866</v>
      </c>
      <c r="C19" s="7">
        <v>1997</v>
      </c>
      <c r="D19" s="7">
        <v>17863</v>
      </c>
      <c r="E19" s="7">
        <v>20287</v>
      </c>
      <c r="F19" s="7">
        <v>2380</v>
      </c>
      <c r="G19" s="7">
        <v>22667</v>
      </c>
      <c r="H19" s="8">
        <v>27.86461616034287</v>
      </c>
      <c r="I19" s="8">
        <v>19.178768152228344</v>
      </c>
      <c r="J19" s="9">
        <v>26.893578906118794</v>
      </c>
      <c r="L19" s="73">
        <f t="shared" si="0"/>
        <v>7933</v>
      </c>
      <c r="M19" s="73">
        <f t="shared" si="0"/>
        <v>998.5</v>
      </c>
      <c r="N19" s="74">
        <f t="shared" si="1"/>
        <v>10143.5</v>
      </c>
      <c r="O19" s="74">
        <f t="shared" si="1"/>
        <v>1190</v>
      </c>
      <c r="P19" s="75">
        <f t="shared" si="2"/>
        <v>2210.5</v>
      </c>
      <c r="Q19" s="75">
        <f t="shared" si="2"/>
        <v>191.5</v>
      </c>
      <c r="R19" s="76">
        <f t="shared" si="3"/>
        <v>112.70555555555555</v>
      </c>
      <c r="S19" s="76">
        <f t="shared" si="4"/>
        <v>13.222222222222221</v>
      </c>
    </row>
    <row r="20" spans="1:19" ht="15">
      <c r="A20" s="10" t="s">
        <v>55</v>
      </c>
      <c r="B20" s="3">
        <v>0</v>
      </c>
      <c r="C20" s="3">
        <v>0</v>
      </c>
      <c r="D20" s="3">
        <v>0</v>
      </c>
      <c r="E20" s="3">
        <v>0</v>
      </c>
      <c r="F20" s="3">
        <v>0</v>
      </c>
      <c r="G20" s="3">
        <v>0</v>
      </c>
      <c r="H20" s="4">
        <v>0</v>
      </c>
      <c r="I20" s="4">
        <v>0</v>
      </c>
      <c r="J20" s="5">
        <v>0</v>
      </c>
      <c r="L20" s="73">
        <f t="shared" si="0"/>
        <v>0</v>
      </c>
      <c r="M20" s="73">
        <f t="shared" si="0"/>
        <v>0</v>
      </c>
      <c r="N20" s="74">
        <f t="shared" si="1"/>
        <v>0</v>
      </c>
      <c r="O20" s="74">
        <f t="shared" si="1"/>
        <v>0</v>
      </c>
      <c r="P20" s="75">
        <f t="shared" si="2"/>
        <v>0</v>
      </c>
      <c r="Q20" s="75">
        <f t="shared" si="2"/>
        <v>0</v>
      </c>
      <c r="R20" s="76">
        <f t="shared" si="3"/>
        <v>0</v>
      </c>
      <c r="S20" s="76">
        <f t="shared" si="4"/>
        <v>0</v>
      </c>
    </row>
    <row r="21" spans="1:19" ht="15">
      <c r="A21" s="6" t="s">
        <v>18</v>
      </c>
      <c r="B21" s="7">
        <v>22693</v>
      </c>
      <c r="C21" s="7">
        <v>0</v>
      </c>
      <c r="D21" s="7">
        <v>22693</v>
      </c>
      <c r="E21" s="7">
        <v>33174</v>
      </c>
      <c r="F21" s="7">
        <v>0</v>
      </c>
      <c r="G21" s="7">
        <v>33174</v>
      </c>
      <c r="H21" s="8">
        <v>46.186048561230336</v>
      </c>
      <c r="I21" s="8">
        <v>0</v>
      </c>
      <c r="J21" s="9">
        <v>46.186048561230336</v>
      </c>
      <c r="L21" s="73">
        <f t="shared" si="0"/>
        <v>11346.5</v>
      </c>
      <c r="M21" s="73">
        <f t="shared" si="0"/>
        <v>0</v>
      </c>
      <c r="N21" s="74">
        <f t="shared" si="1"/>
        <v>16587</v>
      </c>
      <c r="O21" s="74">
        <f t="shared" si="1"/>
        <v>0</v>
      </c>
      <c r="P21" s="75">
        <f t="shared" si="2"/>
        <v>5240.5</v>
      </c>
      <c r="Q21" s="75">
        <f t="shared" si="2"/>
        <v>0</v>
      </c>
      <c r="R21" s="76">
        <f t="shared" si="3"/>
        <v>184.3</v>
      </c>
      <c r="S21" s="76">
        <f t="shared" si="4"/>
        <v>0</v>
      </c>
    </row>
    <row r="22" spans="1:19" ht="15">
      <c r="A22" s="10" t="s">
        <v>19</v>
      </c>
      <c r="B22" s="3">
        <v>0</v>
      </c>
      <c r="C22" s="3">
        <v>0</v>
      </c>
      <c r="D22" s="3">
        <v>0</v>
      </c>
      <c r="E22" s="3">
        <v>0</v>
      </c>
      <c r="F22" s="3">
        <v>0</v>
      </c>
      <c r="G22" s="3">
        <v>0</v>
      </c>
      <c r="H22" s="4">
        <v>0</v>
      </c>
      <c r="I22" s="4">
        <v>0</v>
      </c>
      <c r="J22" s="5">
        <v>0</v>
      </c>
      <c r="L22" s="73">
        <f t="shared" si="0"/>
        <v>0</v>
      </c>
      <c r="M22" s="73">
        <f t="shared" si="0"/>
        <v>0</v>
      </c>
      <c r="N22" s="74">
        <f t="shared" si="1"/>
        <v>0</v>
      </c>
      <c r="O22" s="74">
        <f t="shared" si="1"/>
        <v>0</v>
      </c>
      <c r="P22" s="75">
        <f t="shared" si="2"/>
        <v>0</v>
      </c>
      <c r="Q22" s="75">
        <f t="shared" si="2"/>
        <v>0</v>
      </c>
      <c r="R22" s="76">
        <f t="shared" si="3"/>
        <v>0</v>
      </c>
      <c r="S22" s="76">
        <f t="shared" si="4"/>
        <v>0</v>
      </c>
    </row>
    <row r="23" spans="1:19" ht="15">
      <c r="A23" s="6" t="s">
        <v>20</v>
      </c>
      <c r="B23" s="7">
        <v>116523</v>
      </c>
      <c r="C23" s="7">
        <v>0</v>
      </c>
      <c r="D23" s="7">
        <v>116523</v>
      </c>
      <c r="E23" s="7">
        <v>104721</v>
      </c>
      <c r="F23" s="7">
        <v>0</v>
      </c>
      <c r="G23" s="7">
        <v>104721</v>
      </c>
      <c r="H23" s="8">
        <v>-10.128472490409619</v>
      </c>
      <c r="I23" s="8">
        <v>0</v>
      </c>
      <c r="J23" s="9">
        <v>-10.128472490409619</v>
      </c>
      <c r="L23" s="73">
        <f t="shared" si="0"/>
        <v>58261.5</v>
      </c>
      <c r="M23" s="73">
        <f t="shared" si="0"/>
        <v>0</v>
      </c>
      <c r="N23" s="74">
        <f t="shared" si="1"/>
        <v>52360.5</v>
      </c>
      <c r="O23" s="74">
        <f t="shared" si="1"/>
        <v>0</v>
      </c>
      <c r="P23" s="75">
        <f t="shared" si="2"/>
        <v>-5901</v>
      </c>
      <c r="Q23" s="75">
        <f t="shared" si="2"/>
        <v>0</v>
      </c>
      <c r="R23" s="76">
        <f t="shared" si="3"/>
        <v>581.7833333333333</v>
      </c>
      <c r="S23" s="76">
        <f t="shared" si="4"/>
        <v>0</v>
      </c>
    </row>
    <row r="24" spans="1:19" ht="15">
      <c r="A24" s="10" t="s">
        <v>21</v>
      </c>
      <c r="B24" s="3">
        <v>28795</v>
      </c>
      <c r="C24" s="3">
        <v>0</v>
      </c>
      <c r="D24" s="3">
        <v>28795</v>
      </c>
      <c r="E24" s="3">
        <v>28115</v>
      </c>
      <c r="F24" s="3">
        <v>0</v>
      </c>
      <c r="G24" s="3">
        <v>28115</v>
      </c>
      <c r="H24" s="4">
        <v>-2.361521097412745</v>
      </c>
      <c r="I24" s="4">
        <v>0</v>
      </c>
      <c r="J24" s="5">
        <v>-2.361521097412745</v>
      </c>
      <c r="L24" s="73">
        <f t="shared" si="0"/>
        <v>14397.5</v>
      </c>
      <c r="M24" s="73">
        <f t="shared" si="0"/>
        <v>0</v>
      </c>
      <c r="N24" s="74">
        <f t="shared" si="1"/>
        <v>14057.5</v>
      </c>
      <c r="O24" s="74">
        <f t="shared" si="1"/>
        <v>0</v>
      </c>
      <c r="P24" s="75">
        <f t="shared" si="2"/>
        <v>-340</v>
      </c>
      <c r="Q24" s="75">
        <f t="shared" si="2"/>
        <v>0</v>
      </c>
      <c r="R24" s="76">
        <f t="shared" si="3"/>
        <v>156.19444444444446</v>
      </c>
      <c r="S24" s="76">
        <f t="shared" si="4"/>
        <v>0</v>
      </c>
    </row>
    <row r="25" spans="1:19" ht="15">
      <c r="A25" s="6" t="s">
        <v>22</v>
      </c>
      <c r="B25" s="7">
        <v>100</v>
      </c>
      <c r="C25" s="7">
        <v>0</v>
      </c>
      <c r="D25" s="7">
        <v>100</v>
      </c>
      <c r="E25" s="7">
        <v>22250</v>
      </c>
      <c r="F25" s="7">
        <v>40</v>
      </c>
      <c r="G25" s="7">
        <v>22290</v>
      </c>
      <c r="H25" s="8">
        <v>22150</v>
      </c>
      <c r="I25" s="8">
        <v>0</v>
      </c>
      <c r="J25" s="9">
        <v>22190</v>
      </c>
      <c r="L25" s="73">
        <f t="shared" si="0"/>
        <v>50</v>
      </c>
      <c r="M25" s="73">
        <f t="shared" si="0"/>
        <v>0</v>
      </c>
      <c r="N25" s="74">
        <f t="shared" si="1"/>
        <v>11125</v>
      </c>
      <c r="O25" s="74">
        <f t="shared" si="1"/>
        <v>20</v>
      </c>
      <c r="P25" s="75">
        <f t="shared" si="2"/>
        <v>11075</v>
      </c>
      <c r="Q25" s="75">
        <f t="shared" si="2"/>
        <v>20</v>
      </c>
      <c r="R25" s="76">
        <f t="shared" si="3"/>
        <v>123.61111111111111</v>
      </c>
      <c r="S25" s="76">
        <f t="shared" si="4"/>
        <v>0.2222222222222222</v>
      </c>
    </row>
    <row r="26" spans="1:19" ht="15">
      <c r="A26" s="10" t="s">
        <v>23</v>
      </c>
      <c r="B26" s="3">
        <v>10337</v>
      </c>
      <c r="C26" s="3">
        <v>0</v>
      </c>
      <c r="D26" s="3">
        <v>10337</v>
      </c>
      <c r="E26" s="3">
        <v>17453</v>
      </c>
      <c r="F26" s="3">
        <v>0</v>
      </c>
      <c r="G26" s="3">
        <v>17453</v>
      </c>
      <c r="H26" s="4">
        <v>68.84008900067717</v>
      </c>
      <c r="I26" s="4">
        <v>0</v>
      </c>
      <c r="J26" s="5">
        <v>68.84008900067717</v>
      </c>
      <c r="L26" s="73">
        <f t="shared" si="0"/>
        <v>5168.5</v>
      </c>
      <c r="M26" s="73">
        <f t="shared" si="0"/>
        <v>0</v>
      </c>
      <c r="N26" s="74">
        <f t="shared" si="1"/>
        <v>8726.5</v>
      </c>
      <c r="O26" s="74">
        <f t="shared" si="1"/>
        <v>0</v>
      </c>
      <c r="P26" s="75">
        <f t="shared" si="2"/>
        <v>3558</v>
      </c>
      <c r="Q26" s="75">
        <f t="shared" si="2"/>
        <v>0</v>
      </c>
      <c r="R26" s="76">
        <f t="shared" si="3"/>
        <v>96.96111111111111</v>
      </c>
      <c r="S26" s="76">
        <f t="shared" si="4"/>
        <v>0</v>
      </c>
    </row>
    <row r="27" spans="1:19" ht="15">
      <c r="A27" s="6" t="s">
        <v>24</v>
      </c>
      <c r="B27" s="7">
        <v>0</v>
      </c>
      <c r="C27" s="7">
        <v>0</v>
      </c>
      <c r="D27" s="7">
        <v>0</v>
      </c>
      <c r="E27" s="7">
        <v>0</v>
      </c>
      <c r="F27" s="7">
        <v>0</v>
      </c>
      <c r="G27" s="7">
        <v>0</v>
      </c>
      <c r="H27" s="8">
        <v>0</v>
      </c>
      <c r="I27" s="8">
        <v>0</v>
      </c>
      <c r="J27" s="9">
        <v>0</v>
      </c>
      <c r="L27" s="73">
        <f t="shared" si="0"/>
        <v>0</v>
      </c>
      <c r="M27" s="73">
        <f t="shared" si="0"/>
        <v>0</v>
      </c>
      <c r="N27" s="74">
        <f t="shared" si="1"/>
        <v>0</v>
      </c>
      <c r="O27" s="74">
        <f t="shared" si="1"/>
        <v>0</v>
      </c>
      <c r="P27" s="75">
        <f t="shared" si="2"/>
        <v>0</v>
      </c>
      <c r="Q27" s="75">
        <f t="shared" si="2"/>
        <v>0</v>
      </c>
      <c r="R27" s="76">
        <f t="shared" si="3"/>
        <v>0</v>
      </c>
      <c r="S27" s="76">
        <f t="shared" si="4"/>
        <v>0</v>
      </c>
    </row>
    <row r="28" spans="1:19" ht="15">
      <c r="A28" s="10" t="s">
        <v>25</v>
      </c>
      <c r="B28" s="3">
        <v>46122</v>
      </c>
      <c r="C28" s="3">
        <v>1200</v>
      </c>
      <c r="D28" s="3">
        <v>47322</v>
      </c>
      <c r="E28" s="3">
        <v>74921</v>
      </c>
      <c r="F28" s="3">
        <v>10881</v>
      </c>
      <c r="G28" s="3">
        <v>85802</v>
      </c>
      <c r="H28" s="4">
        <v>62.44091756645419</v>
      </c>
      <c r="I28" s="4">
        <v>806.7500000000001</v>
      </c>
      <c r="J28" s="5">
        <v>81.31524449516081</v>
      </c>
      <c r="L28" s="73">
        <f t="shared" si="0"/>
        <v>23061</v>
      </c>
      <c r="M28" s="73">
        <f t="shared" si="0"/>
        <v>600</v>
      </c>
      <c r="N28" s="74">
        <f t="shared" si="1"/>
        <v>37460.5</v>
      </c>
      <c r="O28" s="74">
        <f t="shared" si="1"/>
        <v>5440.5</v>
      </c>
      <c r="P28" s="75">
        <f t="shared" si="2"/>
        <v>14399.5</v>
      </c>
      <c r="Q28" s="75">
        <f t="shared" si="2"/>
        <v>4840.5</v>
      </c>
      <c r="R28" s="76">
        <f t="shared" si="3"/>
        <v>416.22777777777776</v>
      </c>
      <c r="S28" s="76">
        <f t="shared" si="4"/>
        <v>60.45</v>
      </c>
    </row>
    <row r="29" spans="1:19" ht="15">
      <c r="A29" s="6" t="s">
        <v>26</v>
      </c>
      <c r="B29" s="7">
        <v>302052</v>
      </c>
      <c r="C29" s="7">
        <v>301</v>
      </c>
      <c r="D29" s="7">
        <v>302353</v>
      </c>
      <c r="E29" s="7">
        <v>342591</v>
      </c>
      <c r="F29" s="7">
        <v>12443</v>
      </c>
      <c r="G29" s="7">
        <v>355034</v>
      </c>
      <c r="H29" s="8">
        <v>13.42119899884788</v>
      </c>
      <c r="I29" s="8">
        <v>4033.887043189369</v>
      </c>
      <c r="J29" s="9">
        <v>17.42367365298178</v>
      </c>
      <c r="L29" s="73">
        <f t="shared" si="0"/>
        <v>151026</v>
      </c>
      <c r="M29" s="73">
        <f t="shared" si="0"/>
        <v>150.5</v>
      </c>
      <c r="N29" s="74">
        <f t="shared" si="1"/>
        <v>171295.5</v>
      </c>
      <c r="O29" s="74">
        <f t="shared" si="1"/>
        <v>6221.5</v>
      </c>
      <c r="P29" s="75">
        <f t="shared" si="2"/>
        <v>20269.5</v>
      </c>
      <c r="Q29" s="75">
        <f t="shared" si="2"/>
        <v>6071</v>
      </c>
      <c r="R29" s="76">
        <f t="shared" si="3"/>
        <v>1903.2833333333333</v>
      </c>
      <c r="S29" s="76">
        <f t="shared" si="4"/>
        <v>69.12777777777778</v>
      </c>
    </row>
    <row r="30" spans="1:19" ht="15">
      <c r="A30" s="10" t="s">
        <v>27</v>
      </c>
      <c r="B30" s="3">
        <v>120072</v>
      </c>
      <c r="C30" s="3">
        <v>0</v>
      </c>
      <c r="D30" s="3">
        <v>120072</v>
      </c>
      <c r="E30" s="3">
        <v>126767</v>
      </c>
      <c r="F30" s="3">
        <v>798</v>
      </c>
      <c r="G30" s="3">
        <v>127565</v>
      </c>
      <c r="H30" s="4">
        <v>5.575821173962289</v>
      </c>
      <c r="I30" s="4">
        <v>0</v>
      </c>
      <c r="J30" s="5">
        <v>6.240422413218735</v>
      </c>
      <c r="L30" s="73">
        <f t="shared" si="0"/>
        <v>60036</v>
      </c>
      <c r="M30" s="73">
        <f t="shared" si="0"/>
        <v>0</v>
      </c>
      <c r="N30" s="74">
        <f t="shared" si="1"/>
        <v>63383.5</v>
      </c>
      <c r="O30" s="74">
        <f t="shared" si="1"/>
        <v>399</v>
      </c>
      <c r="P30" s="75">
        <f t="shared" si="2"/>
        <v>3347.5</v>
      </c>
      <c r="Q30" s="75">
        <f t="shared" si="2"/>
        <v>399</v>
      </c>
      <c r="R30" s="76">
        <f t="shared" si="3"/>
        <v>704.2611111111111</v>
      </c>
      <c r="S30" s="76">
        <f t="shared" si="4"/>
        <v>4.433333333333334</v>
      </c>
    </row>
    <row r="31" spans="1:19" ht="15">
      <c r="A31" s="6" t="s">
        <v>28</v>
      </c>
      <c r="B31" s="7">
        <v>49170</v>
      </c>
      <c r="C31" s="7">
        <v>0</v>
      </c>
      <c r="D31" s="7">
        <v>49170</v>
      </c>
      <c r="E31" s="7">
        <v>49509</v>
      </c>
      <c r="F31" s="7">
        <v>4449</v>
      </c>
      <c r="G31" s="7">
        <v>53958</v>
      </c>
      <c r="H31" s="8">
        <v>0.689444783404515</v>
      </c>
      <c r="I31" s="8">
        <v>0</v>
      </c>
      <c r="J31" s="9">
        <v>9.73764490543014</v>
      </c>
      <c r="L31" s="73">
        <f t="shared" si="0"/>
        <v>24585</v>
      </c>
      <c r="M31" s="73">
        <f t="shared" si="0"/>
        <v>0</v>
      </c>
      <c r="N31" s="74">
        <f t="shared" si="1"/>
        <v>24754.5</v>
      </c>
      <c r="O31" s="74">
        <f t="shared" si="1"/>
        <v>2224.5</v>
      </c>
      <c r="P31" s="75">
        <f t="shared" si="2"/>
        <v>169.5</v>
      </c>
      <c r="Q31" s="75">
        <f t="shared" si="2"/>
        <v>2224.5</v>
      </c>
      <c r="R31" s="76">
        <f t="shared" si="3"/>
        <v>275.05</v>
      </c>
      <c r="S31" s="76">
        <f t="shared" si="4"/>
        <v>24.716666666666665</v>
      </c>
    </row>
    <row r="32" spans="1:19" ht="15">
      <c r="A32" s="10" t="s">
        <v>56</v>
      </c>
      <c r="B32" s="3">
        <v>666</v>
      </c>
      <c r="C32" s="3">
        <v>4202</v>
      </c>
      <c r="D32" s="3">
        <v>4868</v>
      </c>
      <c r="E32" s="3">
        <v>0</v>
      </c>
      <c r="F32" s="3">
        <v>14935</v>
      </c>
      <c r="G32" s="3">
        <v>14935</v>
      </c>
      <c r="H32" s="4">
        <v>-100</v>
      </c>
      <c r="I32" s="4">
        <v>255.42598762494052</v>
      </c>
      <c r="J32" s="5">
        <v>206.79950698438785</v>
      </c>
      <c r="L32" s="73">
        <f t="shared" si="0"/>
        <v>333</v>
      </c>
      <c r="M32" s="73">
        <f t="shared" si="0"/>
        <v>2101</v>
      </c>
      <c r="N32" s="74">
        <f t="shared" si="1"/>
        <v>0</v>
      </c>
      <c r="O32" s="74">
        <f t="shared" si="1"/>
        <v>7467.5</v>
      </c>
      <c r="P32" s="75">
        <f t="shared" si="2"/>
        <v>-333</v>
      </c>
      <c r="Q32" s="75">
        <f t="shared" si="2"/>
        <v>5366.5</v>
      </c>
      <c r="R32" s="76">
        <f t="shared" si="3"/>
        <v>0</v>
      </c>
      <c r="S32" s="76">
        <f t="shared" si="4"/>
        <v>82.97222222222223</v>
      </c>
    </row>
    <row r="33" spans="1:19" ht="15">
      <c r="A33" s="6" t="s">
        <v>68</v>
      </c>
      <c r="B33" s="7">
        <v>13251</v>
      </c>
      <c r="C33" s="7">
        <v>0</v>
      </c>
      <c r="D33" s="7">
        <v>13251</v>
      </c>
      <c r="E33" s="7">
        <v>14460</v>
      </c>
      <c r="F33" s="7">
        <v>0</v>
      </c>
      <c r="G33" s="7">
        <v>14460</v>
      </c>
      <c r="H33" s="8">
        <v>9.12383971021055</v>
      </c>
      <c r="I33" s="8">
        <v>0</v>
      </c>
      <c r="J33" s="9">
        <v>9.12383971021055</v>
      </c>
      <c r="L33" s="73">
        <f t="shared" si="0"/>
        <v>6625.5</v>
      </c>
      <c r="M33" s="73">
        <f t="shared" si="0"/>
        <v>0</v>
      </c>
      <c r="N33" s="74">
        <f t="shared" si="1"/>
        <v>7230</v>
      </c>
      <c r="O33" s="74">
        <f t="shared" si="1"/>
        <v>0</v>
      </c>
      <c r="P33" s="75">
        <f t="shared" si="2"/>
        <v>604.5</v>
      </c>
      <c r="Q33" s="75">
        <f t="shared" si="2"/>
        <v>0</v>
      </c>
      <c r="R33" s="76">
        <f t="shared" si="3"/>
        <v>80.33333333333333</v>
      </c>
      <c r="S33" s="76">
        <f t="shared" si="4"/>
        <v>0</v>
      </c>
    </row>
    <row r="34" spans="1:19" ht="15">
      <c r="A34" s="10" t="s">
        <v>29</v>
      </c>
      <c r="B34" s="3">
        <v>156897</v>
      </c>
      <c r="C34" s="3">
        <v>2904</v>
      </c>
      <c r="D34" s="3">
        <v>159801</v>
      </c>
      <c r="E34" s="3">
        <v>206987</v>
      </c>
      <c r="F34" s="3">
        <v>23505</v>
      </c>
      <c r="G34" s="3">
        <v>230492</v>
      </c>
      <c r="H34" s="4">
        <v>31.925403290056536</v>
      </c>
      <c r="I34" s="4">
        <v>709.4008264462809</v>
      </c>
      <c r="J34" s="5">
        <v>44.236894637705646</v>
      </c>
      <c r="L34" s="73">
        <f t="shared" si="0"/>
        <v>78448.5</v>
      </c>
      <c r="M34" s="73">
        <f t="shared" si="0"/>
        <v>1452</v>
      </c>
      <c r="N34" s="74">
        <f t="shared" si="1"/>
        <v>103493.5</v>
      </c>
      <c r="O34" s="74">
        <f t="shared" si="1"/>
        <v>11752.5</v>
      </c>
      <c r="P34" s="75">
        <f t="shared" si="2"/>
        <v>25045</v>
      </c>
      <c r="Q34" s="75">
        <f t="shared" si="2"/>
        <v>10300.5</v>
      </c>
      <c r="R34" s="76">
        <f t="shared" si="3"/>
        <v>1149.9277777777777</v>
      </c>
      <c r="S34" s="76">
        <f t="shared" si="4"/>
        <v>130.58333333333334</v>
      </c>
    </row>
    <row r="35" spans="1:19" ht="15">
      <c r="A35" s="6" t="s">
        <v>67</v>
      </c>
      <c r="B35" s="7">
        <v>27276</v>
      </c>
      <c r="C35" s="7">
        <v>0</v>
      </c>
      <c r="D35" s="7">
        <v>27276</v>
      </c>
      <c r="E35" s="7">
        <v>40262</v>
      </c>
      <c r="F35" s="7">
        <v>0</v>
      </c>
      <c r="G35" s="7">
        <v>40262</v>
      </c>
      <c r="H35" s="8">
        <v>47.60962017891187</v>
      </c>
      <c r="I35" s="8">
        <v>0</v>
      </c>
      <c r="J35" s="9">
        <v>47.60962017891187</v>
      </c>
      <c r="L35" s="73">
        <f t="shared" si="0"/>
        <v>13638</v>
      </c>
      <c r="M35" s="73">
        <f t="shared" si="0"/>
        <v>0</v>
      </c>
      <c r="N35" s="74">
        <f t="shared" si="1"/>
        <v>20131</v>
      </c>
      <c r="O35" s="74">
        <f t="shared" si="1"/>
        <v>0</v>
      </c>
      <c r="P35" s="75">
        <f t="shared" si="2"/>
        <v>6493</v>
      </c>
      <c r="Q35" s="75">
        <f t="shared" si="2"/>
        <v>0</v>
      </c>
      <c r="R35" s="76">
        <f t="shared" si="3"/>
        <v>223.67777777777778</v>
      </c>
      <c r="S35" s="76">
        <f t="shared" si="4"/>
        <v>0</v>
      </c>
    </row>
    <row r="36" spans="1:19" ht="15">
      <c r="A36" s="10" t="s">
        <v>30</v>
      </c>
      <c r="B36" s="3">
        <v>4981</v>
      </c>
      <c r="C36" s="3">
        <v>333</v>
      </c>
      <c r="D36" s="3">
        <v>5314</v>
      </c>
      <c r="E36" s="3">
        <v>12176</v>
      </c>
      <c r="F36" s="3">
        <v>1271</v>
      </c>
      <c r="G36" s="3">
        <v>13447</v>
      </c>
      <c r="H36" s="4">
        <v>144.44890584220036</v>
      </c>
      <c r="I36" s="4">
        <v>281.68168168168165</v>
      </c>
      <c r="J36" s="5">
        <v>153.04855099736545</v>
      </c>
      <c r="L36" s="73">
        <f t="shared" si="0"/>
        <v>2490.5</v>
      </c>
      <c r="M36" s="73">
        <f t="shared" si="0"/>
        <v>166.5</v>
      </c>
      <c r="N36" s="74">
        <f t="shared" si="1"/>
        <v>6088</v>
      </c>
      <c r="O36" s="74">
        <f t="shared" si="1"/>
        <v>635.5</v>
      </c>
      <c r="P36" s="75">
        <f t="shared" si="2"/>
        <v>3597.5</v>
      </c>
      <c r="Q36" s="75">
        <f t="shared" si="2"/>
        <v>469</v>
      </c>
      <c r="R36" s="76">
        <f t="shared" si="3"/>
        <v>67.64444444444445</v>
      </c>
      <c r="S36" s="76">
        <f t="shared" si="4"/>
        <v>7.061111111111111</v>
      </c>
    </row>
    <row r="37" spans="1:19" ht="15">
      <c r="A37" s="6" t="s">
        <v>31</v>
      </c>
      <c r="B37" s="7">
        <v>28951</v>
      </c>
      <c r="C37" s="7">
        <v>0</v>
      </c>
      <c r="D37" s="7">
        <v>28951</v>
      </c>
      <c r="E37" s="7">
        <v>34218</v>
      </c>
      <c r="F37" s="7">
        <v>0</v>
      </c>
      <c r="G37" s="7">
        <v>34218</v>
      </c>
      <c r="H37" s="8">
        <v>18.19280853856516</v>
      </c>
      <c r="I37" s="8">
        <v>0</v>
      </c>
      <c r="J37" s="9">
        <v>18.19280853856516</v>
      </c>
      <c r="L37" s="73">
        <f t="shared" si="0"/>
        <v>14475.5</v>
      </c>
      <c r="M37" s="73">
        <f t="shared" si="0"/>
        <v>0</v>
      </c>
      <c r="N37" s="74">
        <f t="shared" si="1"/>
        <v>17109</v>
      </c>
      <c r="O37" s="74">
        <f t="shared" si="1"/>
        <v>0</v>
      </c>
      <c r="P37" s="75">
        <f t="shared" si="2"/>
        <v>2633.5</v>
      </c>
      <c r="Q37" s="75">
        <f t="shared" si="2"/>
        <v>0</v>
      </c>
      <c r="R37" s="76">
        <f t="shared" si="3"/>
        <v>190.1</v>
      </c>
      <c r="S37" s="76">
        <f t="shared" si="4"/>
        <v>0</v>
      </c>
    </row>
    <row r="38" spans="1:19" ht="15">
      <c r="A38" s="10" t="s">
        <v>32</v>
      </c>
      <c r="B38" s="3">
        <v>106300</v>
      </c>
      <c r="C38" s="3">
        <v>0</v>
      </c>
      <c r="D38" s="3">
        <v>106300</v>
      </c>
      <c r="E38" s="3">
        <v>142611</v>
      </c>
      <c r="F38" s="3">
        <v>0</v>
      </c>
      <c r="G38" s="3">
        <v>142611</v>
      </c>
      <c r="H38" s="4">
        <v>34.15898400752587</v>
      </c>
      <c r="I38" s="4">
        <v>0</v>
      </c>
      <c r="J38" s="5">
        <v>34.15898400752587</v>
      </c>
      <c r="L38" s="73">
        <f t="shared" si="0"/>
        <v>53150</v>
      </c>
      <c r="M38" s="73">
        <f t="shared" si="0"/>
        <v>0</v>
      </c>
      <c r="N38" s="74">
        <f t="shared" si="1"/>
        <v>71305.5</v>
      </c>
      <c r="O38" s="74">
        <f t="shared" si="1"/>
        <v>0</v>
      </c>
      <c r="P38" s="75">
        <f t="shared" si="2"/>
        <v>18155.5</v>
      </c>
      <c r="Q38" s="75">
        <f t="shared" si="2"/>
        <v>0</v>
      </c>
      <c r="R38" s="76">
        <f t="shared" si="3"/>
        <v>792.2833333333333</v>
      </c>
      <c r="S38" s="76">
        <f t="shared" si="4"/>
        <v>0</v>
      </c>
    </row>
    <row r="39" spans="1:19" ht="15">
      <c r="A39" s="6" t="s">
        <v>33</v>
      </c>
      <c r="B39" s="7">
        <v>3883</v>
      </c>
      <c r="C39" s="7">
        <v>0</v>
      </c>
      <c r="D39" s="7">
        <v>3883</v>
      </c>
      <c r="E39" s="7">
        <v>9930</v>
      </c>
      <c r="F39" s="7">
        <v>0</v>
      </c>
      <c r="G39" s="7">
        <v>9930</v>
      </c>
      <c r="H39" s="8">
        <v>155.73010558846252</v>
      </c>
      <c r="I39" s="8">
        <v>0</v>
      </c>
      <c r="J39" s="9">
        <v>155.73010558846252</v>
      </c>
      <c r="L39" s="73">
        <f t="shared" si="0"/>
        <v>1941.5</v>
      </c>
      <c r="M39" s="73">
        <f t="shared" si="0"/>
        <v>0</v>
      </c>
      <c r="N39" s="74">
        <f t="shared" si="1"/>
        <v>4965</v>
      </c>
      <c r="O39" s="74">
        <f t="shared" si="1"/>
        <v>0</v>
      </c>
      <c r="P39" s="75">
        <f t="shared" si="2"/>
        <v>3023.5</v>
      </c>
      <c r="Q39" s="75">
        <f t="shared" si="2"/>
        <v>0</v>
      </c>
      <c r="R39" s="76">
        <f t="shared" si="3"/>
        <v>55.166666666666664</v>
      </c>
      <c r="S39" s="76">
        <f t="shared" si="4"/>
        <v>0</v>
      </c>
    </row>
    <row r="40" spans="1:19" ht="15">
      <c r="A40" s="10" t="s">
        <v>34</v>
      </c>
      <c r="B40" s="3">
        <v>241567</v>
      </c>
      <c r="C40" s="3">
        <v>25446</v>
      </c>
      <c r="D40" s="3">
        <v>267013</v>
      </c>
      <c r="E40" s="3">
        <v>330565</v>
      </c>
      <c r="F40" s="3">
        <v>74062</v>
      </c>
      <c r="G40" s="3">
        <v>404627</v>
      </c>
      <c r="H40" s="4">
        <v>36.84195275016869</v>
      </c>
      <c r="I40" s="4">
        <v>191.05556865519137</v>
      </c>
      <c r="J40" s="5">
        <v>51.53831461389521</v>
      </c>
      <c r="L40" s="73">
        <f t="shared" si="0"/>
        <v>120783.5</v>
      </c>
      <c r="M40" s="73">
        <f t="shared" si="0"/>
        <v>12723</v>
      </c>
      <c r="N40" s="74">
        <f t="shared" si="1"/>
        <v>165282.5</v>
      </c>
      <c r="O40" s="74">
        <f t="shared" si="1"/>
        <v>37031</v>
      </c>
      <c r="P40" s="75">
        <f t="shared" si="2"/>
        <v>44499</v>
      </c>
      <c r="Q40" s="75">
        <f t="shared" si="2"/>
        <v>24308</v>
      </c>
      <c r="R40" s="76">
        <f t="shared" si="3"/>
        <v>1836.4722222222222</v>
      </c>
      <c r="S40" s="76">
        <f t="shared" si="4"/>
        <v>411.4555555555556</v>
      </c>
    </row>
    <row r="41" spans="1:19" ht="15">
      <c r="A41" s="6" t="s">
        <v>35</v>
      </c>
      <c r="B41" s="7">
        <v>0</v>
      </c>
      <c r="C41" s="7">
        <v>0</v>
      </c>
      <c r="D41" s="7">
        <v>0</v>
      </c>
      <c r="E41" s="7">
        <v>0</v>
      </c>
      <c r="F41" s="7">
        <v>0</v>
      </c>
      <c r="G41" s="7">
        <v>0</v>
      </c>
      <c r="H41" s="8">
        <v>0</v>
      </c>
      <c r="I41" s="8">
        <v>0</v>
      </c>
      <c r="J41" s="9">
        <v>0</v>
      </c>
      <c r="L41" s="73">
        <f t="shared" si="0"/>
        <v>0</v>
      </c>
      <c r="M41" s="73">
        <f t="shared" si="0"/>
        <v>0</v>
      </c>
      <c r="N41" s="74">
        <f t="shared" si="1"/>
        <v>0</v>
      </c>
      <c r="O41" s="74">
        <f t="shared" si="1"/>
        <v>0</v>
      </c>
      <c r="P41" s="75">
        <f t="shared" si="2"/>
        <v>0</v>
      </c>
      <c r="Q41" s="75">
        <f t="shared" si="2"/>
        <v>0</v>
      </c>
      <c r="R41" s="76">
        <f t="shared" si="3"/>
        <v>0</v>
      </c>
      <c r="S41" s="76">
        <f t="shared" si="4"/>
        <v>0</v>
      </c>
    </row>
    <row r="42" spans="1:19" ht="15">
      <c r="A42" s="10" t="s">
        <v>36</v>
      </c>
      <c r="B42" s="3">
        <v>104195</v>
      </c>
      <c r="C42" s="3">
        <v>3027</v>
      </c>
      <c r="D42" s="3">
        <v>107222</v>
      </c>
      <c r="E42" s="3">
        <v>126087</v>
      </c>
      <c r="F42" s="3">
        <v>16362</v>
      </c>
      <c r="G42" s="3">
        <v>142449</v>
      </c>
      <c r="H42" s="4">
        <v>21.01060511540861</v>
      </c>
      <c r="I42" s="4">
        <v>440.5351833498513</v>
      </c>
      <c r="J42" s="5">
        <v>32.854264982932605</v>
      </c>
      <c r="L42" s="73">
        <f t="shared" si="0"/>
        <v>52097.5</v>
      </c>
      <c r="M42" s="73">
        <f t="shared" si="0"/>
        <v>1513.5</v>
      </c>
      <c r="N42" s="74">
        <f t="shared" si="1"/>
        <v>63043.5</v>
      </c>
      <c r="O42" s="74">
        <f t="shared" si="1"/>
        <v>8181</v>
      </c>
      <c r="P42" s="75">
        <f t="shared" si="2"/>
        <v>10946</v>
      </c>
      <c r="Q42" s="75">
        <f t="shared" si="2"/>
        <v>6667.5</v>
      </c>
      <c r="R42" s="76">
        <f t="shared" si="3"/>
        <v>700.4833333333333</v>
      </c>
      <c r="S42" s="76">
        <f t="shared" si="4"/>
        <v>90.9</v>
      </c>
    </row>
    <row r="43" spans="1:19" ht="15">
      <c r="A43" s="6" t="s">
        <v>37</v>
      </c>
      <c r="B43" s="7">
        <v>119802</v>
      </c>
      <c r="C43" s="7">
        <v>0</v>
      </c>
      <c r="D43" s="7">
        <v>119802</v>
      </c>
      <c r="E43" s="7">
        <v>137625</v>
      </c>
      <c r="F43" s="7">
        <v>912</v>
      </c>
      <c r="G43" s="7">
        <v>138537</v>
      </c>
      <c r="H43" s="8">
        <v>14.877047127760806</v>
      </c>
      <c r="I43" s="8">
        <v>0</v>
      </c>
      <c r="J43" s="9">
        <v>15.638303200280463</v>
      </c>
      <c r="L43" s="73">
        <f t="shared" si="0"/>
        <v>59901</v>
      </c>
      <c r="M43" s="73">
        <f t="shared" si="0"/>
        <v>0</v>
      </c>
      <c r="N43" s="74">
        <f t="shared" si="1"/>
        <v>68812.5</v>
      </c>
      <c r="O43" s="74">
        <f t="shared" si="1"/>
        <v>456</v>
      </c>
      <c r="P43" s="75">
        <f t="shared" si="2"/>
        <v>8911.5</v>
      </c>
      <c r="Q43" s="75">
        <f t="shared" si="2"/>
        <v>456</v>
      </c>
      <c r="R43" s="76">
        <f t="shared" si="3"/>
        <v>764.5833333333334</v>
      </c>
      <c r="S43" s="76">
        <f t="shared" si="4"/>
        <v>5.066666666666666</v>
      </c>
    </row>
    <row r="44" spans="1:19" ht="15">
      <c r="A44" s="10" t="s">
        <v>38</v>
      </c>
      <c r="B44" s="3">
        <v>109369</v>
      </c>
      <c r="C44" s="3">
        <v>0</v>
      </c>
      <c r="D44" s="3">
        <v>109369</v>
      </c>
      <c r="E44" s="3">
        <v>140344</v>
      </c>
      <c r="F44" s="3">
        <v>6</v>
      </c>
      <c r="G44" s="3">
        <v>140350</v>
      </c>
      <c r="H44" s="4">
        <v>28.32155363951394</v>
      </c>
      <c r="I44" s="4">
        <v>0</v>
      </c>
      <c r="J44" s="5">
        <v>28.327039654746777</v>
      </c>
      <c r="L44" s="73">
        <f t="shared" si="0"/>
        <v>54684.5</v>
      </c>
      <c r="M44" s="73">
        <f t="shared" si="0"/>
        <v>0</v>
      </c>
      <c r="N44" s="74">
        <f t="shared" si="1"/>
        <v>70172</v>
      </c>
      <c r="O44" s="74">
        <f t="shared" si="1"/>
        <v>3</v>
      </c>
      <c r="P44" s="75">
        <f t="shared" si="2"/>
        <v>15487.5</v>
      </c>
      <c r="Q44" s="75">
        <f t="shared" si="2"/>
        <v>3</v>
      </c>
      <c r="R44" s="76">
        <f t="shared" si="3"/>
        <v>779.6888888888889</v>
      </c>
      <c r="S44" s="76">
        <f t="shared" si="4"/>
        <v>0.03333333333333333</v>
      </c>
    </row>
    <row r="45" spans="1:19" ht="15">
      <c r="A45" s="6" t="s">
        <v>70</v>
      </c>
      <c r="B45" s="7">
        <v>71804</v>
      </c>
      <c r="C45" s="7">
        <v>0</v>
      </c>
      <c r="D45" s="7">
        <v>71804</v>
      </c>
      <c r="E45" s="7">
        <v>73197</v>
      </c>
      <c r="F45" s="7">
        <v>0</v>
      </c>
      <c r="G45" s="7">
        <v>73197</v>
      </c>
      <c r="H45" s="8">
        <v>1.9400033424321765</v>
      </c>
      <c r="I45" s="8">
        <v>0</v>
      </c>
      <c r="J45" s="9">
        <v>1.9400033424321765</v>
      </c>
      <c r="L45" s="73">
        <f t="shared" si="0"/>
        <v>35902</v>
      </c>
      <c r="M45" s="73">
        <f t="shared" si="0"/>
        <v>0</v>
      </c>
      <c r="N45" s="74">
        <f t="shared" si="1"/>
        <v>36598.5</v>
      </c>
      <c r="O45" s="74">
        <f t="shared" si="1"/>
        <v>0</v>
      </c>
      <c r="P45" s="75">
        <f t="shared" si="2"/>
        <v>696.5</v>
      </c>
      <c r="Q45" s="75">
        <f t="shared" si="2"/>
        <v>0</v>
      </c>
      <c r="R45" s="76">
        <f t="shared" si="3"/>
        <v>406.65</v>
      </c>
      <c r="S45" s="76">
        <f t="shared" si="4"/>
        <v>0</v>
      </c>
    </row>
    <row r="46" spans="1:19" ht="15">
      <c r="A46" s="10" t="s">
        <v>39</v>
      </c>
      <c r="B46" s="3">
        <v>20622</v>
      </c>
      <c r="C46" s="3">
        <v>535</v>
      </c>
      <c r="D46" s="3">
        <v>21157</v>
      </c>
      <c r="E46" s="3">
        <v>69254</v>
      </c>
      <c r="F46" s="3">
        <v>264</v>
      </c>
      <c r="G46" s="3">
        <v>69518</v>
      </c>
      <c r="H46" s="4">
        <v>235.8258170885462</v>
      </c>
      <c r="I46" s="4">
        <v>-50.654205607476634</v>
      </c>
      <c r="J46" s="5">
        <v>228.58155693151204</v>
      </c>
      <c r="L46" s="73">
        <f t="shared" si="0"/>
        <v>10311</v>
      </c>
      <c r="M46" s="73">
        <f t="shared" si="0"/>
        <v>267.5</v>
      </c>
      <c r="N46" s="74">
        <f t="shared" si="1"/>
        <v>34627</v>
      </c>
      <c r="O46" s="74">
        <f t="shared" si="1"/>
        <v>132</v>
      </c>
      <c r="P46" s="75">
        <f t="shared" si="2"/>
        <v>24316</v>
      </c>
      <c r="Q46" s="75">
        <f t="shared" si="2"/>
        <v>-135.5</v>
      </c>
      <c r="R46" s="76">
        <f t="shared" si="3"/>
        <v>384.74444444444447</v>
      </c>
      <c r="S46" s="76">
        <f t="shared" si="4"/>
        <v>1.4666666666666666</v>
      </c>
    </row>
    <row r="47" spans="1:19" ht="15">
      <c r="A47" s="6" t="s">
        <v>40</v>
      </c>
      <c r="B47" s="7">
        <v>115559</v>
      </c>
      <c r="C47" s="7">
        <v>0</v>
      </c>
      <c r="D47" s="7">
        <v>115559</v>
      </c>
      <c r="E47" s="7">
        <v>166699</v>
      </c>
      <c r="F47" s="7">
        <v>9</v>
      </c>
      <c r="G47" s="7">
        <v>166708</v>
      </c>
      <c r="H47" s="8">
        <v>44.25445010773718</v>
      </c>
      <c r="I47" s="8">
        <v>0</v>
      </c>
      <c r="J47" s="9">
        <v>44.26223833712649</v>
      </c>
      <c r="L47" s="73">
        <f t="shared" si="0"/>
        <v>57779.5</v>
      </c>
      <c r="M47" s="73">
        <f t="shared" si="0"/>
        <v>0</v>
      </c>
      <c r="N47" s="74">
        <f t="shared" si="1"/>
        <v>83349.5</v>
      </c>
      <c r="O47" s="74">
        <f t="shared" si="1"/>
        <v>4.5</v>
      </c>
      <c r="P47" s="75">
        <f t="shared" si="2"/>
        <v>25570</v>
      </c>
      <c r="Q47" s="75">
        <f t="shared" si="2"/>
        <v>4.5</v>
      </c>
      <c r="R47" s="76">
        <f t="shared" si="3"/>
        <v>926.1055555555556</v>
      </c>
      <c r="S47" s="76">
        <f t="shared" si="4"/>
        <v>0.05</v>
      </c>
    </row>
    <row r="48" spans="1:19" ht="15">
      <c r="A48" s="10" t="s">
        <v>41</v>
      </c>
      <c r="B48" s="3">
        <v>188889</v>
      </c>
      <c r="C48" s="3">
        <v>8996</v>
      </c>
      <c r="D48" s="3">
        <v>197885</v>
      </c>
      <c r="E48" s="3">
        <v>255517</v>
      </c>
      <c r="F48" s="3">
        <v>24373</v>
      </c>
      <c r="G48" s="3">
        <v>279890</v>
      </c>
      <c r="H48" s="4">
        <v>35.27362630963158</v>
      </c>
      <c r="I48" s="4">
        <v>170.93152512227655</v>
      </c>
      <c r="J48" s="5">
        <v>41.44073578088284</v>
      </c>
      <c r="L48" s="73">
        <f t="shared" si="0"/>
        <v>94444.5</v>
      </c>
      <c r="M48" s="73">
        <f t="shared" si="0"/>
        <v>4498</v>
      </c>
      <c r="N48" s="74">
        <f t="shared" si="1"/>
        <v>127758.5</v>
      </c>
      <c r="O48" s="74">
        <f t="shared" si="1"/>
        <v>12186.5</v>
      </c>
      <c r="P48" s="75">
        <f t="shared" si="2"/>
        <v>33314</v>
      </c>
      <c r="Q48" s="75">
        <f t="shared" si="2"/>
        <v>7688.5</v>
      </c>
      <c r="R48" s="76">
        <f t="shared" si="3"/>
        <v>1419.5388888888888</v>
      </c>
      <c r="S48" s="76">
        <f t="shared" si="4"/>
        <v>135.40555555555557</v>
      </c>
    </row>
    <row r="49" spans="1:19" ht="15">
      <c r="A49" s="6" t="s">
        <v>42</v>
      </c>
      <c r="B49" s="7">
        <v>7727</v>
      </c>
      <c r="C49" s="7">
        <v>0</v>
      </c>
      <c r="D49" s="7">
        <v>7727</v>
      </c>
      <c r="E49" s="7">
        <v>6779</v>
      </c>
      <c r="F49" s="7">
        <v>0</v>
      </c>
      <c r="G49" s="7">
        <v>6779</v>
      </c>
      <c r="H49" s="8">
        <v>-12.26866830594021</v>
      </c>
      <c r="I49" s="8">
        <v>0</v>
      </c>
      <c r="J49" s="9">
        <v>-12.26866830594021</v>
      </c>
      <c r="L49" s="73">
        <f t="shared" si="0"/>
        <v>3863.5</v>
      </c>
      <c r="M49" s="73">
        <f t="shared" si="0"/>
        <v>0</v>
      </c>
      <c r="N49" s="74">
        <f t="shared" si="1"/>
        <v>3389.5</v>
      </c>
      <c r="O49" s="74">
        <f t="shared" si="1"/>
        <v>0</v>
      </c>
      <c r="P49" s="75">
        <f t="shared" si="2"/>
        <v>-474</v>
      </c>
      <c r="Q49" s="75">
        <f t="shared" si="2"/>
        <v>0</v>
      </c>
      <c r="R49" s="76">
        <f t="shared" si="3"/>
        <v>37.66111111111111</v>
      </c>
      <c r="S49" s="76">
        <f t="shared" si="4"/>
        <v>0</v>
      </c>
    </row>
    <row r="50" spans="1:19" ht="15">
      <c r="A50" s="10" t="s">
        <v>43</v>
      </c>
      <c r="B50" s="3">
        <v>8028</v>
      </c>
      <c r="C50" s="3">
        <v>0</v>
      </c>
      <c r="D50" s="3">
        <v>8028</v>
      </c>
      <c r="E50" s="3">
        <v>13798</v>
      </c>
      <c r="F50" s="3">
        <v>0</v>
      </c>
      <c r="G50" s="3">
        <v>13798</v>
      </c>
      <c r="H50" s="4">
        <v>71.87344294967613</v>
      </c>
      <c r="I50" s="4">
        <v>0</v>
      </c>
      <c r="J50" s="5">
        <v>71.87344294967613</v>
      </c>
      <c r="L50" s="73">
        <f t="shared" si="0"/>
        <v>4014</v>
      </c>
      <c r="M50" s="73">
        <f t="shared" si="0"/>
        <v>0</v>
      </c>
      <c r="N50" s="74">
        <f t="shared" si="1"/>
        <v>6899</v>
      </c>
      <c r="O50" s="74">
        <f t="shared" si="1"/>
        <v>0</v>
      </c>
      <c r="P50" s="75">
        <f t="shared" si="2"/>
        <v>2885</v>
      </c>
      <c r="Q50" s="75">
        <f t="shared" si="2"/>
        <v>0</v>
      </c>
      <c r="R50" s="76">
        <f t="shared" si="3"/>
        <v>76.65555555555555</v>
      </c>
      <c r="S50" s="76">
        <f t="shared" si="4"/>
        <v>0</v>
      </c>
    </row>
    <row r="51" spans="1:19" ht="15">
      <c r="A51" s="6" t="s">
        <v>44</v>
      </c>
      <c r="B51" s="7">
        <v>71102</v>
      </c>
      <c r="C51" s="7">
        <v>475</v>
      </c>
      <c r="D51" s="7">
        <v>71577</v>
      </c>
      <c r="E51" s="7">
        <v>80745</v>
      </c>
      <c r="F51" s="7">
        <v>160</v>
      </c>
      <c r="G51" s="7">
        <v>80905</v>
      </c>
      <c r="H51" s="8">
        <v>13.562206407695987</v>
      </c>
      <c r="I51" s="8">
        <v>-66.3157894736842</v>
      </c>
      <c r="J51" s="9">
        <v>13.032119256185645</v>
      </c>
      <c r="L51" s="73">
        <f t="shared" si="0"/>
        <v>35551</v>
      </c>
      <c r="M51" s="73">
        <f t="shared" si="0"/>
        <v>237.5</v>
      </c>
      <c r="N51" s="74">
        <f t="shared" si="1"/>
        <v>40372.5</v>
      </c>
      <c r="O51" s="74">
        <f t="shared" si="1"/>
        <v>80</v>
      </c>
      <c r="P51" s="75">
        <f t="shared" si="2"/>
        <v>4821.5</v>
      </c>
      <c r="Q51" s="75">
        <f t="shared" si="2"/>
        <v>-157.5</v>
      </c>
      <c r="R51" s="76">
        <f t="shared" si="3"/>
        <v>448.5833333333333</v>
      </c>
      <c r="S51" s="76">
        <f t="shared" si="4"/>
        <v>0.8888888888888888</v>
      </c>
    </row>
    <row r="52" spans="1:19" ht="15">
      <c r="A52" s="10" t="s">
        <v>74</v>
      </c>
      <c r="B52" s="3">
        <v>112462</v>
      </c>
      <c r="C52" s="3">
        <v>0</v>
      </c>
      <c r="D52" s="3">
        <v>112462</v>
      </c>
      <c r="E52" s="3">
        <v>131444</v>
      </c>
      <c r="F52" s="3">
        <v>0</v>
      </c>
      <c r="G52" s="3">
        <v>131444</v>
      </c>
      <c r="H52" s="4">
        <v>16.87859010154541</v>
      </c>
      <c r="I52" s="4">
        <v>0</v>
      </c>
      <c r="J52" s="5">
        <v>16.87859010154541</v>
      </c>
      <c r="L52" s="73">
        <f t="shared" si="0"/>
        <v>56231</v>
      </c>
      <c r="M52" s="73">
        <f t="shared" si="0"/>
        <v>0</v>
      </c>
      <c r="N52" s="74">
        <f t="shared" si="1"/>
        <v>65722</v>
      </c>
      <c r="O52" s="74">
        <f t="shared" si="1"/>
        <v>0</v>
      </c>
      <c r="P52" s="75">
        <f t="shared" si="2"/>
        <v>9491</v>
      </c>
      <c r="Q52" s="75">
        <f t="shared" si="2"/>
        <v>0</v>
      </c>
      <c r="R52" s="76">
        <f t="shared" si="3"/>
        <v>730.2444444444444</v>
      </c>
      <c r="S52" s="76">
        <f t="shared" si="4"/>
        <v>0</v>
      </c>
    </row>
    <row r="53" spans="1:19" ht="15">
      <c r="A53" s="6" t="s">
        <v>45</v>
      </c>
      <c r="B53" s="7">
        <v>68380</v>
      </c>
      <c r="C53" s="7">
        <v>0</v>
      </c>
      <c r="D53" s="7">
        <v>68380</v>
      </c>
      <c r="E53" s="7">
        <v>70068</v>
      </c>
      <c r="F53" s="7">
        <v>0</v>
      </c>
      <c r="G53" s="7">
        <v>70068</v>
      </c>
      <c r="H53" s="8">
        <v>2.46855805791167</v>
      </c>
      <c r="I53" s="8">
        <v>0</v>
      </c>
      <c r="J53" s="9">
        <v>2.46855805791167</v>
      </c>
      <c r="L53" s="73">
        <f t="shared" si="0"/>
        <v>34190</v>
      </c>
      <c r="M53" s="73">
        <f t="shared" si="0"/>
        <v>0</v>
      </c>
      <c r="N53" s="74">
        <f t="shared" si="1"/>
        <v>35034</v>
      </c>
      <c r="O53" s="74">
        <f t="shared" si="1"/>
        <v>0</v>
      </c>
      <c r="P53" s="75">
        <f t="shared" si="2"/>
        <v>844</v>
      </c>
      <c r="Q53" s="75">
        <f t="shared" si="2"/>
        <v>0</v>
      </c>
      <c r="R53" s="76">
        <f t="shared" si="3"/>
        <v>389.26666666666665</v>
      </c>
      <c r="S53" s="76">
        <f t="shared" si="4"/>
        <v>0</v>
      </c>
    </row>
    <row r="54" spans="1:19" ht="15">
      <c r="A54" s="10" t="s">
        <v>71</v>
      </c>
      <c r="B54" s="3">
        <v>0</v>
      </c>
      <c r="C54" s="3">
        <v>286</v>
      </c>
      <c r="D54" s="3">
        <v>286</v>
      </c>
      <c r="E54" s="3">
        <v>5363</v>
      </c>
      <c r="F54" s="3">
        <v>506</v>
      </c>
      <c r="G54" s="3">
        <v>5869</v>
      </c>
      <c r="H54" s="4">
        <v>0</v>
      </c>
      <c r="I54" s="4">
        <v>76.92307692307693</v>
      </c>
      <c r="J54" s="5">
        <v>1952.097902097902</v>
      </c>
      <c r="L54" s="73">
        <f t="shared" si="0"/>
        <v>0</v>
      </c>
      <c r="M54" s="73">
        <f t="shared" si="0"/>
        <v>143</v>
      </c>
      <c r="N54" s="74">
        <f t="shared" si="1"/>
        <v>2681.5</v>
      </c>
      <c r="O54" s="74">
        <f t="shared" si="1"/>
        <v>253</v>
      </c>
      <c r="P54" s="75">
        <f t="shared" si="2"/>
        <v>2681.5</v>
      </c>
      <c r="Q54" s="75">
        <f t="shared" si="2"/>
        <v>110</v>
      </c>
      <c r="R54" s="76">
        <f t="shared" si="3"/>
        <v>29.794444444444444</v>
      </c>
      <c r="S54" s="76">
        <f t="shared" si="4"/>
        <v>2.811111111111111</v>
      </c>
    </row>
    <row r="55" spans="1:19" ht="15">
      <c r="A55" s="6" t="s">
        <v>46</v>
      </c>
      <c r="B55" s="7">
        <v>0</v>
      </c>
      <c r="C55" s="7">
        <v>0</v>
      </c>
      <c r="D55" s="7">
        <v>0</v>
      </c>
      <c r="E55" s="7">
        <v>2148</v>
      </c>
      <c r="F55" s="7">
        <v>0</v>
      </c>
      <c r="G55" s="7">
        <v>2148</v>
      </c>
      <c r="H55" s="8">
        <v>0</v>
      </c>
      <c r="I55" s="8">
        <v>0</v>
      </c>
      <c r="J55" s="9">
        <v>0</v>
      </c>
      <c r="L55" s="73">
        <f t="shared" si="0"/>
        <v>0</v>
      </c>
      <c r="M55" s="73">
        <f t="shared" si="0"/>
        <v>0</v>
      </c>
      <c r="N55" s="74">
        <f t="shared" si="1"/>
        <v>1074</v>
      </c>
      <c r="O55" s="74">
        <f t="shared" si="1"/>
        <v>0</v>
      </c>
      <c r="P55" s="75">
        <f t="shared" si="2"/>
        <v>1074</v>
      </c>
      <c r="Q55" s="75">
        <f t="shared" si="2"/>
        <v>0</v>
      </c>
      <c r="R55" s="76">
        <f t="shared" si="3"/>
        <v>11.933333333333334</v>
      </c>
      <c r="S55" s="76">
        <f t="shared" si="4"/>
        <v>0</v>
      </c>
    </row>
    <row r="56" spans="1:19" ht="15">
      <c r="A56" s="10" t="s">
        <v>47</v>
      </c>
      <c r="B56" s="3">
        <v>0</v>
      </c>
      <c r="C56" s="3">
        <v>0</v>
      </c>
      <c r="D56" s="3">
        <v>0</v>
      </c>
      <c r="E56" s="3">
        <v>0</v>
      </c>
      <c r="F56" s="3">
        <v>0</v>
      </c>
      <c r="G56" s="3">
        <v>0</v>
      </c>
      <c r="H56" s="4">
        <v>0</v>
      </c>
      <c r="I56" s="4">
        <v>0</v>
      </c>
      <c r="J56" s="5">
        <v>0</v>
      </c>
      <c r="L56" s="73">
        <f t="shared" si="0"/>
        <v>0</v>
      </c>
      <c r="M56" s="73">
        <f t="shared" si="0"/>
        <v>0</v>
      </c>
      <c r="N56" s="74">
        <f t="shared" si="1"/>
        <v>0</v>
      </c>
      <c r="O56" s="74">
        <f t="shared" si="1"/>
        <v>0</v>
      </c>
      <c r="P56" s="75">
        <f t="shared" si="2"/>
        <v>0</v>
      </c>
      <c r="Q56" s="75">
        <f t="shared" si="2"/>
        <v>0</v>
      </c>
      <c r="R56" s="76">
        <f t="shared" si="3"/>
        <v>0</v>
      </c>
      <c r="S56" s="76">
        <f t="shared" si="4"/>
        <v>0</v>
      </c>
    </row>
    <row r="57" spans="1:19" ht="15">
      <c r="A57" s="6" t="s">
        <v>48</v>
      </c>
      <c r="B57" s="7">
        <v>299664</v>
      </c>
      <c r="C57" s="7">
        <v>0</v>
      </c>
      <c r="D57" s="7">
        <v>299664</v>
      </c>
      <c r="E57" s="7">
        <v>320984</v>
      </c>
      <c r="F57" s="7">
        <v>1077</v>
      </c>
      <c r="G57" s="7">
        <v>322061</v>
      </c>
      <c r="H57" s="8">
        <v>7.114635057931549</v>
      </c>
      <c r="I57" s="8">
        <v>0</v>
      </c>
      <c r="J57" s="9">
        <v>7.474037588766085</v>
      </c>
      <c r="L57" s="73">
        <f t="shared" si="0"/>
        <v>149832</v>
      </c>
      <c r="M57" s="73">
        <f t="shared" si="0"/>
        <v>0</v>
      </c>
      <c r="N57" s="74">
        <f t="shared" si="1"/>
        <v>160492</v>
      </c>
      <c r="O57" s="74">
        <f t="shared" si="1"/>
        <v>538.5</v>
      </c>
      <c r="P57" s="75">
        <f t="shared" si="2"/>
        <v>10660</v>
      </c>
      <c r="Q57" s="75">
        <f t="shared" si="2"/>
        <v>538.5</v>
      </c>
      <c r="R57" s="76">
        <f t="shared" si="3"/>
        <v>1783.2444444444445</v>
      </c>
      <c r="S57" s="76">
        <f t="shared" si="4"/>
        <v>5.983333333333333</v>
      </c>
    </row>
    <row r="58" spans="1:19" ht="15">
      <c r="A58" s="10" t="s">
        <v>57</v>
      </c>
      <c r="B58" s="3">
        <v>0</v>
      </c>
      <c r="C58" s="3">
        <v>61</v>
      </c>
      <c r="D58" s="3">
        <v>61</v>
      </c>
      <c r="E58" s="3">
        <v>7218</v>
      </c>
      <c r="F58" s="3">
        <v>370</v>
      </c>
      <c r="G58" s="3">
        <v>7588</v>
      </c>
      <c r="H58" s="4">
        <v>0</v>
      </c>
      <c r="I58" s="4">
        <v>506.55737704918033</v>
      </c>
      <c r="J58" s="5">
        <v>12339.34426229508</v>
      </c>
      <c r="L58" s="73">
        <f t="shared" si="0"/>
        <v>0</v>
      </c>
      <c r="M58" s="73">
        <f t="shared" si="0"/>
        <v>30.5</v>
      </c>
      <c r="N58" s="74">
        <f t="shared" si="1"/>
        <v>3609</v>
      </c>
      <c r="O58" s="74">
        <f t="shared" si="1"/>
        <v>185</v>
      </c>
      <c r="P58" s="75">
        <f t="shared" si="2"/>
        <v>3609</v>
      </c>
      <c r="Q58" s="75">
        <f t="shared" si="2"/>
        <v>154.5</v>
      </c>
      <c r="R58" s="76">
        <f t="shared" si="3"/>
        <v>40.1</v>
      </c>
      <c r="S58" s="76">
        <f t="shared" si="4"/>
        <v>2.0555555555555554</v>
      </c>
    </row>
    <row r="59" spans="1:19" ht="15">
      <c r="A59" s="6" t="s">
        <v>58</v>
      </c>
      <c r="B59" s="7">
        <v>0</v>
      </c>
      <c r="C59" s="7">
        <v>0</v>
      </c>
      <c r="D59" s="7">
        <v>0</v>
      </c>
      <c r="E59" s="7">
        <v>2066</v>
      </c>
      <c r="F59" s="7">
        <v>9352</v>
      </c>
      <c r="G59" s="7">
        <v>11418</v>
      </c>
      <c r="H59" s="8">
        <v>0</v>
      </c>
      <c r="I59" s="8">
        <v>0</v>
      </c>
      <c r="J59" s="9">
        <v>0</v>
      </c>
      <c r="L59" s="73">
        <f t="shared" si="0"/>
        <v>0</v>
      </c>
      <c r="M59" s="73">
        <f t="shared" si="0"/>
        <v>0</v>
      </c>
      <c r="N59" s="74">
        <f t="shared" si="1"/>
        <v>1033</v>
      </c>
      <c r="O59" s="74">
        <f t="shared" si="1"/>
        <v>4676</v>
      </c>
      <c r="P59" s="75">
        <f t="shared" si="2"/>
        <v>1033</v>
      </c>
      <c r="Q59" s="75">
        <f t="shared" si="2"/>
        <v>4676</v>
      </c>
      <c r="R59" s="76">
        <f t="shared" si="3"/>
        <v>11.477777777777778</v>
      </c>
      <c r="S59" s="76">
        <f t="shared" si="4"/>
        <v>51.955555555555556</v>
      </c>
    </row>
    <row r="60" spans="1:19" ht="15">
      <c r="A60" s="11" t="s">
        <v>49</v>
      </c>
      <c r="B60" s="12">
        <f>+B61-SUM(B59+B58+B32+B20+B10+B6+B5)</f>
        <v>7144385</v>
      </c>
      <c r="C60" s="12">
        <f>+C61-SUM(C59+C58+C32+C20+C10+C6+C5)</f>
        <v>704363</v>
      </c>
      <c r="D60" s="12">
        <f>+D61-SUM(D59+D58+D32+D20+D10+D6+D5)</f>
        <v>7848748</v>
      </c>
      <c r="E60" s="12">
        <f>+E61-SUM(E59+E58+E32+E20+E10+E6+E5)</f>
        <v>9716993</v>
      </c>
      <c r="F60" s="12">
        <f>+F61-SUM(F59+F58+F32+F20+F10+F6+F5)</f>
        <v>1946624</v>
      </c>
      <c r="G60" s="12">
        <f>+G61-SUM(G59+G58+G32+G20+G10+G6+G5)</f>
        <v>11663617</v>
      </c>
      <c r="H60" s="13">
        <f aca="true" t="shared" si="5" ref="H60:J61">+_xlfn.IFERROR(((E60-B60)/B60)*100,0)</f>
        <v>36.00880971560183</v>
      </c>
      <c r="I60" s="13">
        <f t="shared" si="5"/>
        <v>176.36658938643853</v>
      </c>
      <c r="J60" s="13">
        <f t="shared" si="5"/>
        <v>48.60480932755135</v>
      </c>
      <c r="L60" s="77">
        <f t="shared" si="0"/>
        <v>3572192.5</v>
      </c>
      <c r="M60" s="77">
        <f t="shared" si="0"/>
        <v>352181.5</v>
      </c>
      <c r="N60" s="77">
        <f t="shared" si="1"/>
        <v>4858496.5</v>
      </c>
      <c r="O60" s="77">
        <f t="shared" si="1"/>
        <v>973312</v>
      </c>
      <c r="P60" s="77">
        <f t="shared" si="2"/>
        <v>1286304</v>
      </c>
      <c r="Q60" s="77">
        <f t="shared" si="2"/>
        <v>621130.5</v>
      </c>
      <c r="R60" s="77">
        <f>N60/90</f>
        <v>53983.294444444444</v>
      </c>
      <c r="S60" s="77">
        <f>O60/90</f>
        <v>10814.577777777778</v>
      </c>
    </row>
    <row r="61" spans="1:19" ht="15">
      <c r="A61" s="14" t="s">
        <v>50</v>
      </c>
      <c r="B61" s="15">
        <f>SUM(B4:B59)</f>
        <v>11650240</v>
      </c>
      <c r="C61" s="15">
        <f>SUM(C4:C59)</f>
        <v>6016365</v>
      </c>
      <c r="D61" s="15">
        <f>SUM(D4:D59)</f>
        <v>17666605</v>
      </c>
      <c r="E61" s="15">
        <f>SUM(E4:E59)</f>
        <v>15953536</v>
      </c>
      <c r="F61" s="15">
        <f>SUM(F4:F59)</f>
        <v>13612633</v>
      </c>
      <c r="G61" s="15">
        <f>SUM(G4:G59)</f>
        <v>29566169</v>
      </c>
      <c r="H61" s="16">
        <f t="shared" si="5"/>
        <v>36.93740214793858</v>
      </c>
      <c r="I61" s="16">
        <f t="shared" si="5"/>
        <v>126.26009226501384</v>
      </c>
      <c r="J61" s="16">
        <f t="shared" si="5"/>
        <v>67.35625775297518</v>
      </c>
      <c r="L61" s="78">
        <f t="shared" si="0"/>
        <v>5825120</v>
      </c>
      <c r="M61" s="78">
        <f t="shared" si="0"/>
        <v>3008182.5</v>
      </c>
      <c r="N61" s="78">
        <f t="shared" si="1"/>
        <v>7976768</v>
      </c>
      <c r="O61" s="78">
        <f t="shared" si="1"/>
        <v>6806316.5</v>
      </c>
      <c r="P61" s="78">
        <f t="shared" si="2"/>
        <v>2151648</v>
      </c>
      <c r="Q61" s="78">
        <f t="shared" si="2"/>
        <v>3798134</v>
      </c>
      <c r="R61" s="78">
        <f>N61/90</f>
        <v>88630.75555555556</v>
      </c>
      <c r="S61" s="78">
        <f>O61/90</f>
        <v>75625.73888888888</v>
      </c>
    </row>
    <row r="62" spans="1:10" ht="15">
      <c r="A62" s="11" t="s">
        <v>60</v>
      </c>
      <c r="B62" s="12"/>
      <c r="C62" s="12"/>
      <c r="D62" s="12">
        <v>11154</v>
      </c>
      <c r="E62" s="12"/>
      <c r="F62" s="12"/>
      <c r="G62" s="12">
        <v>58375</v>
      </c>
      <c r="H62" s="13"/>
      <c r="I62" s="13"/>
      <c r="J62" s="13">
        <f>+_xlfn.IFERROR(((G62-D62)/D62)*100,0)</f>
        <v>423.35485027792726</v>
      </c>
    </row>
    <row r="63" spans="1:10" ht="15">
      <c r="A63" s="11" t="s">
        <v>61</v>
      </c>
      <c r="B63" s="12"/>
      <c r="C63" s="12"/>
      <c r="D63" s="32">
        <v>8</v>
      </c>
      <c r="E63" s="12"/>
      <c r="F63" s="12"/>
      <c r="G63" s="12">
        <v>9294</v>
      </c>
      <c r="H63" s="13"/>
      <c r="I63" s="13"/>
      <c r="J63" s="13">
        <f>+_xlfn.IFERROR(((G63-D63)/D63)*100,0)</f>
        <v>116075</v>
      </c>
    </row>
    <row r="64" spans="1:10" ht="15.75" thickBot="1">
      <c r="A64" s="18" t="s">
        <v>62</v>
      </c>
      <c r="B64" s="19"/>
      <c r="C64" s="19"/>
      <c r="D64" s="19">
        <f>+D62+D63</f>
        <v>11162</v>
      </c>
      <c r="E64" s="19"/>
      <c r="F64" s="19"/>
      <c r="G64" s="19">
        <f>+G62+G63</f>
        <v>67669</v>
      </c>
      <c r="H64" s="56">
        <f>+_xlfn.IFERROR(((G64-D64)/D64)*100,0)</f>
        <v>506.24440064504574</v>
      </c>
      <c r="I64" s="56"/>
      <c r="J64" s="57"/>
    </row>
    <row r="65" spans="1:10" ht="15.75" thickBot="1">
      <c r="A65" s="20" t="s">
        <v>63</v>
      </c>
      <c r="B65" s="33"/>
      <c r="C65" s="33"/>
      <c r="D65" s="33">
        <f>+D61+D64</f>
        <v>17677767</v>
      </c>
      <c r="E65" s="21"/>
      <c r="F65" s="21"/>
      <c r="G65" s="21">
        <f>+G61+G64</f>
        <v>29633838</v>
      </c>
      <c r="H65" s="60">
        <f>+_xlfn.IFERROR(((G65-D65)/D65)*100,0)</f>
        <v>67.63337812971514</v>
      </c>
      <c r="I65" s="60"/>
      <c r="J65" s="61"/>
    </row>
    <row r="66" spans="1:10" ht="49.5" customHeight="1">
      <c r="A66" s="47" t="s">
        <v>72</v>
      </c>
      <c r="B66" s="47"/>
      <c r="C66" s="47"/>
      <c r="D66" s="47"/>
      <c r="E66" s="47"/>
      <c r="F66" s="47"/>
      <c r="G66" s="47"/>
      <c r="H66" s="47"/>
      <c r="I66" s="47"/>
      <c r="J66" s="47"/>
    </row>
    <row r="67" ht="15">
      <c r="A67" s="40" t="s">
        <v>73</v>
      </c>
    </row>
  </sheetData>
  <sheetProtection/>
  <mergeCells count="13">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22">
      <selection activeCell="H67" sqref="H67"/>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75</v>
      </c>
      <c r="C2" s="53"/>
      <c r="D2" s="53"/>
      <c r="E2" s="53" t="s">
        <v>76</v>
      </c>
      <c r="F2" s="53"/>
      <c r="G2" s="53"/>
      <c r="H2" s="54" t="s">
        <v>77</v>
      </c>
      <c r="I2" s="54"/>
      <c r="J2" s="55"/>
    </row>
    <row r="3" spans="1:10" ht="15">
      <c r="A3" s="52"/>
      <c r="B3" s="1" t="s">
        <v>2</v>
      </c>
      <c r="C3" s="1" t="s">
        <v>3</v>
      </c>
      <c r="D3" s="1" t="s">
        <v>4</v>
      </c>
      <c r="E3" s="1" t="s">
        <v>2</v>
      </c>
      <c r="F3" s="1" t="s">
        <v>3</v>
      </c>
      <c r="G3" s="1" t="s">
        <v>4</v>
      </c>
      <c r="H3" s="1" t="s">
        <v>2</v>
      </c>
      <c r="I3" s="1" t="s">
        <v>3</v>
      </c>
      <c r="J3" s="2" t="s">
        <v>4</v>
      </c>
    </row>
    <row r="4" spans="1:11" ht="15">
      <c r="A4" s="10" t="s">
        <v>5</v>
      </c>
      <c r="B4" s="3">
        <v>2335</v>
      </c>
      <c r="C4" s="3">
        <v>6745</v>
      </c>
      <c r="D4" s="3">
        <v>9080</v>
      </c>
      <c r="E4" s="3">
        <v>2931</v>
      </c>
      <c r="F4" s="3">
        <v>3681</v>
      </c>
      <c r="G4" s="3">
        <v>6612</v>
      </c>
      <c r="H4" s="4">
        <v>25.52462526766595</v>
      </c>
      <c r="I4" s="4">
        <v>-45.426241660489254</v>
      </c>
      <c r="J4" s="5">
        <v>-27.180616740088105</v>
      </c>
      <c r="K4" s="36"/>
    </row>
    <row r="5" spans="1:11" ht="15">
      <c r="A5" s="6" t="s">
        <v>69</v>
      </c>
      <c r="B5" s="7">
        <v>12315</v>
      </c>
      <c r="C5" s="7">
        <v>34112</v>
      </c>
      <c r="D5" s="7">
        <v>46427</v>
      </c>
      <c r="E5" s="7">
        <v>20985</v>
      </c>
      <c r="F5" s="7">
        <v>60891</v>
      </c>
      <c r="G5" s="7">
        <v>81876</v>
      </c>
      <c r="H5" s="8">
        <v>70.40194884287455</v>
      </c>
      <c r="I5" s="8">
        <v>78.50316604127579</v>
      </c>
      <c r="J5" s="9">
        <v>76.35427660628513</v>
      </c>
      <c r="K5" s="36"/>
    </row>
    <row r="6" spans="1:10" ht="15">
      <c r="A6" s="10" t="s">
        <v>53</v>
      </c>
      <c r="B6" s="3">
        <v>21235</v>
      </c>
      <c r="C6" s="3">
        <v>10867</v>
      </c>
      <c r="D6" s="3">
        <v>32102</v>
      </c>
      <c r="E6" s="3">
        <v>21568</v>
      </c>
      <c r="F6" s="3">
        <v>22609</v>
      </c>
      <c r="G6" s="3">
        <v>44177</v>
      </c>
      <c r="H6" s="4">
        <v>1.5681657640687543</v>
      </c>
      <c r="I6" s="4">
        <v>108.05190024845864</v>
      </c>
      <c r="J6" s="5">
        <v>37.61447884866986</v>
      </c>
    </row>
    <row r="7" spans="1:10" ht="15">
      <c r="A7" s="6" t="s">
        <v>6</v>
      </c>
      <c r="B7" s="7">
        <v>9753</v>
      </c>
      <c r="C7" s="7">
        <v>1395</v>
      </c>
      <c r="D7" s="7">
        <v>11148</v>
      </c>
      <c r="E7" s="7">
        <v>12146</v>
      </c>
      <c r="F7" s="7">
        <v>3379</v>
      </c>
      <c r="G7" s="7">
        <v>15525</v>
      </c>
      <c r="H7" s="8">
        <v>24.536040192761202</v>
      </c>
      <c r="I7" s="8">
        <v>142.22222222222223</v>
      </c>
      <c r="J7" s="9">
        <v>39.262648008611414</v>
      </c>
    </row>
    <row r="8" spans="1:10" ht="15">
      <c r="A8" s="10" t="s">
        <v>7</v>
      </c>
      <c r="B8" s="3">
        <v>8351</v>
      </c>
      <c r="C8" s="3">
        <v>886</v>
      </c>
      <c r="D8" s="3">
        <v>9237</v>
      </c>
      <c r="E8" s="3">
        <v>9448</v>
      </c>
      <c r="F8" s="3">
        <v>2872</v>
      </c>
      <c r="G8" s="3">
        <v>12320</v>
      </c>
      <c r="H8" s="4">
        <v>13.136151359118669</v>
      </c>
      <c r="I8" s="4">
        <v>224.15349887133183</v>
      </c>
      <c r="J8" s="5">
        <v>33.3766374363971</v>
      </c>
    </row>
    <row r="9" spans="1:10" ht="15">
      <c r="A9" s="6" t="s">
        <v>8</v>
      </c>
      <c r="B9" s="7">
        <v>9049</v>
      </c>
      <c r="C9" s="7">
        <v>3513</v>
      </c>
      <c r="D9" s="7">
        <v>12562</v>
      </c>
      <c r="E9" s="7">
        <v>10267</v>
      </c>
      <c r="F9" s="7">
        <v>7419</v>
      </c>
      <c r="G9" s="7">
        <v>17686</v>
      </c>
      <c r="H9" s="8">
        <v>13.460050834346337</v>
      </c>
      <c r="I9" s="8">
        <v>111.1870196413322</v>
      </c>
      <c r="J9" s="9">
        <v>40.78968317146951</v>
      </c>
    </row>
    <row r="10" spans="1:10" ht="15">
      <c r="A10" s="10" t="s">
        <v>54</v>
      </c>
      <c r="B10" s="3">
        <v>446</v>
      </c>
      <c r="C10" s="3">
        <v>131</v>
      </c>
      <c r="D10" s="3">
        <v>577</v>
      </c>
      <c r="E10" s="3">
        <v>546</v>
      </c>
      <c r="F10" s="3">
        <v>179</v>
      </c>
      <c r="G10" s="3">
        <v>725</v>
      </c>
      <c r="H10" s="4">
        <v>22.421524663677133</v>
      </c>
      <c r="I10" s="4">
        <v>36.6412213740458</v>
      </c>
      <c r="J10" s="5">
        <v>25.64991334488735</v>
      </c>
    </row>
    <row r="11" spans="1:10" ht="15">
      <c r="A11" s="6" t="s">
        <v>9</v>
      </c>
      <c r="B11" s="7">
        <v>4258</v>
      </c>
      <c r="C11" s="7">
        <v>97</v>
      </c>
      <c r="D11" s="7">
        <v>4355</v>
      </c>
      <c r="E11" s="7">
        <v>3407</v>
      </c>
      <c r="F11" s="7">
        <v>178</v>
      </c>
      <c r="G11" s="7">
        <v>3585</v>
      </c>
      <c r="H11" s="8">
        <v>-19.985908877407233</v>
      </c>
      <c r="I11" s="8">
        <v>83.50515463917526</v>
      </c>
      <c r="J11" s="9">
        <v>-17.68082663605052</v>
      </c>
    </row>
    <row r="12" spans="1:10" ht="15">
      <c r="A12" s="10" t="s">
        <v>10</v>
      </c>
      <c r="B12" s="3">
        <v>1906</v>
      </c>
      <c r="C12" s="3">
        <v>111</v>
      </c>
      <c r="D12" s="3">
        <v>2017</v>
      </c>
      <c r="E12" s="3">
        <v>2077</v>
      </c>
      <c r="F12" s="3">
        <v>154</v>
      </c>
      <c r="G12" s="3">
        <v>2231</v>
      </c>
      <c r="H12" s="4">
        <v>8.971668415529905</v>
      </c>
      <c r="I12" s="4">
        <v>38.73873873873874</v>
      </c>
      <c r="J12" s="5">
        <v>10.609816559246406</v>
      </c>
    </row>
    <row r="13" spans="1:10" ht="15">
      <c r="A13" s="6" t="s">
        <v>11</v>
      </c>
      <c r="B13" s="7">
        <v>6282</v>
      </c>
      <c r="C13" s="7">
        <v>221</v>
      </c>
      <c r="D13" s="7">
        <v>6503</v>
      </c>
      <c r="E13" s="7">
        <v>7957</v>
      </c>
      <c r="F13" s="7">
        <v>1306</v>
      </c>
      <c r="G13" s="7">
        <v>9263</v>
      </c>
      <c r="H13" s="8">
        <v>26.663482967207898</v>
      </c>
      <c r="I13" s="8">
        <v>490.9502262443439</v>
      </c>
      <c r="J13" s="9">
        <v>42.44194986929109</v>
      </c>
    </row>
    <row r="14" spans="1:10" ht="15">
      <c r="A14" s="10" t="s">
        <v>12</v>
      </c>
      <c r="B14" s="3">
        <v>3049</v>
      </c>
      <c r="C14" s="3">
        <v>282</v>
      </c>
      <c r="D14" s="3">
        <v>3331</v>
      </c>
      <c r="E14" s="3">
        <v>3562</v>
      </c>
      <c r="F14" s="3">
        <v>429</v>
      </c>
      <c r="G14" s="3">
        <v>3991</v>
      </c>
      <c r="H14" s="4">
        <v>16.825188586421778</v>
      </c>
      <c r="I14" s="4">
        <v>52.12765957446809</v>
      </c>
      <c r="J14" s="5">
        <v>19.813869708796158</v>
      </c>
    </row>
    <row r="15" spans="1:10" ht="15">
      <c r="A15" s="6" t="s">
        <v>13</v>
      </c>
      <c r="B15" s="7">
        <v>1442</v>
      </c>
      <c r="C15" s="7">
        <v>33</v>
      </c>
      <c r="D15" s="7">
        <v>1475</v>
      </c>
      <c r="E15" s="7">
        <v>1678</v>
      </c>
      <c r="F15" s="7">
        <v>29</v>
      </c>
      <c r="G15" s="7">
        <v>1707</v>
      </c>
      <c r="H15" s="8">
        <v>16.36615811373093</v>
      </c>
      <c r="I15" s="8">
        <v>-12.121212121212121</v>
      </c>
      <c r="J15" s="9">
        <v>15.728813559322033</v>
      </c>
    </row>
    <row r="16" spans="1:10" ht="15">
      <c r="A16" s="10" t="s">
        <v>14</v>
      </c>
      <c r="B16" s="3">
        <v>3119</v>
      </c>
      <c r="C16" s="3">
        <v>40</v>
      </c>
      <c r="D16" s="3">
        <v>3159</v>
      </c>
      <c r="E16" s="3">
        <v>3399</v>
      </c>
      <c r="F16" s="3">
        <v>403</v>
      </c>
      <c r="G16" s="3">
        <v>3802</v>
      </c>
      <c r="H16" s="4">
        <v>8.977236293683873</v>
      </c>
      <c r="I16" s="4">
        <v>907.4999999999999</v>
      </c>
      <c r="J16" s="5">
        <v>20.3545425767648</v>
      </c>
    </row>
    <row r="17" spans="1:10" ht="15">
      <c r="A17" s="6" t="s">
        <v>15</v>
      </c>
      <c r="B17" s="7">
        <v>284</v>
      </c>
      <c r="C17" s="7">
        <v>0</v>
      </c>
      <c r="D17" s="7">
        <v>284</v>
      </c>
      <c r="E17" s="7">
        <v>311</v>
      </c>
      <c r="F17" s="7">
        <v>1</v>
      </c>
      <c r="G17" s="7">
        <v>312</v>
      </c>
      <c r="H17" s="8">
        <v>9.507042253521126</v>
      </c>
      <c r="I17" s="8">
        <v>0</v>
      </c>
      <c r="J17" s="9">
        <v>9.859154929577464</v>
      </c>
    </row>
    <row r="18" spans="1:10" ht="15">
      <c r="A18" s="10" t="s">
        <v>16</v>
      </c>
      <c r="B18" s="3">
        <v>440</v>
      </c>
      <c r="C18" s="3">
        <v>0</v>
      </c>
      <c r="D18" s="3">
        <v>440</v>
      </c>
      <c r="E18" s="3">
        <v>296</v>
      </c>
      <c r="F18" s="3">
        <v>0</v>
      </c>
      <c r="G18" s="3">
        <v>296</v>
      </c>
      <c r="H18" s="4">
        <v>-32.72727272727273</v>
      </c>
      <c r="I18" s="4">
        <v>0</v>
      </c>
      <c r="J18" s="5">
        <v>-32.72727272727273</v>
      </c>
    </row>
    <row r="19" spans="1:10" ht="15">
      <c r="A19" s="6" t="s">
        <v>17</v>
      </c>
      <c r="B19" s="7">
        <v>165</v>
      </c>
      <c r="C19" s="7">
        <v>21</v>
      </c>
      <c r="D19" s="7">
        <v>186</v>
      </c>
      <c r="E19" s="7">
        <v>163</v>
      </c>
      <c r="F19" s="7">
        <v>29</v>
      </c>
      <c r="G19" s="7">
        <v>192</v>
      </c>
      <c r="H19" s="8">
        <v>-1.2121212121212122</v>
      </c>
      <c r="I19" s="8">
        <v>38.095238095238095</v>
      </c>
      <c r="J19" s="9">
        <v>3.225806451612903</v>
      </c>
    </row>
    <row r="20" spans="1:10" ht="15">
      <c r="A20" s="10" t="s">
        <v>55</v>
      </c>
      <c r="B20" s="3">
        <v>5180</v>
      </c>
      <c r="C20" s="3">
        <v>0</v>
      </c>
      <c r="D20" s="3">
        <v>5180</v>
      </c>
      <c r="E20" s="3">
        <v>6008</v>
      </c>
      <c r="F20" s="3">
        <v>0</v>
      </c>
      <c r="G20" s="3">
        <v>6008</v>
      </c>
      <c r="H20" s="4">
        <v>15.984555984555984</v>
      </c>
      <c r="I20" s="4">
        <v>0</v>
      </c>
      <c r="J20" s="5">
        <v>15.984555984555984</v>
      </c>
    </row>
    <row r="21" spans="1:10" ht="15">
      <c r="A21" s="6" t="s">
        <v>18</v>
      </c>
      <c r="B21" s="7">
        <v>2610</v>
      </c>
      <c r="C21" s="7">
        <v>0</v>
      </c>
      <c r="D21" s="7">
        <v>2610</v>
      </c>
      <c r="E21" s="7">
        <v>5708</v>
      </c>
      <c r="F21" s="7">
        <v>0</v>
      </c>
      <c r="G21" s="7">
        <v>5708</v>
      </c>
      <c r="H21" s="8">
        <v>118.69731800766283</v>
      </c>
      <c r="I21" s="8">
        <v>0</v>
      </c>
      <c r="J21" s="9">
        <v>118.69731800766283</v>
      </c>
    </row>
    <row r="22" spans="1:10" ht="15">
      <c r="A22" s="10" t="s">
        <v>19</v>
      </c>
      <c r="B22" s="3">
        <v>16</v>
      </c>
      <c r="C22" s="3">
        <v>0</v>
      </c>
      <c r="D22" s="3">
        <v>16</v>
      </c>
      <c r="E22" s="3">
        <v>12</v>
      </c>
      <c r="F22" s="3">
        <v>0</v>
      </c>
      <c r="G22" s="3">
        <v>12</v>
      </c>
      <c r="H22" s="4">
        <v>-25</v>
      </c>
      <c r="I22" s="4">
        <v>0</v>
      </c>
      <c r="J22" s="5">
        <v>-25</v>
      </c>
    </row>
    <row r="23" spans="1:10" ht="15">
      <c r="A23" s="6" t="s">
        <v>20</v>
      </c>
      <c r="B23" s="7">
        <v>790</v>
      </c>
      <c r="C23" s="7">
        <v>0</v>
      </c>
      <c r="D23" s="7">
        <v>790</v>
      </c>
      <c r="E23" s="7">
        <v>680</v>
      </c>
      <c r="F23" s="7">
        <v>0</v>
      </c>
      <c r="G23" s="7">
        <v>680</v>
      </c>
      <c r="H23" s="8">
        <v>-13.924050632911392</v>
      </c>
      <c r="I23" s="8">
        <v>0</v>
      </c>
      <c r="J23" s="9">
        <v>-13.924050632911392</v>
      </c>
    </row>
    <row r="24" spans="1:10" ht="15">
      <c r="A24" s="10" t="s">
        <v>21</v>
      </c>
      <c r="B24" s="3">
        <v>258</v>
      </c>
      <c r="C24" s="3">
        <v>0</v>
      </c>
      <c r="D24" s="3">
        <v>258</v>
      </c>
      <c r="E24" s="3">
        <v>224</v>
      </c>
      <c r="F24" s="3">
        <v>0</v>
      </c>
      <c r="G24" s="3">
        <v>224</v>
      </c>
      <c r="H24" s="4">
        <v>-13.178294573643413</v>
      </c>
      <c r="I24" s="4">
        <v>0</v>
      </c>
      <c r="J24" s="5">
        <v>-13.178294573643413</v>
      </c>
    </row>
    <row r="25" spans="1:10" ht="15">
      <c r="A25" s="6" t="s">
        <v>22</v>
      </c>
      <c r="B25" s="7">
        <v>2711</v>
      </c>
      <c r="C25" s="7">
        <v>36</v>
      </c>
      <c r="D25" s="7">
        <v>2747</v>
      </c>
      <c r="E25" s="7">
        <v>2905</v>
      </c>
      <c r="F25" s="7">
        <v>25</v>
      </c>
      <c r="G25" s="7">
        <v>2930</v>
      </c>
      <c r="H25" s="8">
        <v>7.15603098487643</v>
      </c>
      <c r="I25" s="8">
        <v>-30.555555555555557</v>
      </c>
      <c r="J25" s="9">
        <v>6.661812886785584</v>
      </c>
    </row>
    <row r="26" spans="1:10" ht="15">
      <c r="A26" s="10" t="s">
        <v>23</v>
      </c>
      <c r="B26" s="3">
        <v>1186</v>
      </c>
      <c r="C26" s="3">
        <v>0</v>
      </c>
      <c r="D26" s="3">
        <v>1186</v>
      </c>
      <c r="E26" s="3">
        <v>1272</v>
      </c>
      <c r="F26" s="3">
        <v>4</v>
      </c>
      <c r="G26" s="3">
        <v>1276</v>
      </c>
      <c r="H26" s="4">
        <v>7.251264755480608</v>
      </c>
      <c r="I26" s="4">
        <v>0</v>
      </c>
      <c r="J26" s="5">
        <v>7.588532883642496</v>
      </c>
    </row>
    <row r="27" spans="1:10" ht="15">
      <c r="A27" s="6" t="s">
        <v>24</v>
      </c>
      <c r="B27" s="7">
        <v>80</v>
      </c>
      <c r="C27" s="7">
        <v>0</v>
      </c>
      <c r="D27" s="7">
        <v>80</v>
      </c>
      <c r="E27" s="7">
        <v>14</v>
      </c>
      <c r="F27" s="7">
        <v>0</v>
      </c>
      <c r="G27" s="7">
        <v>14</v>
      </c>
      <c r="H27" s="8">
        <v>-82.5</v>
      </c>
      <c r="I27" s="8">
        <v>0</v>
      </c>
      <c r="J27" s="9">
        <v>-82.5</v>
      </c>
    </row>
    <row r="28" spans="1:10" ht="15">
      <c r="A28" s="10" t="s">
        <v>25</v>
      </c>
      <c r="B28" s="3">
        <v>866</v>
      </c>
      <c r="C28" s="3">
        <v>16</v>
      </c>
      <c r="D28" s="3">
        <v>882</v>
      </c>
      <c r="E28" s="3">
        <v>1000</v>
      </c>
      <c r="F28" s="3">
        <v>78</v>
      </c>
      <c r="G28" s="3">
        <v>1078</v>
      </c>
      <c r="H28" s="4">
        <v>15.473441108545035</v>
      </c>
      <c r="I28" s="4">
        <v>387.5</v>
      </c>
      <c r="J28" s="5">
        <v>22.22222222222222</v>
      </c>
    </row>
    <row r="29" spans="1:10" ht="15">
      <c r="A29" s="6" t="s">
        <v>26</v>
      </c>
      <c r="B29" s="7">
        <v>2077</v>
      </c>
      <c r="C29" s="7">
        <v>7</v>
      </c>
      <c r="D29" s="7">
        <v>2084</v>
      </c>
      <c r="E29" s="7">
        <v>2138</v>
      </c>
      <c r="F29" s="7">
        <v>127</v>
      </c>
      <c r="G29" s="7">
        <v>2265</v>
      </c>
      <c r="H29" s="8">
        <v>2.936928261916225</v>
      </c>
      <c r="I29" s="8">
        <v>1714.2857142857142</v>
      </c>
      <c r="J29" s="9">
        <v>8.685220729366602</v>
      </c>
    </row>
    <row r="30" spans="1:10" ht="15">
      <c r="A30" s="10" t="s">
        <v>27</v>
      </c>
      <c r="B30" s="3">
        <v>1216</v>
      </c>
      <c r="C30" s="3">
        <v>2</v>
      </c>
      <c r="D30" s="3">
        <v>1218</v>
      </c>
      <c r="E30" s="3">
        <v>830</v>
      </c>
      <c r="F30" s="3">
        <v>13</v>
      </c>
      <c r="G30" s="3">
        <v>843</v>
      </c>
      <c r="H30" s="4">
        <v>-31.743421052631575</v>
      </c>
      <c r="I30" s="4">
        <v>550</v>
      </c>
      <c r="J30" s="5">
        <v>-30.78817733990148</v>
      </c>
    </row>
    <row r="31" spans="1:10" ht="15">
      <c r="A31" s="6" t="s">
        <v>28</v>
      </c>
      <c r="B31" s="7">
        <v>444</v>
      </c>
      <c r="C31" s="7">
        <v>24</v>
      </c>
      <c r="D31" s="7">
        <v>468</v>
      </c>
      <c r="E31" s="7">
        <v>438</v>
      </c>
      <c r="F31" s="7">
        <v>30</v>
      </c>
      <c r="G31" s="7">
        <v>468</v>
      </c>
      <c r="H31" s="8">
        <v>-1.3513513513513513</v>
      </c>
      <c r="I31" s="8">
        <v>25</v>
      </c>
      <c r="J31" s="9">
        <v>0</v>
      </c>
    </row>
    <row r="32" spans="1:10" ht="15">
      <c r="A32" s="10" t="s">
        <v>56</v>
      </c>
      <c r="B32" s="3">
        <v>750</v>
      </c>
      <c r="C32" s="3">
        <v>37</v>
      </c>
      <c r="D32" s="3">
        <v>787</v>
      </c>
      <c r="E32" s="3">
        <v>556</v>
      </c>
      <c r="F32" s="3">
        <v>102</v>
      </c>
      <c r="G32" s="3">
        <v>658</v>
      </c>
      <c r="H32" s="4">
        <v>-25.866666666666667</v>
      </c>
      <c r="I32" s="4">
        <v>175.67567567567568</v>
      </c>
      <c r="J32" s="5">
        <v>-16.39135959339263</v>
      </c>
    </row>
    <row r="33" spans="1:10" ht="15">
      <c r="A33" s="6" t="s">
        <v>68</v>
      </c>
      <c r="B33" s="7">
        <v>176</v>
      </c>
      <c r="C33" s="7">
        <v>0</v>
      </c>
      <c r="D33" s="7">
        <v>176</v>
      </c>
      <c r="E33" s="7">
        <v>95</v>
      </c>
      <c r="F33" s="7">
        <v>0</v>
      </c>
      <c r="G33" s="7">
        <v>95</v>
      </c>
      <c r="H33" s="8">
        <v>-46.02272727272727</v>
      </c>
      <c r="I33" s="8">
        <v>0</v>
      </c>
      <c r="J33" s="9">
        <v>-46.02272727272727</v>
      </c>
    </row>
    <row r="34" spans="1:10" ht="15">
      <c r="A34" s="10" t="s">
        <v>29</v>
      </c>
      <c r="B34" s="3">
        <v>1406</v>
      </c>
      <c r="C34" s="3">
        <v>43</v>
      </c>
      <c r="D34" s="3">
        <v>1449</v>
      </c>
      <c r="E34" s="3">
        <v>1686</v>
      </c>
      <c r="F34" s="3">
        <v>212</v>
      </c>
      <c r="G34" s="3">
        <v>1898</v>
      </c>
      <c r="H34" s="4">
        <v>19.91465149359886</v>
      </c>
      <c r="I34" s="4">
        <v>393.0232558139535</v>
      </c>
      <c r="J34" s="5">
        <v>30.986887508626637</v>
      </c>
    </row>
    <row r="35" spans="1:10" ht="15">
      <c r="A35" s="6" t="s">
        <v>67</v>
      </c>
      <c r="B35" s="7">
        <v>369</v>
      </c>
      <c r="C35" s="7">
        <v>0</v>
      </c>
      <c r="D35" s="7">
        <v>369</v>
      </c>
      <c r="E35" s="7">
        <v>368</v>
      </c>
      <c r="F35" s="7">
        <v>0</v>
      </c>
      <c r="G35" s="7">
        <v>368</v>
      </c>
      <c r="H35" s="8">
        <v>-0.27100271002710025</v>
      </c>
      <c r="I35" s="8">
        <v>0</v>
      </c>
      <c r="J35" s="9">
        <v>-0.27100271002710025</v>
      </c>
    </row>
    <row r="36" spans="1:10" ht="15">
      <c r="A36" s="10" t="s">
        <v>30</v>
      </c>
      <c r="B36" s="3">
        <v>5024</v>
      </c>
      <c r="C36" s="3">
        <v>24</v>
      </c>
      <c r="D36" s="3">
        <v>5048</v>
      </c>
      <c r="E36" s="3">
        <v>5468</v>
      </c>
      <c r="F36" s="3">
        <v>11</v>
      </c>
      <c r="G36" s="3">
        <v>5479</v>
      </c>
      <c r="H36" s="4">
        <v>8.837579617834395</v>
      </c>
      <c r="I36" s="4">
        <v>-54.166666666666664</v>
      </c>
      <c r="J36" s="5">
        <v>8.538034865293186</v>
      </c>
    </row>
    <row r="37" spans="1:10" ht="15">
      <c r="A37" s="6" t="s">
        <v>31</v>
      </c>
      <c r="B37" s="7">
        <v>385</v>
      </c>
      <c r="C37" s="7">
        <v>1</v>
      </c>
      <c r="D37" s="7">
        <v>386</v>
      </c>
      <c r="E37" s="7">
        <v>340</v>
      </c>
      <c r="F37" s="7">
        <v>10</v>
      </c>
      <c r="G37" s="7">
        <v>350</v>
      </c>
      <c r="H37" s="8">
        <v>-11.688311688311687</v>
      </c>
      <c r="I37" s="8">
        <v>900</v>
      </c>
      <c r="J37" s="9">
        <v>-9.32642487046632</v>
      </c>
    </row>
    <row r="38" spans="1:10" ht="15">
      <c r="A38" s="10" t="s">
        <v>32</v>
      </c>
      <c r="B38" s="3">
        <v>828</v>
      </c>
      <c r="C38" s="3">
        <v>2</v>
      </c>
      <c r="D38" s="3">
        <v>830</v>
      </c>
      <c r="E38" s="3">
        <v>932</v>
      </c>
      <c r="F38" s="3">
        <v>0</v>
      </c>
      <c r="G38" s="3">
        <v>932</v>
      </c>
      <c r="H38" s="4">
        <v>12.560386473429952</v>
      </c>
      <c r="I38" s="4">
        <v>-100</v>
      </c>
      <c r="J38" s="5">
        <v>12.289156626506024</v>
      </c>
    </row>
    <row r="39" spans="1:10" ht="15">
      <c r="A39" s="6" t="s">
        <v>33</v>
      </c>
      <c r="B39" s="7">
        <v>92</v>
      </c>
      <c r="C39" s="7">
        <v>2</v>
      </c>
      <c r="D39" s="7">
        <v>94</v>
      </c>
      <c r="E39" s="7">
        <v>124</v>
      </c>
      <c r="F39" s="7">
        <v>0</v>
      </c>
      <c r="G39" s="7">
        <v>124</v>
      </c>
      <c r="H39" s="8">
        <v>34.78260869565217</v>
      </c>
      <c r="I39" s="8">
        <v>-100</v>
      </c>
      <c r="J39" s="9">
        <v>31.914893617021278</v>
      </c>
    </row>
    <row r="40" spans="1:10" ht="15">
      <c r="A40" s="10" t="s">
        <v>34</v>
      </c>
      <c r="B40" s="3">
        <v>1829</v>
      </c>
      <c r="C40" s="3">
        <v>214</v>
      </c>
      <c r="D40" s="3">
        <v>2043</v>
      </c>
      <c r="E40" s="3">
        <v>2378</v>
      </c>
      <c r="F40" s="3">
        <v>563</v>
      </c>
      <c r="G40" s="3">
        <v>2941</v>
      </c>
      <c r="H40" s="4">
        <v>30.016402405686165</v>
      </c>
      <c r="I40" s="4">
        <v>163.0841121495327</v>
      </c>
      <c r="J40" s="5">
        <v>43.954968184043075</v>
      </c>
    </row>
    <row r="41" spans="1:10" ht="15">
      <c r="A41" s="6" t="s">
        <v>35</v>
      </c>
      <c r="B41" s="7">
        <v>474</v>
      </c>
      <c r="C41" s="7">
        <v>3</v>
      </c>
      <c r="D41" s="7">
        <v>477</v>
      </c>
      <c r="E41" s="7">
        <v>374</v>
      </c>
      <c r="F41" s="7">
        <v>5</v>
      </c>
      <c r="G41" s="7">
        <v>379</v>
      </c>
      <c r="H41" s="8">
        <v>-21.09704641350211</v>
      </c>
      <c r="I41" s="8">
        <v>66.66666666666666</v>
      </c>
      <c r="J41" s="9">
        <v>-20.545073375262053</v>
      </c>
    </row>
    <row r="42" spans="1:10" ht="15">
      <c r="A42" s="10" t="s">
        <v>36</v>
      </c>
      <c r="B42" s="3">
        <v>1067</v>
      </c>
      <c r="C42" s="3">
        <v>43</v>
      </c>
      <c r="D42" s="3">
        <v>1110</v>
      </c>
      <c r="E42" s="3">
        <v>1229</v>
      </c>
      <c r="F42" s="3">
        <v>142</v>
      </c>
      <c r="G42" s="3">
        <v>1371</v>
      </c>
      <c r="H42" s="4">
        <v>15.182755388940954</v>
      </c>
      <c r="I42" s="4">
        <v>230.2325581395349</v>
      </c>
      <c r="J42" s="5">
        <v>23.513513513513516</v>
      </c>
    </row>
    <row r="43" spans="1:10" ht="15">
      <c r="A43" s="6" t="s">
        <v>37</v>
      </c>
      <c r="B43" s="7">
        <v>1072</v>
      </c>
      <c r="C43" s="7">
        <v>12</v>
      </c>
      <c r="D43" s="7">
        <v>1084</v>
      </c>
      <c r="E43" s="7">
        <v>1073</v>
      </c>
      <c r="F43" s="7">
        <v>14</v>
      </c>
      <c r="G43" s="7">
        <v>1087</v>
      </c>
      <c r="H43" s="8">
        <v>0.09328358208955223</v>
      </c>
      <c r="I43" s="8">
        <v>16.666666666666664</v>
      </c>
      <c r="J43" s="9">
        <v>0.27675276752767525</v>
      </c>
    </row>
    <row r="44" spans="1:10" ht="15">
      <c r="A44" s="10" t="s">
        <v>38</v>
      </c>
      <c r="B44" s="3">
        <v>854</v>
      </c>
      <c r="C44" s="3">
        <v>4</v>
      </c>
      <c r="D44" s="3">
        <v>858</v>
      </c>
      <c r="E44" s="3">
        <v>898</v>
      </c>
      <c r="F44" s="3">
        <v>2</v>
      </c>
      <c r="G44" s="3">
        <v>900</v>
      </c>
      <c r="H44" s="4">
        <v>5.152224824355972</v>
      </c>
      <c r="I44" s="4">
        <v>-50</v>
      </c>
      <c r="J44" s="5">
        <v>4.895104895104895</v>
      </c>
    </row>
    <row r="45" spans="1:10" ht="15">
      <c r="A45" s="6" t="s">
        <v>70</v>
      </c>
      <c r="B45" s="7">
        <v>553</v>
      </c>
      <c r="C45" s="7">
        <v>0</v>
      </c>
      <c r="D45" s="7">
        <v>553</v>
      </c>
      <c r="E45" s="7">
        <v>511</v>
      </c>
      <c r="F45" s="7">
        <v>0</v>
      </c>
      <c r="G45" s="7">
        <v>511</v>
      </c>
      <c r="H45" s="8">
        <v>-7.59493670886076</v>
      </c>
      <c r="I45" s="8">
        <v>0</v>
      </c>
      <c r="J45" s="9">
        <v>-7.59493670886076</v>
      </c>
    </row>
    <row r="46" spans="1:10" ht="15">
      <c r="A46" s="10" t="s">
        <v>39</v>
      </c>
      <c r="B46" s="3">
        <v>2727</v>
      </c>
      <c r="C46" s="3">
        <v>22</v>
      </c>
      <c r="D46" s="3">
        <v>2749</v>
      </c>
      <c r="E46" s="3">
        <v>2603</v>
      </c>
      <c r="F46" s="3">
        <v>8</v>
      </c>
      <c r="G46" s="3">
        <v>2611</v>
      </c>
      <c r="H46" s="4">
        <v>-4.5471213788045475</v>
      </c>
      <c r="I46" s="4">
        <v>-63.63636363636363</v>
      </c>
      <c r="J46" s="5">
        <v>-5.020007275372863</v>
      </c>
    </row>
    <row r="47" spans="1:10" ht="15">
      <c r="A47" s="6" t="s">
        <v>40</v>
      </c>
      <c r="B47" s="7">
        <v>934</v>
      </c>
      <c r="C47" s="7">
        <v>2</v>
      </c>
      <c r="D47" s="7">
        <v>936</v>
      </c>
      <c r="E47" s="7">
        <v>1299</v>
      </c>
      <c r="F47" s="7">
        <v>3</v>
      </c>
      <c r="G47" s="7">
        <v>1302</v>
      </c>
      <c r="H47" s="8">
        <v>39.07922912205567</v>
      </c>
      <c r="I47" s="8">
        <v>50</v>
      </c>
      <c r="J47" s="9">
        <v>39.1025641025641</v>
      </c>
    </row>
    <row r="48" spans="1:10" ht="15">
      <c r="A48" s="10" t="s">
        <v>41</v>
      </c>
      <c r="B48" s="3">
        <v>2148</v>
      </c>
      <c r="C48" s="3">
        <v>108</v>
      </c>
      <c r="D48" s="3">
        <v>2256</v>
      </c>
      <c r="E48" s="3">
        <v>2474</v>
      </c>
      <c r="F48" s="3">
        <v>262</v>
      </c>
      <c r="G48" s="3">
        <v>2736</v>
      </c>
      <c r="H48" s="4">
        <v>15.176908752327748</v>
      </c>
      <c r="I48" s="4">
        <v>142.59259259259258</v>
      </c>
      <c r="J48" s="5">
        <v>21.27659574468085</v>
      </c>
    </row>
    <row r="49" spans="1:10" ht="15">
      <c r="A49" s="6" t="s">
        <v>42</v>
      </c>
      <c r="B49" s="7">
        <v>90</v>
      </c>
      <c r="C49" s="7">
        <v>0</v>
      </c>
      <c r="D49" s="7">
        <v>90</v>
      </c>
      <c r="E49" s="7">
        <v>94</v>
      </c>
      <c r="F49" s="7">
        <v>0</v>
      </c>
      <c r="G49" s="7">
        <v>94</v>
      </c>
      <c r="H49" s="8">
        <v>4.444444444444445</v>
      </c>
      <c r="I49" s="8">
        <v>0</v>
      </c>
      <c r="J49" s="9">
        <v>4.444444444444445</v>
      </c>
    </row>
    <row r="50" spans="1:10" ht="15">
      <c r="A50" s="10" t="s">
        <v>43</v>
      </c>
      <c r="B50" s="3">
        <v>200</v>
      </c>
      <c r="C50" s="3">
        <v>6</v>
      </c>
      <c r="D50" s="3">
        <v>206</v>
      </c>
      <c r="E50" s="3">
        <v>157</v>
      </c>
      <c r="F50" s="3">
        <v>0</v>
      </c>
      <c r="G50" s="3">
        <v>157</v>
      </c>
      <c r="H50" s="4">
        <v>-21.5</v>
      </c>
      <c r="I50" s="4">
        <v>-100</v>
      </c>
      <c r="J50" s="5">
        <v>-23.78640776699029</v>
      </c>
    </row>
    <row r="51" spans="1:10" ht="15">
      <c r="A51" s="6" t="s">
        <v>44</v>
      </c>
      <c r="B51" s="7">
        <v>738</v>
      </c>
      <c r="C51" s="7">
        <v>9</v>
      </c>
      <c r="D51" s="7">
        <v>747</v>
      </c>
      <c r="E51" s="7">
        <v>647</v>
      </c>
      <c r="F51" s="7">
        <v>12</v>
      </c>
      <c r="G51" s="7">
        <v>659</v>
      </c>
      <c r="H51" s="8">
        <v>-12.330623306233063</v>
      </c>
      <c r="I51" s="8">
        <v>33.33333333333333</v>
      </c>
      <c r="J51" s="9">
        <v>-11.780455153949129</v>
      </c>
    </row>
    <row r="52" spans="1:10" ht="15">
      <c r="A52" s="10" t="s">
        <v>74</v>
      </c>
      <c r="B52" s="3">
        <v>1283</v>
      </c>
      <c r="C52" s="3">
        <v>7</v>
      </c>
      <c r="D52" s="3">
        <v>1290</v>
      </c>
      <c r="E52" s="3">
        <v>1104</v>
      </c>
      <c r="F52" s="3">
        <v>1</v>
      </c>
      <c r="G52" s="3">
        <v>1105</v>
      </c>
      <c r="H52" s="4">
        <v>-13.951675759937645</v>
      </c>
      <c r="I52" s="4">
        <v>-85.71428571428571</v>
      </c>
      <c r="J52" s="5">
        <v>-14.34108527131783</v>
      </c>
    </row>
    <row r="53" spans="1:10" ht="15">
      <c r="A53" s="6" t="s">
        <v>45</v>
      </c>
      <c r="B53" s="7">
        <v>1283</v>
      </c>
      <c r="C53" s="7">
        <v>0</v>
      </c>
      <c r="D53" s="7">
        <v>1283</v>
      </c>
      <c r="E53" s="7">
        <v>1041</v>
      </c>
      <c r="F53" s="7">
        <v>0</v>
      </c>
      <c r="G53" s="7">
        <v>1041</v>
      </c>
      <c r="H53" s="8">
        <v>-18.862042088854245</v>
      </c>
      <c r="I53" s="8">
        <v>0</v>
      </c>
      <c r="J53" s="9">
        <v>-18.862042088854245</v>
      </c>
    </row>
    <row r="54" spans="1:10" ht="15">
      <c r="A54" s="10" t="s">
        <v>71</v>
      </c>
      <c r="B54" s="3">
        <v>5905</v>
      </c>
      <c r="C54" s="3">
        <v>127</v>
      </c>
      <c r="D54" s="3">
        <v>6032</v>
      </c>
      <c r="E54" s="3">
        <v>4668</v>
      </c>
      <c r="F54" s="3">
        <v>96</v>
      </c>
      <c r="G54" s="3">
        <v>4764</v>
      </c>
      <c r="H54" s="4">
        <v>-20.94834885690093</v>
      </c>
      <c r="I54" s="4">
        <v>-24.409448818897637</v>
      </c>
      <c r="J54" s="5">
        <v>-21.021220159151195</v>
      </c>
    </row>
    <row r="55" spans="1:10" ht="15">
      <c r="A55" s="6" t="s">
        <v>46</v>
      </c>
      <c r="B55" s="7">
        <v>72</v>
      </c>
      <c r="C55" s="7">
        <v>0</v>
      </c>
      <c r="D55" s="7">
        <v>72</v>
      </c>
      <c r="E55" s="7">
        <v>47</v>
      </c>
      <c r="F55" s="7">
        <v>0</v>
      </c>
      <c r="G55" s="7">
        <v>47</v>
      </c>
      <c r="H55" s="8">
        <v>-34.72222222222222</v>
      </c>
      <c r="I55" s="8">
        <v>0</v>
      </c>
      <c r="J55" s="9">
        <v>-34.72222222222222</v>
      </c>
    </row>
    <row r="56" spans="1:10" ht="15">
      <c r="A56" s="10" t="s">
        <v>47</v>
      </c>
      <c r="B56" s="3">
        <v>1250</v>
      </c>
      <c r="C56" s="3">
        <v>0</v>
      </c>
      <c r="D56" s="3">
        <v>1250</v>
      </c>
      <c r="E56" s="3">
        <v>601</v>
      </c>
      <c r="F56" s="3">
        <v>1</v>
      </c>
      <c r="G56" s="3">
        <v>602</v>
      </c>
      <c r="H56" s="4">
        <v>-51.92</v>
      </c>
      <c r="I56" s="4">
        <v>0</v>
      </c>
      <c r="J56" s="5">
        <v>-51.839999999999996</v>
      </c>
    </row>
    <row r="57" spans="1:10" ht="15">
      <c r="A57" s="6" t="s">
        <v>48</v>
      </c>
      <c r="B57" s="7">
        <v>3313</v>
      </c>
      <c r="C57" s="7">
        <v>29</v>
      </c>
      <c r="D57" s="7">
        <v>3342</v>
      </c>
      <c r="E57" s="7">
        <v>2930</v>
      </c>
      <c r="F57" s="7">
        <v>20</v>
      </c>
      <c r="G57" s="7">
        <v>2950</v>
      </c>
      <c r="H57" s="8">
        <v>-11.560519166918201</v>
      </c>
      <c r="I57" s="8">
        <v>-31.03448275862069</v>
      </c>
      <c r="J57" s="9">
        <v>-11.729503291442251</v>
      </c>
    </row>
    <row r="58" spans="1:10" ht="15">
      <c r="A58" s="10" t="s">
        <v>57</v>
      </c>
      <c r="B58" s="3">
        <v>140</v>
      </c>
      <c r="C58" s="3">
        <v>2</v>
      </c>
      <c r="D58" s="3">
        <v>142</v>
      </c>
      <c r="E58" s="3">
        <v>175</v>
      </c>
      <c r="F58" s="3">
        <v>7</v>
      </c>
      <c r="G58" s="3">
        <v>182</v>
      </c>
      <c r="H58" s="4">
        <v>25</v>
      </c>
      <c r="I58" s="4">
        <v>250</v>
      </c>
      <c r="J58" s="5">
        <v>28.169014084507044</v>
      </c>
    </row>
    <row r="59" spans="1:10" ht="15">
      <c r="A59" s="6" t="s">
        <v>58</v>
      </c>
      <c r="B59" s="7">
        <v>0</v>
      </c>
      <c r="C59" s="7">
        <v>0</v>
      </c>
      <c r="D59" s="7">
        <v>0</v>
      </c>
      <c r="E59" s="7">
        <v>71</v>
      </c>
      <c r="F59" s="7">
        <v>65</v>
      </c>
      <c r="G59" s="7">
        <v>136</v>
      </c>
      <c r="H59" s="8">
        <v>0</v>
      </c>
      <c r="I59" s="8">
        <v>0</v>
      </c>
      <c r="J59" s="9">
        <v>0</v>
      </c>
    </row>
    <row r="60" spans="1:11" ht="15">
      <c r="A60" s="11" t="s">
        <v>49</v>
      </c>
      <c r="B60" s="12">
        <f>B61-SUM(B6+B10+B20+B32+B58+B59+B5)</f>
        <v>96759</v>
      </c>
      <c r="C60" s="12">
        <f>C61-SUM(C6+C10+C20+C32+C58+C59+C5)</f>
        <v>14087</v>
      </c>
      <c r="D60" s="12">
        <f>D61-SUM(D6+D10+D20+D32+D58+D59+D5)</f>
        <v>110846</v>
      </c>
      <c r="E60" s="12">
        <f>E61-SUM(E6+E10+E20+E32+E58+E59+E5)</f>
        <v>106004</v>
      </c>
      <c r="F60" s="12">
        <f>F61-SUM(F6+F10+F20+F32+F58+F59+F5)</f>
        <v>21519</v>
      </c>
      <c r="G60" s="12">
        <f>G61-SUM(G6+G10+G20+G32+G58+G59+G5)</f>
        <v>127523</v>
      </c>
      <c r="H60" s="13">
        <f>+_xlfn.IFERROR(((E60-B60)/B60)*100,0)</f>
        <v>9.554666749346314</v>
      </c>
      <c r="I60" s="13">
        <f>+_xlfn.IFERROR(((F60-C60)/C60)*100,0)</f>
        <v>52.75786185845105</v>
      </c>
      <c r="J60" s="35">
        <f>+_xlfn.IFERROR(((G60-D60)/D60)*100,0)</f>
        <v>15.045197842051133</v>
      </c>
      <c r="K60" s="37"/>
    </row>
    <row r="61" spans="1:10" ht="15">
      <c r="A61" s="14" t="s">
        <v>50</v>
      </c>
      <c r="B61" s="15">
        <f>SUM(B4:B59)</f>
        <v>136825</v>
      </c>
      <c r="C61" s="15">
        <f>SUM(C4:C59)</f>
        <v>59236</v>
      </c>
      <c r="D61" s="15">
        <f>SUM(D4:D59)</f>
        <v>196061</v>
      </c>
      <c r="E61" s="15">
        <f>SUM(E4:E59)</f>
        <v>155913</v>
      </c>
      <c r="F61" s="15">
        <f>SUM(F4:F59)</f>
        <v>105372</v>
      </c>
      <c r="G61" s="15">
        <f>SUM(G4:G59)</f>
        <v>261285</v>
      </c>
      <c r="H61" s="16">
        <f>+_xlfn.IFERROR(((E61-B61)/B61)*100,0)</f>
        <v>13.950666910286863</v>
      </c>
      <c r="I61" s="16">
        <f>+_xlfn.IFERROR(((F61-C61)/C61)*100,0)</f>
        <v>77.8850698899318</v>
      </c>
      <c r="J61" s="17">
        <f>+_xlfn.IFERROR(((G61-D61)/D61)*100,0)</f>
        <v>33.26719745385365</v>
      </c>
    </row>
    <row r="62" spans="1:10" ht="15.75" thickBot="1">
      <c r="A62" s="18" t="s">
        <v>51</v>
      </c>
      <c r="B62" s="19"/>
      <c r="C62" s="19"/>
      <c r="D62" s="19">
        <v>38733</v>
      </c>
      <c r="E62" s="19"/>
      <c r="F62" s="19"/>
      <c r="G62" s="19">
        <v>77101</v>
      </c>
      <c r="H62" s="56">
        <f>+_xlfn.IFERROR(((G62-D62)/D62)*100,0)</f>
        <v>99.05765109854646</v>
      </c>
      <c r="I62" s="56"/>
      <c r="J62" s="57"/>
    </row>
    <row r="63" spans="1:10" ht="15">
      <c r="A63" s="14" t="s">
        <v>52</v>
      </c>
      <c r="B63" s="34"/>
      <c r="C63" s="34"/>
      <c r="D63" s="34">
        <f>+D61+D62</f>
        <v>234794</v>
      </c>
      <c r="E63" s="34"/>
      <c r="F63" s="34"/>
      <c r="G63" s="34">
        <f>+G61+G62</f>
        <v>338386</v>
      </c>
      <c r="H63" s="58">
        <f>+_xlfn.IFERROR(((G63-D63)/D63)*100,0)</f>
        <v>44.12037786314812</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25">
      <selection activeCell="D56" sqref="D56"/>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75</v>
      </c>
      <c r="C2" s="53"/>
      <c r="D2" s="53"/>
      <c r="E2" s="53" t="s">
        <v>76</v>
      </c>
      <c r="F2" s="53"/>
      <c r="G2" s="53"/>
      <c r="H2" s="54" t="s">
        <v>77</v>
      </c>
      <c r="I2" s="54"/>
      <c r="J2" s="55"/>
    </row>
    <row r="3" spans="1:10" ht="15">
      <c r="A3" s="63"/>
      <c r="B3" s="1" t="s">
        <v>2</v>
      </c>
      <c r="C3" s="1" t="s">
        <v>3</v>
      </c>
      <c r="D3" s="1" t="s">
        <v>4</v>
      </c>
      <c r="E3" s="1" t="s">
        <v>2</v>
      </c>
      <c r="F3" s="1" t="s">
        <v>3</v>
      </c>
      <c r="G3" s="1" t="s">
        <v>4</v>
      </c>
      <c r="H3" s="1" t="s">
        <v>2</v>
      </c>
      <c r="I3" s="1" t="s">
        <v>3</v>
      </c>
      <c r="J3" s="2" t="s">
        <v>4</v>
      </c>
    </row>
    <row r="4" spans="1:10" ht="15">
      <c r="A4" s="10" t="s">
        <v>5</v>
      </c>
      <c r="B4" s="3">
        <v>85</v>
      </c>
      <c r="C4" s="3">
        <v>5090</v>
      </c>
      <c r="D4" s="3">
        <v>5175</v>
      </c>
      <c r="E4" s="3">
        <v>8</v>
      </c>
      <c r="F4" s="3">
        <v>1396</v>
      </c>
      <c r="G4" s="3">
        <v>1404</v>
      </c>
      <c r="H4" s="4">
        <v>-90.58823529411765</v>
      </c>
      <c r="I4" s="4">
        <v>-72.57367387033399</v>
      </c>
      <c r="J4" s="5">
        <v>-72.86956521739131</v>
      </c>
    </row>
    <row r="5" spans="1:10" ht="15">
      <c r="A5" s="6" t="s">
        <v>69</v>
      </c>
      <c r="B5" s="7">
        <v>11927</v>
      </c>
      <c r="C5" s="7">
        <v>33438</v>
      </c>
      <c r="D5" s="7">
        <v>45365</v>
      </c>
      <c r="E5" s="7">
        <v>20658</v>
      </c>
      <c r="F5" s="7">
        <v>60158</v>
      </c>
      <c r="G5" s="7">
        <v>80816</v>
      </c>
      <c r="H5" s="8">
        <v>73.20365557139263</v>
      </c>
      <c r="I5" s="8">
        <v>79.90908547161911</v>
      </c>
      <c r="J5" s="9">
        <v>78.14614791138543</v>
      </c>
    </row>
    <row r="6" spans="1:10" ht="15">
      <c r="A6" s="10" t="s">
        <v>53</v>
      </c>
      <c r="B6" s="3">
        <v>20741</v>
      </c>
      <c r="C6" s="3">
        <v>10588</v>
      </c>
      <c r="D6" s="3">
        <v>31329</v>
      </c>
      <c r="E6" s="3">
        <v>21101</v>
      </c>
      <c r="F6" s="3">
        <v>22151</v>
      </c>
      <c r="G6" s="3">
        <v>43252</v>
      </c>
      <c r="H6" s="4">
        <v>1.7356925895569162</v>
      </c>
      <c r="I6" s="4">
        <v>109.2085379675104</v>
      </c>
      <c r="J6" s="5">
        <v>38.05739091576494</v>
      </c>
    </row>
    <row r="7" spans="1:10" ht="15">
      <c r="A7" s="6" t="s">
        <v>6</v>
      </c>
      <c r="B7" s="7">
        <v>8009</v>
      </c>
      <c r="C7" s="7">
        <v>990</v>
      </c>
      <c r="D7" s="7">
        <v>8999</v>
      </c>
      <c r="E7" s="7">
        <v>10668</v>
      </c>
      <c r="F7" s="7">
        <v>2834</v>
      </c>
      <c r="G7" s="7">
        <v>13502</v>
      </c>
      <c r="H7" s="8">
        <v>33.20014983143963</v>
      </c>
      <c r="I7" s="8">
        <v>186.26262626262627</v>
      </c>
      <c r="J7" s="9">
        <v>50.038893210356704</v>
      </c>
    </row>
    <row r="8" spans="1:10" ht="15">
      <c r="A8" s="10" t="s">
        <v>7</v>
      </c>
      <c r="B8" s="3">
        <v>7432</v>
      </c>
      <c r="C8" s="3">
        <v>802</v>
      </c>
      <c r="D8" s="3">
        <v>8234</v>
      </c>
      <c r="E8" s="3">
        <v>8352</v>
      </c>
      <c r="F8" s="3">
        <v>2714</v>
      </c>
      <c r="G8" s="3">
        <v>11066</v>
      </c>
      <c r="H8" s="4">
        <v>12.378902045209902</v>
      </c>
      <c r="I8" s="4">
        <v>238.40399002493763</v>
      </c>
      <c r="J8" s="5">
        <v>34.393976196259416</v>
      </c>
    </row>
    <row r="9" spans="1:10" ht="15">
      <c r="A9" s="6" t="s">
        <v>8</v>
      </c>
      <c r="B9" s="7">
        <v>5009</v>
      </c>
      <c r="C9" s="7">
        <v>3264</v>
      </c>
      <c r="D9" s="7">
        <v>8273</v>
      </c>
      <c r="E9" s="7">
        <v>7876</v>
      </c>
      <c r="F9" s="7">
        <v>7082</v>
      </c>
      <c r="G9" s="7">
        <v>14958</v>
      </c>
      <c r="H9" s="8">
        <v>57.23697344779397</v>
      </c>
      <c r="I9" s="8">
        <v>116.97303921568627</v>
      </c>
      <c r="J9" s="9">
        <v>80.80502840565696</v>
      </c>
    </row>
    <row r="10" spans="1:10" ht="15">
      <c r="A10" s="10" t="s">
        <v>54</v>
      </c>
      <c r="B10" s="3">
        <v>389</v>
      </c>
      <c r="C10" s="3">
        <v>128</v>
      </c>
      <c r="D10" s="3">
        <v>517</v>
      </c>
      <c r="E10" s="3">
        <v>511</v>
      </c>
      <c r="F10" s="3">
        <v>174</v>
      </c>
      <c r="G10" s="3">
        <v>685</v>
      </c>
      <c r="H10" s="4">
        <v>31.362467866323907</v>
      </c>
      <c r="I10" s="4">
        <v>35.9375</v>
      </c>
      <c r="J10" s="5">
        <v>32.495164410058024</v>
      </c>
    </row>
    <row r="11" spans="1:10" ht="15">
      <c r="A11" s="6" t="s">
        <v>9</v>
      </c>
      <c r="B11" s="7">
        <v>920</v>
      </c>
      <c r="C11" s="7">
        <v>10</v>
      </c>
      <c r="D11" s="7">
        <v>930</v>
      </c>
      <c r="E11" s="7">
        <v>1284</v>
      </c>
      <c r="F11" s="7">
        <v>123</v>
      </c>
      <c r="G11" s="7">
        <v>1407</v>
      </c>
      <c r="H11" s="8">
        <v>39.565217391304344</v>
      </c>
      <c r="I11" s="8">
        <v>1130</v>
      </c>
      <c r="J11" s="9">
        <v>51.29032258064517</v>
      </c>
    </row>
    <row r="12" spans="1:10" ht="15">
      <c r="A12" s="10" t="s">
        <v>10</v>
      </c>
      <c r="B12" s="3">
        <v>1296</v>
      </c>
      <c r="C12" s="3">
        <v>0</v>
      </c>
      <c r="D12" s="3">
        <v>1296</v>
      </c>
      <c r="E12" s="3">
        <v>1562</v>
      </c>
      <c r="F12" s="3">
        <v>39</v>
      </c>
      <c r="G12" s="3">
        <v>1601</v>
      </c>
      <c r="H12" s="4">
        <v>20.52469135802469</v>
      </c>
      <c r="I12" s="4">
        <v>0</v>
      </c>
      <c r="J12" s="5">
        <v>23.53395061728395</v>
      </c>
    </row>
    <row r="13" spans="1:10" ht="15">
      <c r="A13" s="6" t="s">
        <v>11</v>
      </c>
      <c r="B13" s="7">
        <v>3785</v>
      </c>
      <c r="C13" s="7">
        <v>173</v>
      </c>
      <c r="D13" s="7">
        <v>3958</v>
      </c>
      <c r="E13" s="7">
        <v>4974</v>
      </c>
      <c r="F13" s="7">
        <v>1217</v>
      </c>
      <c r="G13" s="7">
        <v>6191</v>
      </c>
      <c r="H13" s="8">
        <v>31.413474240422723</v>
      </c>
      <c r="I13" s="8">
        <v>603.4682080924855</v>
      </c>
      <c r="J13" s="9">
        <v>56.417382516422435</v>
      </c>
    </row>
    <row r="14" spans="1:10" ht="15">
      <c r="A14" s="10" t="s">
        <v>12</v>
      </c>
      <c r="B14" s="3">
        <v>2883</v>
      </c>
      <c r="C14" s="3">
        <v>20</v>
      </c>
      <c r="D14" s="3">
        <v>2903</v>
      </c>
      <c r="E14" s="3">
        <v>3354</v>
      </c>
      <c r="F14" s="3">
        <v>173</v>
      </c>
      <c r="G14" s="3">
        <v>3527</v>
      </c>
      <c r="H14" s="4">
        <v>16.337148803329864</v>
      </c>
      <c r="I14" s="4">
        <v>765</v>
      </c>
      <c r="J14" s="5">
        <v>21.495005167068552</v>
      </c>
    </row>
    <row r="15" spans="1:10" ht="15">
      <c r="A15" s="6" t="s">
        <v>13</v>
      </c>
      <c r="B15" s="7">
        <v>1255</v>
      </c>
      <c r="C15" s="7">
        <v>11</v>
      </c>
      <c r="D15" s="7">
        <v>1266</v>
      </c>
      <c r="E15" s="7">
        <v>1461</v>
      </c>
      <c r="F15" s="7">
        <v>10</v>
      </c>
      <c r="G15" s="7">
        <v>1471</v>
      </c>
      <c r="H15" s="8">
        <v>16.41434262948207</v>
      </c>
      <c r="I15" s="8">
        <v>-9.090909090909092</v>
      </c>
      <c r="J15" s="9">
        <v>16.192733017377567</v>
      </c>
    </row>
    <row r="16" spans="1:10" ht="15">
      <c r="A16" s="10" t="s">
        <v>14</v>
      </c>
      <c r="B16" s="3">
        <v>2374</v>
      </c>
      <c r="C16" s="3">
        <v>25</v>
      </c>
      <c r="D16" s="3">
        <v>2399</v>
      </c>
      <c r="E16" s="3">
        <v>2946</v>
      </c>
      <c r="F16" s="3">
        <v>385</v>
      </c>
      <c r="G16" s="3">
        <v>3331</v>
      </c>
      <c r="H16" s="4">
        <v>24.094355518112888</v>
      </c>
      <c r="I16" s="4">
        <v>1440</v>
      </c>
      <c r="J16" s="5">
        <v>38.849520633597336</v>
      </c>
    </row>
    <row r="17" spans="1:10" ht="15">
      <c r="A17" s="6" t="s">
        <v>15</v>
      </c>
      <c r="B17" s="7">
        <v>216</v>
      </c>
      <c r="C17" s="7">
        <v>0</v>
      </c>
      <c r="D17" s="7">
        <v>216</v>
      </c>
      <c r="E17" s="7">
        <v>309</v>
      </c>
      <c r="F17" s="7">
        <v>1</v>
      </c>
      <c r="G17" s="7">
        <v>310</v>
      </c>
      <c r="H17" s="8">
        <v>43.05555555555556</v>
      </c>
      <c r="I17" s="8">
        <v>0</v>
      </c>
      <c r="J17" s="9">
        <v>43.51851851851852</v>
      </c>
    </row>
    <row r="18" spans="1:10" ht="15">
      <c r="A18" s="10" t="s">
        <v>16</v>
      </c>
      <c r="B18" s="3">
        <v>405</v>
      </c>
      <c r="C18" s="3">
        <v>0</v>
      </c>
      <c r="D18" s="3">
        <v>405</v>
      </c>
      <c r="E18" s="3">
        <v>254</v>
      </c>
      <c r="F18" s="3">
        <v>0</v>
      </c>
      <c r="G18" s="3">
        <v>254</v>
      </c>
      <c r="H18" s="4">
        <v>-37.28395061728395</v>
      </c>
      <c r="I18" s="4">
        <v>0</v>
      </c>
      <c r="J18" s="5">
        <v>-37.28395061728395</v>
      </c>
    </row>
    <row r="19" spans="1:10" ht="15">
      <c r="A19" s="6" t="s">
        <v>17</v>
      </c>
      <c r="B19" s="7">
        <v>148</v>
      </c>
      <c r="C19" s="7">
        <v>15</v>
      </c>
      <c r="D19" s="7">
        <v>163</v>
      </c>
      <c r="E19" s="7">
        <v>146</v>
      </c>
      <c r="F19" s="7">
        <v>13</v>
      </c>
      <c r="G19" s="7">
        <v>159</v>
      </c>
      <c r="H19" s="8">
        <v>-1.3513513513513513</v>
      </c>
      <c r="I19" s="8">
        <v>-13.333333333333334</v>
      </c>
      <c r="J19" s="9">
        <v>-2.4539877300613497</v>
      </c>
    </row>
    <row r="20" spans="1:10" ht="15">
      <c r="A20" s="10" t="s">
        <v>55</v>
      </c>
      <c r="B20" s="3">
        <v>0</v>
      </c>
      <c r="C20" s="3">
        <v>0</v>
      </c>
      <c r="D20" s="3">
        <v>0</v>
      </c>
      <c r="E20" s="3">
        <v>0</v>
      </c>
      <c r="F20" s="3">
        <v>0</v>
      </c>
      <c r="G20" s="3">
        <v>0</v>
      </c>
      <c r="H20" s="4">
        <v>0</v>
      </c>
      <c r="I20" s="4">
        <v>0</v>
      </c>
      <c r="J20" s="5">
        <v>0</v>
      </c>
    </row>
    <row r="21" spans="1:10" ht="15">
      <c r="A21" s="6" t="s">
        <v>18</v>
      </c>
      <c r="B21" s="7">
        <v>208</v>
      </c>
      <c r="C21" s="7">
        <v>0</v>
      </c>
      <c r="D21" s="7">
        <v>208</v>
      </c>
      <c r="E21" s="7">
        <v>295</v>
      </c>
      <c r="F21" s="7">
        <v>0</v>
      </c>
      <c r="G21" s="7">
        <v>295</v>
      </c>
      <c r="H21" s="8">
        <v>41.82692307692308</v>
      </c>
      <c r="I21" s="8">
        <v>0</v>
      </c>
      <c r="J21" s="9">
        <v>41.82692307692308</v>
      </c>
    </row>
    <row r="22" spans="1:10" ht="15">
      <c r="A22" s="10" t="s">
        <v>19</v>
      </c>
      <c r="B22" s="3">
        <v>0</v>
      </c>
      <c r="C22" s="3">
        <v>0</v>
      </c>
      <c r="D22" s="3">
        <v>0</v>
      </c>
      <c r="E22" s="3">
        <v>0</v>
      </c>
      <c r="F22" s="3">
        <v>0</v>
      </c>
      <c r="G22" s="3">
        <v>0</v>
      </c>
      <c r="H22" s="4">
        <v>0</v>
      </c>
      <c r="I22" s="4">
        <v>0</v>
      </c>
      <c r="J22" s="5">
        <v>0</v>
      </c>
    </row>
    <row r="23" spans="1:10" ht="15">
      <c r="A23" s="6" t="s">
        <v>20</v>
      </c>
      <c r="B23" s="7">
        <v>768</v>
      </c>
      <c r="C23" s="7">
        <v>0</v>
      </c>
      <c r="D23" s="7">
        <v>768</v>
      </c>
      <c r="E23" s="7">
        <v>628</v>
      </c>
      <c r="F23" s="7">
        <v>0</v>
      </c>
      <c r="G23" s="7">
        <v>628</v>
      </c>
      <c r="H23" s="8">
        <v>-18.229166666666664</v>
      </c>
      <c r="I23" s="8">
        <v>0</v>
      </c>
      <c r="J23" s="9">
        <v>-18.229166666666664</v>
      </c>
    </row>
    <row r="24" spans="1:10" ht="15">
      <c r="A24" s="10" t="s">
        <v>21</v>
      </c>
      <c r="B24" s="3">
        <v>240</v>
      </c>
      <c r="C24" s="3">
        <v>0</v>
      </c>
      <c r="D24" s="3">
        <v>240</v>
      </c>
      <c r="E24" s="3">
        <v>212</v>
      </c>
      <c r="F24" s="3">
        <v>0</v>
      </c>
      <c r="G24" s="3">
        <v>212</v>
      </c>
      <c r="H24" s="4">
        <v>-11.666666666666666</v>
      </c>
      <c r="I24" s="4">
        <v>0</v>
      </c>
      <c r="J24" s="5">
        <v>-11.666666666666666</v>
      </c>
    </row>
    <row r="25" spans="1:10" ht="15">
      <c r="A25" s="6" t="s">
        <v>22</v>
      </c>
      <c r="B25" s="7">
        <v>2</v>
      </c>
      <c r="C25" s="7">
        <v>0</v>
      </c>
      <c r="D25" s="7">
        <v>2</v>
      </c>
      <c r="E25" s="7">
        <v>154</v>
      </c>
      <c r="F25" s="7">
        <v>2</v>
      </c>
      <c r="G25" s="7">
        <v>156</v>
      </c>
      <c r="H25" s="8">
        <v>7600</v>
      </c>
      <c r="I25" s="8">
        <v>0</v>
      </c>
      <c r="J25" s="9">
        <v>7700</v>
      </c>
    </row>
    <row r="26" spans="1:10" ht="15">
      <c r="A26" s="10" t="s">
        <v>23</v>
      </c>
      <c r="B26" s="3">
        <v>87</v>
      </c>
      <c r="C26" s="3">
        <v>0</v>
      </c>
      <c r="D26" s="3">
        <v>87</v>
      </c>
      <c r="E26" s="3">
        <v>124</v>
      </c>
      <c r="F26" s="3">
        <v>0</v>
      </c>
      <c r="G26" s="3">
        <v>124</v>
      </c>
      <c r="H26" s="4">
        <v>42.5287356321839</v>
      </c>
      <c r="I26" s="4">
        <v>0</v>
      </c>
      <c r="J26" s="5">
        <v>42.5287356321839</v>
      </c>
    </row>
    <row r="27" spans="1:10" ht="15">
      <c r="A27" s="6" t="s">
        <v>24</v>
      </c>
      <c r="B27" s="7">
        <v>0</v>
      </c>
      <c r="C27" s="7">
        <v>0</v>
      </c>
      <c r="D27" s="7">
        <v>0</v>
      </c>
      <c r="E27" s="7">
        <v>0</v>
      </c>
      <c r="F27" s="7">
        <v>0</v>
      </c>
      <c r="G27" s="7">
        <v>0</v>
      </c>
      <c r="H27" s="8">
        <v>0</v>
      </c>
      <c r="I27" s="8">
        <v>0</v>
      </c>
      <c r="J27" s="9">
        <v>0</v>
      </c>
    </row>
    <row r="28" spans="1:10" ht="15">
      <c r="A28" s="10" t="s">
        <v>25</v>
      </c>
      <c r="B28" s="3">
        <v>431</v>
      </c>
      <c r="C28" s="3">
        <v>12</v>
      </c>
      <c r="D28" s="3">
        <v>443</v>
      </c>
      <c r="E28" s="3">
        <v>660</v>
      </c>
      <c r="F28" s="3">
        <v>78</v>
      </c>
      <c r="G28" s="3">
        <v>738</v>
      </c>
      <c r="H28" s="4">
        <v>53.1322505800464</v>
      </c>
      <c r="I28" s="4">
        <v>550</v>
      </c>
      <c r="J28" s="5">
        <v>66.59142212189616</v>
      </c>
    </row>
    <row r="29" spans="1:10" ht="15">
      <c r="A29" s="6" t="s">
        <v>26</v>
      </c>
      <c r="B29" s="7">
        <v>2019</v>
      </c>
      <c r="C29" s="7">
        <v>4</v>
      </c>
      <c r="D29" s="7">
        <v>2023</v>
      </c>
      <c r="E29" s="7">
        <v>2106</v>
      </c>
      <c r="F29" s="7">
        <v>110</v>
      </c>
      <c r="G29" s="7">
        <v>2216</v>
      </c>
      <c r="H29" s="8">
        <v>4.3090638930163445</v>
      </c>
      <c r="I29" s="8">
        <v>2650</v>
      </c>
      <c r="J29" s="9">
        <v>9.540286702916461</v>
      </c>
    </row>
    <row r="30" spans="1:10" ht="15">
      <c r="A30" s="10" t="s">
        <v>27</v>
      </c>
      <c r="B30" s="3">
        <v>887</v>
      </c>
      <c r="C30" s="3">
        <v>0</v>
      </c>
      <c r="D30" s="3">
        <v>887</v>
      </c>
      <c r="E30" s="3">
        <v>530</v>
      </c>
      <c r="F30" s="3">
        <v>9</v>
      </c>
      <c r="G30" s="3">
        <v>539</v>
      </c>
      <c r="H30" s="4">
        <v>-40.24802705749718</v>
      </c>
      <c r="I30" s="4">
        <v>0</v>
      </c>
      <c r="J30" s="5">
        <v>-39.23337091319053</v>
      </c>
    </row>
    <row r="31" spans="1:10" ht="15">
      <c r="A31" s="6" t="s">
        <v>28</v>
      </c>
      <c r="B31" s="7">
        <v>423</v>
      </c>
      <c r="C31" s="7">
        <v>0</v>
      </c>
      <c r="D31" s="7">
        <v>423</v>
      </c>
      <c r="E31" s="7">
        <v>426</v>
      </c>
      <c r="F31" s="7">
        <v>30</v>
      </c>
      <c r="G31" s="7">
        <v>456</v>
      </c>
      <c r="H31" s="8">
        <v>0.7092198581560284</v>
      </c>
      <c r="I31" s="8">
        <v>0</v>
      </c>
      <c r="J31" s="9">
        <v>7.801418439716312</v>
      </c>
    </row>
    <row r="32" spans="1:10" ht="15">
      <c r="A32" s="10" t="s">
        <v>56</v>
      </c>
      <c r="B32" s="3">
        <v>8</v>
      </c>
      <c r="C32" s="3">
        <v>36</v>
      </c>
      <c r="D32" s="3">
        <v>44</v>
      </c>
      <c r="E32" s="3">
        <v>0</v>
      </c>
      <c r="F32" s="3">
        <v>96</v>
      </c>
      <c r="G32" s="3">
        <v>96</v>
      </c>
      <c r="H32" s="4">
        <v>-100</v>
      </c>
      <c r="I32" s="4">
        <v>166.66666666666669</v>
      </c>
      <c r="J32" s="5">
        <v>118.18181818181819</v>
      </c>
    </row>
    <row r="33" spans="1:10" ht="15">
      <c r="A33" s="6" t="s">
        <v>68</v>
      </c>
      <c r="B33" s="7">
        <v>108</v>
      </c>
      <c r="C33" s="7">
        <v>0</v>
      </c>
      <c r="D33" s="7">
        <v>108</v>
      </c>
      <c r="E33" s="7">
        <v>92</v>
      </c>
      <c r="F33" s="7">
        <v>0</v>
      </c>
      <c r="G33" s="7">
        <v>92</v>
      </c>
      <c r="H33" s="8">
        <v>-14.814814814814813</v>
      </c>
      <c r="I33" s="8">
        <v>0</v>
      </c>
      <c r="J33" s="9">
        <v>-14.814814814814813</v>
      </c>
    </row>
    <row r="34" spans="1:10" ht="15">
      <c r="A34" s="10" t="s">
        <v>29</v>
      </c>
      <c r="B34" s="3">
        <v>1269</v>
      </c>
      <c r="C34" s="3">
        <v>39</v>
      </c>
      <c r="D34" s="3">
        <v>1308</v>
      </c>
      <c r="E34" s="3">
        <v>1548</v>
      </c>
      <c r="F34" s="3">
        <v>212</v>
      </c>
      <c r="G34" s="3">
        <v>1760</v>
      </c>
      <c r="H34" s="4">
        <v>21.98581560283688</v>
      </c>
      <c r="I34" s="4">
        <v>443.5897435897436</v>
      </c>
      <c r="J34" s="5">
        <v>34.5565749235474</v>
      </c>
    </row>
    <row r="35" spans="1:10" ht="15">
      <c r="A35" s="6" t="s">
        <v>67</v>
      </c>
      <c r="B35" s="7">
        <v>205</v>
      </c>
      <c r="C35" s="7">
        <v>0</v>
      </c>
      <c r="D35" s="7">
        <v>205</v>
      </c>
      <c r="E35" s="7">
        <v>230</v>
      </c>
      <c r="F35" s="7">
        <v>0</v>
      </c>
      <c r="G35" s="7">
        <v>230</v>
      </c>
      <c r="H35" s="8">
        <v>12.195121951219512</v>
      </c>
      <c r="I35" s="8">
        <v>0</v>
      </c>
      <c r="J35" s="9">
        <v>12.195121951219512</v>
      </c>
    </row>
    <row r="36" spans="1:10" ht="15">
      <c r="A36" s="10" t="s">
        <v>30</v>
      </c>
      <c r="B36" s="3">
        <v>56</v>
      </c>
      <c r="C36" s="3">
        <v>4</v>
      </c>
      <c r="D36" s="3">
        <v>60</v>
      </c>
      <c r="E36" s="3">
        <v>94</v>
      </c>
      <c r="F36" s="3">
        <v>10</v>
      </c>
      <c r="G36" s="3">
        <v>104</v>
      </c>
      <c r="H36" s="4">
        <v>67.85714285714286</v>
      </c>
      <c r="I36" s="4">
        <v>150</v>
      </c>
      <c r="J36" s="5">
        <v>73.33333333333333</v>
      </c>
    </row>
    <row r="37" spans="1:10" ht="15">
      <c r="A37" s="6" t="s">
        <v>31</v>
      </c>
      <c r="B37" s="7">
        <v>254</v>
      </c>
      <c r="C37" s="7">
        <v>0</v>
      </c>
      <c r="D37" s="7">
        <v>254</v>
      </c>
      <c r="E37" s="7">
        <v>257</v>
      </c>
      <c r="F37" s="7">
        <v>0</v>
      </c>
      <c r="G37" s="7">
        <v>257</v>
      </c>
      <c r="H37" s="8">
        <v>1.1811023622047243</v>
      </c>
      <c r="I37" s="8">
        <v>0</v>
      </c>
      <c r="J37" s="9">
        <v>1.1811023622047243</v>
      </c>
    </row>
    <row r="38" spans="1:10" ht="15">
      <c r="A38" s="10" t="s">
        <v>32</v>
      </c>
      <c r="B38" s="3">
        <v>710</v>
      </c>
      <c r="C38" s="3">
        <v>0</v>
      </c>
      <c r="D38" s="3">
        <v>710</v>
      </c>
      <c r="E38" s="3">
        <v>876</v>
      </c>
      <c r="F38" s="3">
        <v>0</v>
      </c>
      <c r="G38" s="3">
        <v>876</v>
      </c>
      <c r="H38" s="4">
        <v>23.380281690140844</v>
      </c>
      <c r="I38" s="4">
        <v>0</v>
      </c>
      <c r="J38" s="5">
        <v>23.380281690140844</v>
      </c>
    </row>
    <row r="39" spans="1:10" ht="15">
      <c r="A39" s="6" t="s">
        <v>33</v>
      </c>
      <c r="B39" s="7">
        <v>49</v>
      </c>
      <c r="C39" s="7">
        <v>0</v>
      </c>
      <c r="D39" s="7">
        <v>49</v>
      </c>
      <c r="E39" s="7">
        <v>110</v>
      </c>
      <c r="F39" s="7">
        <v>0</v>
      </c>
      <c r="G39" s="7">
        <v>110</v>
      </c>
      <c r="H39" s="8">
        <v>124.48979591836735</v>
      </c>
      <c r="I39" s="8">
        <v>0</v>
      </c>
      <c r="J39" s="9">
        <v>124.48979591836735</v>
      </c>
    </row>
    <row r="40" spans="1:10" ht="15">
      <c r="A40" s="10" t="s">
        <v>34</v>
      </c>
      <c r="B40" s="3">
        <v>1771</v>
      </c>
      <c r="C40" s="3">
        <v>201</v>
      </c>
      <c r="D40" s="3">
        <v>1972</v>
      </c>
      <c r="E40" s="3">
        <v>2284</v>
      </c>
      <c r="F40" s="3">
        <v>557</v>
      </c>
      <c r="G40" s="3">
        <v>2841</v>
      </c>
      <c r="H40" s="4">
        <v>28.96668548842462</v>
      </c>
      <c r="I40" s="4">
        <v>177.1144278606965</v>
      </c>
      <c r="J40" s="5">
        <v>44.06693711967546</v>
      </c>
    </row>
    <row r="41" spans="1:10" ht="15">
      <c r="A41" s="6" t="s">
        <v>35</v>
      </c>
      <c r="B41" s="7">
        <v>0</v>
      </c>
      <c r="C41" s="7">
        <v>0</v>
      </c>
      <c r="D41" s="7">
        <v>0</v>
      </c>
      <c r="E41" s="7">
        <v>0</v>
      </c>
      <c r="F41" s="7">
        <v>0</v>
      </c>
      <c r="G41" s="7">
        <v>0</v>
      </c>
      <c r="H41" s="8">
        <v>0</v>
      </c>
      <c r="I41" s="8">
        <v>0</v>
      </c>
      <c r="J41" s="9">
        <v>0</v>
      </c>
    </row>
    <row r="42" spans="1:10" ht="15">
      <c r="A42" s="10" t="s">
        <v>36</v>
      </c>
      <c r="B42" s="3">
        <v>890</v>
      </c>
      <c r="C42" s="3">
        <v>36</v>
      </c>
      <c r="D42" s="3">
        <v>926</v>
      </c>
      <c r="E42" s="3">
        <v>1045</v>
      </c>
      <c r="F42" s="3">
        <v>133</v>
      </c>
      <c r="G42" s="3">
        <v>1178</v>
      </c>
      <c r="H42" s="4">
        <v>17.415730337078653</v>
      </c>
      <c r="I42" s="4">
        <v>269.44444444444446</v>
      </c>
      <c r="J42" s="5">
        <v>27.213822894168466</v>
      </c>
    </row>
    <row r="43" spans="1:10" ht="15">
      <c r="A43" s="6" t="s">
        <v>37</v>
      </c>
      <c r="B43" s="7">
        <v>906</v>
      </c>
      <c r="C43" s="7">
        <v>0</v>
      </c>
      <c r="D43" s="7">
        <v>906</v>
      </c>
      <c r="E43" s="7">
        <v>941</v>
      </c>
      <c r="F43" s="7">
        <v>4</v>
      </c>
      <c r="G43" s="7">
        <v>945</v>
      </c>
      <c r="H43" s="8">
        <v>3.863134657836645</v>
      </c>
      <c r="I43" s="8">
        <v>0</v>
      </c>
      <c r="J43" s="9">
        <v>4.304635761589404</v>
      </c>
    </row>
    <row r="44" spans="1:10" ht="15">
      <c r="A44" s="10" t="s">
        <v>38</v>
      </c>
      <c r="B44" s="3">
        <v>789</v>
      </c>
      <c r="C44" s="3">
        <v>0</v>
      </c>
      <c r="D44" s="3">
        <v>789</v>
      </c>
      <c r="E44" s="3">
        <v>896</v>
      </c>
      <c r="F44" s="3">
        <v>2</v>
      </c>
      <c r="G44" s="3">
        <v>898</v>
      </c>
      <c r="H44" s="4">
        <v>13.561470215462613</v>
      </c>
      <c r="I44" s="4">
        <v>0</v>
      </c>
      <c r="J44" s="5">
        <v>13.814955640050696</v>
      </c>
    </row>
    <row r="45" spans="1:10" ht="15">
      <c r="A45" s="6" t="s">
        <v>70</v>
      </c>
      <c r="B45" s="7">
        <v>516</v>
      </c>
      <c r="C45" s="7">
        <v>0</v>
      </c>
      <c r="D45" s="7">
        <v>516</v>
      </c>
      <c r="E45" s="7">
        <v>470</v>
      </c>
      <c r="F45" s="7">
        <v>0</v>
      </c>
      <c r="G45" s="7">
        <v>470</v>
      </c>
      <c r="H45" s="8">
        <v>-8.914728682170542</v>
      </c>
      <c r="I45" s="8">
        <v>0</v>
      </c>
      <c r="J45" s="9">
        <v>-8.914728682170542</v>
      </c>
    </row>
    <row r="46" spans="1:10" ht="15">
      <c r="A46" s="10" t="s">
        <v>39</v>
      </c>
      <c r="B46" s="3">
        <v>211</v>
      </c>
      <c r="C46" s="3">
        <v>3</v>
      </c>
      <c r="D46" s="3">
        <v>214</v>
      </c>
      <c r="E46" s="3">
        <v>545</v>
      </c>
      <c r="F46" s="3">
        <v>2</v>
      </c>
      <c r="G46" s="3">
        <v>547</v>
      </c>
      <c r="H46" s="4">
        <v>158.29383886255923</v>
      </c>
      <c r="I46" s="4">
        <v>-33.33333333333333</v>
      </c>
      <c r="J46" s="5">
        <v>155.60747663551402</v>
      </c>
    </row>
    <row r="47" spans="1:10" ht="15">
      <c r="A47" s="6" t="s">
        <v>40</v>
      </c>
      <c r="B47" s="7">
        <v>848</v>
      </c>
      <c r="C47" s="7">
        <v>0</v>
      </c>
      <c r="D47" s="7">
        <v>848</v>
      </c>
      <c r="E47" s="7">
        <v>1175</v>
      </c>
      <c r="F47" s="7">
        <v>0</v>
      </c>
      <c r="G47" s="7">
        <v>1175</v>
      </c>
      <c r="H47" s="8">
        <v>38.56132075471698</v>
      </c>
      <c r="I47" s="8">
        <v>0</v>
      </c>
      <c r="J47" s="9">
        <v>38.56132075471698</v>
      </c>
    </row>
    <row r="48" spans="1:10" ht="15">
      <c r="A48" s="10" t="s">
        <v>41</v>
      </c>
      <c r="B48" s="3">
        <v>1321</v>
      </c>
      <c r="C48" s="3">
        <v>75</v>
      </c>
      <c r="D48" s="3">
        <v>1396</v>
      </c>
      <c r="E48" s="3">
        <v>1681</v>
      </c>
      <c r="F48" s="3">
        <v>206</v>
      </c>
      <c r="G48" s="3">
        <v>1887</v>
      </c>
      <c r="H48" s="4">
        <v>27.252081756245268</v>
      </c>
      <c r="I48" s="4">
        <v>174.66666666666666</v>
      </c>
      <c r="J48" s="5">
        <v>35.17191977077364</v>
      </c>
    </row>
    <row r="49" spans="1:10" ht="15">
      <c r="A49" s="6" t="s">
        <v>42</v>
      </c>
      <c r="B49" s="7">
        <v>80</v>
      </c>
      <c r="C49" s="7">
        <v>0</v>
      </c>
      <c r="D49" s="7">
        <v>80</v>
      </c>
      <c r="E49" s="7">
        <v>64</v>
      </c>
      <c r="F49" s="7">
        <v>0</v>
      </c>
      <c r="G49" s="7">
        <v>64</v>
      </c>
      <c r="H49" s="8">
        <v>-20</v>
      </c>
      <c r="I49" s="8">
        <v>0</v>
      </c>
      <c r="J49" s="9">
        <v>-20</v>
      </c>
    </row>
    <row r="50" spans="1:10" ht="15">
      <c r="A50" s="10" t="s">
        <v>43</v>
      </c>
      <c r="B50" s="3">
        <v>78</v>
      </c>
      <c r="C50" s="3">
        <v>0</v>
      </c>
      <c r="D50" s="3">
        <v>78</v>
      </c>
      <c r="E50" s="3">
        <v>119</v>
      </c>
      <c r="F50" s="3">
        <v>0</v>
      </c>
      <c r="G50" s="3">
        <v>119</v>
      </c>
      <c r="H50" s="4">
        <v>52.56410256410257</v>
      </c>
      <c r="I50" s="4">
        <v>0</v>
      </c>
      <c r="J50" s="5">
        <v>52.56410256410257</v>
      </c>
    </row>
    <row r="51" spans="1:10" ht="15">
      <c r="A51" s="6" t="s">
        <v>44</v>
      </c>
      <c r="B51" s="7">
        <v>540</v>
      </c>
      <c r="C51" s="7">
        <v>6</v>
      </c>
      <c r="D51" s="7">
        <v>546</v>
      </c>
      <c r="E51" s="7">
        <v>591</v>
      </c>
      <c r="F51" s="7">
        <v>0</v>
      </c>
      <c r="G51" s="7">
        <v>591</v>
      </c>
      <c r="H51" s="8">
        <v>9.444444444444445</v>
      </c>
      <c r="I51" s="8">
        <v>-100</v>
      </c>
      <c r="J51" s="9">
        <v>8.241758241758241</v>
      </c>
    </row>
    <row r="52" spans="1:10" ht="15">
      <c r="A52" s="10" t="s">
        <v>74</v>
      </c>
      <c r="B52" s="3">
        <v>836</v>
      </c>
      <c r="C52" s="3">
        <v>0</v>
      </c>
      <c r="D52" s="3">
        <v>836</v>
      </c>
      <c r="E52" s="3">
        <v>891</v>
      </c>
      <c r="F52" s="3">
        <v>1</v>
      </c>
      <c r="G52" s="3">
        <v>892</v>
      </c>
      <c r="H52" s="4">
        <v>6.578947368421052</v>
      </c>
      <c r="I52" s="4">
        <v>0</v>
      </c>
      <c r="J52" s="5">
        <v>6.698564593301436</v>
      </c>
    </row>
    <row r="53" spans="1:10" ht="15">
      <c r="A53" s="6" t="s">
        <v>45</v>
      </c>
      <c r="B53" s="7">
        <v>568</v>
      </c>
      <c r="C53" s="7">
        <v>0</v>
      </c>
      <c r="D53" s="7">
        <v>568</v>
      </c>
      <c r="E53" s="7">
        <v>434</v>
      </c>
      <c r="F53" s="7">
        <v>0</v>
      </c>
      <c r="G53" s="7">
        <v>434</v>
      </c>
      <c r="H53" s="8">
        <v>-23.591549295774648</v>
      </c>
      <c r="I53" s="8">
        <v>0</v>
      </c>
      <c r="J53" s="9">
        <v>-23.591549295774648</v>
      </c>
    </row>
    <row r="54" spans="1:10" ht="15">
      <c r="A54" s="10" t="s">
        <v>71</v>
      </c>
      <c r="B54" s="3">
        <v>0</v>
      </c>
      <c r="C54" s="3">
        <v>34</v>
      </c>
      <c r="D54" s="3">
        <v>34</v>
      </c>
      <c r="E54" s="3">
        <v>83</v>
      </c>
      <c r="F54" s="3">
        <v>21</v>
      </c>
      <c r="G54" s="3">
        <v>104</v>
      </c>
      <c r="H54" s="4">
        <v>0</v>
      </c>
      <c r="I54" s="4">
        <v>-38.23529411764706</v>
      </c>
      <c r="J54" s="5">
        <v>205.88235294117646</v>
      </c>
    </row>
    <row r="55" spans="1:10" ht="15">
      <c r="A55" s="6" t="s">
        <v>46</v>
      </c>
      <c r="B55" s="7">
        <v>0</v>
      </c>
      <c r="C55" s="7">
        <v>0</v>
      </c>
      <c r="D55" s="7">
        <v>0</v>
      </c>
      <c r="E55" s="7">
        <v>14</v>
      </c>
      <c r="F55" s="7">
        <v>0</v>
      </c>
      <c r="G55" s="7">
        <v>14</v>
      </c>
      <c r="H55" s="8">
        <v>0</v>
      </c>
      <c r="I55" s="8">
        <v>0</v>
      </c>
      <c r="J55" s="9">
        <v>0</v>
      </c>
    </row>
    <row r="56" spans="1:10" ht="15">
      <c r="A56" s="10" t="s">
        <v>47</v>
      </c>
      <c r="B56" s="3">
        <v>0</v>
      </c>
      <c r="C56" s="3">
        <v>0</v>
      </c>
      <c r="D56" s="3">
        <v>0</v>
      </c>
      <c r="E56" s="3">
        <v>0</v>
      </c>
      <c r="F56" s="3">
        <v>0</v>
      </c>
      <c r="G56" s="3">
        <v>0</v>
      </c>
      <c r="H56" s="4">
        <v>0</v>
      </c>
      <c r="I56" s="4">
        <v>0</v>
      </c>
      <c r="J56" s="5">
        <v>0</v>
      </c>
    </row>
    <row r="57" spans="1:10" ht="15">
      <c r="A57" s="6" t="s">
        <v>48</v>
      </c>
      <c r="B57" s="7">
        <v>1995</v>
      </c>
      <c r="C57" s="7">
        <v>0</v>
      </c>
      <c r="D57" s="7">
        <v>1995</v>
      </c>
      <c r="E57" s="7">
        <v>1866</v>
      </c>
      <c r="F57" s="7">
        <v>10</v>
      </c>
      <c r="G57" s="7">
        <v>1876</v>
      </c>
      <c r="H57" s="8">
        <v>-6.466165413533835</v>
      </c>
      <c r="I57" s="8">
        <v>0</v>
      </c>
      <c r="J57" s="9">
        <v>-5.964912280701754</v>
      </c>
    </row>
    <row r="58" spans="1:10" ht="15">
      <c r="A58" s="10" t="s">
        <v>57</v>
      </c>
      <c r="B58" s="3">
        <v>0</v>
      </c>
      <c r="C58" s="3">
        <v>2</v>
      </c>
      <c r="D58" s="3">
        <v>2</v>
      </c>
      <c r="E58" s="3">
        <v>100</v>
      </c>
      <c r="F58" s="3">
        <v>6</v>
      </c>
      <c r="G58" s="3">
        <v>106</v>
      </c>
      <c r="H58" s="4">
        <v>0</v>
      </c>
      <c r="I58" s="4">
        <v>200</v>
      </c>
      <c r="J58" s="5">
        <v>5200</v>
      </c>
    </row>
    <row r="59" spans="1:10" ht="15">
      <c r="A59" s="6" t="s">
        <v>58</v>
      </c>
      <c r="B59" s="7">
        <v>0</v>
      </c>
      <c r="C59" s="7">
        <v>0</v>
      </c>
      <c r="D59" s="7">
        <v>0</v>
      </c>
      <c r="E59" s="7">
        <v>28</v>
      </c>
      <c r="F59" s="7">
        <v>62</v>
      </c>
      <c r="G59" s="7">
        <v>90</v>
      </c>
      <c r="H59" s="8">
        <v>0</v>
      </c>
      <c r="I59" s="8">
        <v>0</v>
      </c>
      <c r="J59" s="9">
        <v>0</v>
      </c>
    </row>
    <row r="60" spans="1:10" ht="15">
      <c r="A60" s="11" t="s">
        <v>49</v>
      </c>
      <c r="B60" s="22">
        <f>+B61-SUM(B6+B10+B20+B32+B58+B59+B5)</f>
        <v>52882</v>
      </c>
      <c r="C60" s="22">
        <f>+C61-SUM(C6+C10+C20+C32+C58+C59+C5)</f>
        <v>10814</v>
      </c>
      <c r="D60" s="22">
        <f>+D61-SUM(D6+D10+D20+D32+D58+D59+D5)</f>
        <v>63696</v>
      </c>
      <c r="E60" s="22">
        <f>+E61-SUM(E6+E10+E20+E32+E58+E59+E5)</f>
        <v>64635</v>
      </c>
      <c r="F60" s="22">
        <f>+F61-SUM(F6+F10+F20+F32+F58+F59+F5)</f>
        <v>17374</v>
      </c>
      <c r="G60" s="22">
        <f>+G61-SUM(G6+G10+G20+G32+G58+G59+G5)</f>
        <v>82009</v>
      </c>
      <c r="H60" s="23">
        <f>+_xlfn.IFERROR(((E60-B60)/B60)*100,0)</f>
        <v>22.224953670436065</v>
      </c>
      <c r="I60" s="23">
        <f>+_xlfn.IFERROR(((F60-C60)/C60)*100,0)</f>
        <v>60.66210467911966</v>
      </c>
      <c r="J60" s="23">
        <f>+_xlfn.IFERROR(((G60-D60)/D60)*100,0)</f>
        <v>28.750627982918864</v>
      </c>
    </row>
    <row r="61" spans="1:10" ht="15">
      <c r="A61" s="14" t="s">
        <v>50</v>
      </c>
      <c r="B61" s="24">
        <f>SUM(B4:B59)</f>
        <v>85947</v>
      </c>
      <c r="C61" s="24">
        <f>SUM(C4:C59)</f>
        <v>55006</v>
      </c>
      <c r="D61" s="24">
        <f>SUM(D4:D59)</f>
        <v>140953</v>
      </c>
      <c r="E61" s="24">
        <f>SUM(E4:E59)</f>
        <v>107033</v>
      </c>
      <c r="F61" s="24">
        <f>SUM(F4:F59)</f>
        <v>100021</v>
      </c>
      <c r="G61" s="24">
        <f>SUM(G4:G59)</f>
        <v>207054</v>
      </c>
      <c r="H61" s="25">
        <f>+_xlfn.IFERROR(((E61-B61)/B61)*100,0)</f>
        <v>24.53372427193503</v>
      </c>
      <c r="I61" s="25">
        <f>+_xlfn.IFERROR(((F61-C61)/C61)*100,0)</f>
        <v>81.83652692433553</v>
      </c>
      <c r="J61" s="25">
        <f>+_xlfn.IFERROR(((G61-D61)/D61)*100,0)</f>
        <v>46.89577376856115</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7">
      <selection activeCell="C39" sqref="C39"/>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75</v>
      </c>
      <c r="C2" s="53"/>
      <c r="D2" s="53"/>
      <c r="E2" s="53" t="s">
        <v>76</v>
      </c>
      <c r="F2" s="53"/>
      <c r="G2" s="53"/>
      <c r="H2" s="54" t="s">
        <v>77</v>
      </c>
      <c r="I2" s="54"/>
      <c r="J2" s="55"/>
    </row>
    <row r="3" spans="1:10" ht="15">
      <c r="A3" s="63"/>
      <c r="B3" s="1" t="s">
        <v>2</v>
      </c>
      <c r="C3" s="1" t="s">
        <v>3</v>
      </c>
      <c r="D3" s="1" t="s">
        <v>4</v>
      </c>
      <c r="E3" s="1" t="s">
        <v>2</v>
      </c>
      <c r="F3" s="1" t="s">
        <v>3</v>
      </c>
      <c r="G3" s="1" t="s">
        <v>4</v>
      </c>
      <c r="H3" s="1" t="s">
        <v>2</v>
      </c>
      <c r="I3" s="1" t="s">
        <v>3</v>
      </c>
      <c r="J3" s="2" t="s">
        <v>4</v>
      </c>
    </row>
    <row r="4" spans="1:10" ht="15">
      <c r="A4" s="10" t="s">
        <v>5</v>
      </c>
      <c r="B4" s="3">
        <v>2123</v>
      </c>
      <c r="C4" s="3">
        <v>222444</v>
      </c>
      <c r="D4" s="3">
        <v>224567</v>
      </c>
      <c r="E4" s="3">
        <v>465.429</v>
      </c>
      <c r="F4" s="3">
        <v>58583.691999999995</v>
      </c>
      <c r="G4" s="3">
        <v>59049.12099999999</v>
      </c>
      <c r="H4" s="4">
        <v>-78.07682524729157</v>
      </c>
      <c r="I4" s="4">
        <v>-73.66362230493968</v>
      </c>
      <c r="J4" s="5">
        <v>-73.70534361682705</v>
      </c>
    </row>
    <row r="5" spans="1:10" ht="15">
      <c r="A5" s="6" t="s">
        <v>69</v>
      </c>
      <c r="B5" s="7">
        <v>20244</v>
      </c>
      <c r="C5" s="7">
        <v>228236</v>
      </c>
      <c r="D5" s="7">
        <v>248480</v>
      </c>
      <c r="E5" s="7">
        <v>38285.01</v>
      </c>
      <c r="F5" s="7">
        <v>448331.446</v>
      </c>
      <c r="G5" s="7">
        <v>486616.456</v>
      </c>
      <c r="H5" s="8">
        <v>89.11781268524008</v>
      </c>
      <c r="I5" s="8">
        <v>96.43327345379345</v>
      </c>
      <c r="J5" s="9">
        <v>95.83727301996137</v>
      </c>
    </row>
    <row r="6" spans="1:10" ht="15">
      <c r="A6" s="10" t="s">
        <v>53</v>
      </c>
      <c r="B6" s="3">
        <v>24643</v>
      </c>
      <c r="C6" s="3">
        <v>18063</v>
      </c>
      <c r="D6" s="3">
        <v>42706</v>
      </c>
      <c r="E6" s="3">
        <v>25548.572373799998</v>
      </c>
      <c r="F6" s="3">
        <v>49839.8789334</v>
      </c>
      <c r="G6" s="3">
        <v>75388.4513072</v>
      </c>
      <c r="H6" s="4">
        <v>3.6747651414194618</v>
      </c>
      <c r="I6" s="4">
        <v>175.92248759010133</v>
      </c>
      <c r="J6" s="5">
        <v>76.52894512995832</v>
      </c>
    </row>
    <row r="7" spans="1:10" ht="15">
      <c r="A7" s="6" t="s">
        <v>6</v>
      </c>
      <c r="B7" s="7">
        <v>9622</v>
      </c>
      <c r="C7" s="7">
        <v>2050</v>
      </c>
      <c r="D7" s="7">
        <v>11672</v>
      </c>
      <c r="E7" s="7">
        <v>13213</v>
      </c>
      <c r="F7" s="7">
        <v>6560</v>
      </c>
      <c r="G7" s="7">
        <v>19773</v>
      </c>
      <c r="H7" s="8">
        <v>37.320723342340465</v>
      </c>
      <c r="I7" s="8">
        <v>220.00000000000003</v>
      </c>
      <c r="J7" s="9">
        <v>69.40541466758053</v>
      </c>
    </row>
    <row r="8" spans="1:10" ht="15">
      <c r="A8" s="10" t="s">
        <v>7</v>
      </c>
      <c r="B8" s="3">
        <v>15182</v>
      </c>
      <c r="C8" s="3">
        <v>2315</v>
      </c>
      <c r="D8" s="3">
        <v>17497</v>
      </c>
      <c r="E8" s="3">
        <v>16891.642</v>
      </c>
      <c r="F8" s="3">
        <v>7180.906999999999</v>
      </c>
      <c r="G8" s="3">
        <v>24072.549</v>
      </c>
      <c r="H8" s="4">
        <v>11.260980108022657</v>
      </c>
      <c r="I8" s="4">
        <v>210.1903671706263</v>
      </c>
      <c r="J8" s="5">
        <v>37.58100817282962</v>
      </c>
    </row>
    <row r="9" spans="1:10" ht="15">
      <c r="A9" s="6" t="s">
        <v>8</v>
      </c>
      <c r="B9" s="7">
        <v>6635</v>
      </c>
      <c r="C9" s="7">
        <v>5778</v>
      </c>
      <c r="D9" s="7">
        <v>12413</v>
      </c>
      <c r="E9" s="7">
        <v>11599.850999999999</v>
      </c>
      <c r="F9" s="7">
        <v>14199.466</v>
      </c>
      <c r="G9" s="7">
        <v>25799.317</v>
      </c>
      <c r="H9" s="8">
        <v>74.82819894498867</v>
      </c>
      <c r="I9" s="8">
        <v>145.75053651782625</v>
      </c>
      <c r="J9" s="9">
        <v>107.8411101264803</v>
      </c>
    </row>
    <row r="10" spans="1:10" ht="15">
      <c r="A10" s="10" t="s">
        <v>54</v>
      </c>
      <c r="B10" s="3">
        <v>455</v>
      </c>
      <c r="C10" s="3">
        <v>234</v>
      </c>
      <c r="D10" s="3">
        <v>689</v>
      </c>
      <c r="E10" s="3">
        <v>654.125</v>
      </c>
      <c r="F10" s="3">
        <v>360.93</v>
      </c>
      <c r="G10" s="3">
        <v>1015.0550000000001</v>
      </c>
      <c r="H10" s="4">
        <v>43.76373626373626</v>
      </c>
      <c r="I10" s="4">
        <v>54.24358974358975</v>
      </c>
      <c r="J10" s="5">
        <v>47.32293178519594</v>
      </c>
    </row>
    <row r="11" spans="1:10" ht="15">
      <c r="A11" s="6" t="s">
        <v>9</v>
      </c>
      <c r="B11" s="7">
        <v>912</v>
      </c>
      <c r="C11" s="7">
        <v>14</v>
      </c>
      <c r="D11" s="7">
        <v>926</v>
      </c>
      <c r="E11" s="7">
        <v>1441.872</v>
      </c>
      <c r="F11" s="7">
        <v>117.037</v>
      </c>
      <c r="G11" s="7">
        <v>1558.909</v>
      </c>
      <c r="H11" s="8">
        <v>58.10000000000001</v>
      </c>
      <c r="I11" s="8">
        <v>735.9785714285715</v>
      </c>
      <c r="J11" s="9">
        <v>68.34870410367172</v>
      </c>
    </row>
    <row r="12" spans="1:10" ht="15">
      <c r="A12" s="10" t="s">
        <v>10</v>
      </c>
      <c r="B12" s="3">
        <v>1153</v>
      </c>
      <c r="C12" s="3">
        <v>0</v>
      </c>
      <c r="D12" s="3">
        <v>1153</v>
      </c>
      <c r="E12" s="3">
        <v>1534.175</v>
      </c>
      <c r="F12" s="3">
        <v>40.839</v>
      </c>
      <c r="G12" s="3">
        <v>1575.014</v>
      </c>
      <c r="H12" s="4">
        <v>33.05941023417172</v>
      </c>
      <c r="I12" s="4">
        <v>0</v>
      </c>
      <c r="J12" s="5">
        <v>36.60138768430181</v>
      </c>
    </row>
    <row r="13" spans="1:10" ht="15">
      <c r="A13" s="6" t="s">
        <v>11</v>
      </c>
      <c r="B13" s="7">
        <v>5811</v>
      </c>
      <c r="C13" s="7">
        <v>494</v>
      </c>
      <c r="D13" s="7">
        <v>6305</v>
      </c>
      <c r="E13" s="7">
        <v>7366.323</v>
      </c>
      <c r="F13" s="7">
        <v>2422.721</v>
      </c>
      <c r="G13" s="7">
        <v>9789.044</v>
      </c>
      <c r="H13" s="8">
        <v>26.765152297367067</v>
      </c>
      <c r="I13" s="8">
        <v>390.42935222672065</v>
      </c>
      <c r="J13" s="9">
        <v>55.25842981760507</v>
      </c>
    </row>
    <row r="14" spans="1:10" ht="15">
      <c r="A14" s="10" t="s">
        <v>12</v>
      </c>
      <c r="B14" s="3">
        <v>3119</v>
      </c>
      <c r="C14" s="3">
        <v>64</v>
      </c>
      <c r="D14" s="3">
        <v>3183</v>
      </c>
      <c r="E14" s="3">
        <v>4188.848</v>
      </c>
      <c r="F14" s="3">
        <v>501.919</v>
      </c>
      <c r="G14" s="3">
        <v>4690.767</v>
      </c>
      <c r="H14" s="4">
        <v>34.30099390830394</v>
      </c>
      <c r="I14" s="4">
        <v>684.2484375</v>
      </c>
      <c r="J14" s="5">
        <v>47.3693685202639</v>
      </c>
    </row>
    <row r="15" spans="1:10" ht="15">
      <c r="A15" s="6" t="s">
        <v>13</v>
      </c>
      <c r="B15" s="7">
        <v>1737</v>
      </c>
      <c r="C15" s="7">
        <v>35</v>
      </c>
      <c r="D15" s="7">
        <v>1772</v>
      </c>
      <c r="E15" s="7">
        <v>2234.008</v>
      </c>
      <c r="F15" s="7">
        <v>15.716000000000001</v>
      </c>
      <c r="G15" s="7">
        <v>2249.7239999999997</v>
      </c>
      <c r="H15" s="8">
        <v>28.61301093839953</v>
      </c>
      <c r="I15" s="8">
        <v>-55.097142857142856</v>
      </c>
      <c r="J15" s="9">
        <v>26.959593679458223</v>
      </c>
    </row>
    <row r="16" spans="1:10" ht="15">
      <c r="A16" s="10" t="s">
        <v>14</v>
      </c>
      <c r="B16" s="3">
        <v>3037</v>
      </c>
      <c r="C16" s="3">
        <v>89</v>
      </c>
      <c r="D16" s="3">
        <v>3126</v>
      </c>
      <c r="E16" s="3">
        <v>3952.992</v>
      </c>
      <c r="F16" s="3">
        <v>836.866</v>
      </c>
      <c r="G16" s="3">
        <v>4789.858</v>
      </c>
      <c r="H16" s="4">
        <v>30.1610800131709</v>
      </c>
      <c r="I16" s="4">
        <v>840.2988764044943</v>
      </c>
      <c r="J16" s="5">
        <v>53.226423544465774</v>
      </c>
    </row>
    <row r="17" spans="1:10" ht="15">
      <c r="A17" s="6" t="s">
        <v>15</v>
      </c>
      <c r="B17" s="7">
        <v>251</v>
      </c>
      <c r="C17" s="7">
        <v>0</v>
      </c>
      <c r="D17" s="7">
        <v>251</v>
      </c>
      <c r="E17" s="7">
        <v>339.634</v>
      </c>
      <c r="F17" s="7">
        <v>0</v>
      </c>
      <c r="G17" s="7">
        <v>339.634</v>
      </c>
      <c r="H17" s="8">
        <v>35.312350597609566</v>
      </c>
      <c r="I17" s="8">
        <v>0</v>
      </c>
      <c r="J17" s="9">
        <v>35.312350597609566</v>
      </c>
    </row>
    <row r="18" spans="1:10" ht="15">
      <c r="A18" s="10" t="s">
        <v>16</v>
      </c>
      <c r="B18" s="3">
        <v>495</v>
      </c>
      <c r="C18" s="3">
        <v>0</v>
      </c>
      <c r="D18" s="3">
        <v>495</v>
      </c>
      <c r="E18" s="3">
        <v>387.378</v>
      </c>
      <c r="F18" s="3">
        <v>35.175</v>
      </c>
      <c r="G18" s="3">
        <v>422.553</v>
      </c>
      <c r="H18" s="4">
        <v>-21.741818181818186</v>
      </c>
      <c r="I18" s="4">
        <v>0</v>
      </c>
      <c r="J18" s="5">
        <v>-14.635757575757577</v>
      </c>
    </row>
    <row r="19" spans="1:10" ht="15">
      <c r="A19" s="6" t="s">
        <v>17</v>
      </c>
      <c r="B19" s="7">
        <v>186</v>
      </c>
      <c r="C19" s="7">
        <v>34</v>
      </c>
      <c r="D19" s="7">
        <v>220</v>
      </c>
      <c r="E19" s="7">
        <v>200.647</v>
      </c>
      <c r="F19" s="7">
        <v>31.703</v>
      </c>
      <c r="G19" s="7">
        <v>232.35</v>
      </c>
      <c r="H19" s="8">
        <v>7.874731182795694</v>
      </c>
      <c r="I19" s="8">
        <v>-6.755882352941178</v>
      </c>
      <c r="J19" s="9">
        <v>5.613636363636361</v>
      </c>
    </row>
    <row r="20" spans="1:10" ht="15">
      <c r="A20" s="10" t="s">
        <v>55</v>
      </c>
      <c r="B20" s="3">
        <v>0</v>
      </c>
      <c r="C20" s="3">
        <v>0</v>
      </c>
      <c r="D20" s="3">
        <v>0</v>
      </c>
      <c r="E20" s="3">
        <v>0</v>
      </c>
      <c r="F20" s="3">
        <v>0</v>
      </c>
      <c r="G20" s="3">
        <v>0</v>
      </c>
      <c r="H20" s="4">
        <v>0</v>
      </c>
      <c r="I20" s="4">
        <v>0</v>
      </c>
      <c r="J20" s="5">
        <v>0</v>
      </c>
    </row>
    <row r="21" spans="1:10" ht="15">
      <c r="A21" s="6" t="s">
        <v>18</v>
      </c>
      <c r="B21" s="7">
        <v>175</v>
      </c>
      <c r="C21" s="7">
        <v>0</v>
      </c>
      <c r="D21" s="7">
        <v>175</v>
      </c>
      <c r="E21" s="7">
        <v>245.24200000000002</v>
      </c>
      <c r="F21" s="7">
        <v>0</v>
      </c>
      <c r="G21" s="7">
        <v>245.24200000000002</v>
      </c>
      <c r="H21" s="8">
        <v>40.13828571428573</v>
      </c>
      <c r="I21" s="8">
        <v>0</v>
      </c>
      <c r="J21" s="9">
        <v>40.13828571428573</v>
      </c>
    </row>
    <row r="22" spans="1:10" ht="15">
      <c r="A22" s="10" t="s">
        <v>19</v>
      </c>
      <c r="B22" s="3">
        <v>0</v>
      </c>
      <c r="C22" s="3">
        <v>0</v>
      </c>
      <c r="D22" s="3">
        <v>0</v>
      </c>
      <c r="E22" s="3">
        <v>0</v>
      </c>
      <c r="F22" s="3">
        <v>0</v>
      </c>
      <c r="G22" s="3">
        <v>0</v>
      </c>
      <c r="H22" s="4">
        <v>0</v>
      </c>
      <c r="I22" s="4">
        <v>0</v>
      </c>
      <c r="J22" s="5">
        <v>0</v>
      </c>
    </row>
    <row r="23" spans="1:10" ht="15">
      <c r="A23" s="6" t="s">
        <v>20</v>
      </c>
      <c r="B23" s="7">
        <v>1096</v>
      </c>
      <c r="C23" s="7">
        <v>0</v>
      </c>
      <c r="D23" s="7">
        <v>1096</v>
      </c>
      <c r="E23" s="7">
        <v>936.327</v>
      </c>
      <c r="F23" s="7">
        <v>0</v>
      </c>
      <c r="G23" s="7">
        <v>936.327</v>
      </c>
      <c r="H23" s="8">
        <v>-14.568704379562044</v>
      </c>
      <c r="I23" s="8">
        <v>0</v>
      </c>
      <c r="J23" s="9">
        <v>-14.568704379562044</v>
      </c>
    </row>
    <row r="24" spans="1:10" ht="15">
      <c r="A24" s="10" t="s">
        <v>21</v>
      </c>
      <c r="B24" s="3">
        <v>278</v>
      </c>
      <c r="C24" s="3">
        <v>0</v>
      </c>
      <c r="D24" s="3">
        <v>278</v>
      </c>
      <c r="E24" s="3">
        <v>234.18099999999998</v>
      </c>
      <c r="F24" s="3">
        <v>0</v>
      </c>
      <c r="G24" s="3">
        <v>234.18099999999998</v>
      </c>
      <c r="H24" s="4">
        <v>-15.762230215827344</v>
      </c>
      <c r="I24" s="4">
        <v>0</v>
      </c>
      <c r="J24" s="5">
        <v>-15.762230215827344</v>
      </c>
    </row>
    <row r="25" spans="1:10" ht="15">
      <c r="A25" s="6" t="s">
        <v>22</v>
      </c>
      <c r="B25" s="7">
        <v>5</v>
      </c>
      <c r="C25" s="7">
        <v>0</v>
      </c>
      <c r="D25" s="7">
        <v>5</v>
      </c>
      <c r="E25" s="7">
        <v>210.856</v>
      </c>
      <c r="F25" s="7">
        <v>15.001</v>
      </c>
      <c r="G25" s="7">
        <v>225.857</v>
      </c>
      <c r="H25" s="8">
        <v>4117.12</v>
      </c>
      <c r="I25" s="8">
        <v>0</v>
      </c>
      <c r="J25" s="9">
        <v>4417.139999999999</v>
      </c>
    </row>
    <row r="26" spans="1:10" ht="15">
      <c r="A26" s="10" t="s">
        <v>23</v>
      </c>
      <c r="B26" s="3">
        <v>106</v>
      </c>
      <c r="C26" s="3">
        <v>0</v>
      </c>
      <c r="D26" s="3">
        <v>106</v>
      </c>
      <c r="E26" s="3">
        <v>175.17000000000002</v>
      </c>
      <c r="F26" s="3">
        <v>0</v>
      </c>
      <c r="G26" s="3">
        <v>175.17000000000002</v>
      </c>
      <c r="H26" s="4">
        <v>65.25471698113209</v>
      </c>
      <c r="I26" s="4">
        <v>0</v>
      </c>
      <c r="J26" s="5">
        <v>65.25471698113209</v>
      </c>
    </row>
    <row r="27" spans="1:10" ht="15">
      <c r="A27" s="6" t="s">
        <v>24</v>
      </c>
      <c r="B27" s="7">
        <v>0</v>
      </c>
      <c r="C27" s="7">
        <v>0</v>
      </c>
      <c r="D27" s="7">
        <v>0</v>
      </c>
      <c r="E27" s="7">
        <v>0</v>
      </c>
      <c r="F27" s="7">
        <v>0</v>
      </c>
      <c r="G27" s="7">
        <v>0</v>
      </c>
      <c r="H27" s="8">
        <v>0</v>
      </c>
      <c r="I27" s="8">
        <v>0</v>
      </c>
      <c r="J27" s="9">
        <v>0</v>
      </c>
    </row>
    <row r="28" spans="1:10" ht="15">
      <c r="A28" s="10" t="s">
        <v>25</v>
      </c>
      <c r="B28" s="3">
        <v>477</v>
      </c>
      <c r="C28" s="3">
        <v>36</v>
      </c>
      <c r="D28" s="3">
        <v>513</v>
      </c>
      <c r="E28" s="3">
        <v>691.556</v>
      </c>
      <c r="F28" s="3">
        <v>218.806</v>
      </c>
      <c r="G28" s="3">
        <v>910.3620000000001</v>
      </c>
      <c r="H28" s="4">
        <v>44.98029350104822</v>
      </c>
      <c r="I28" s="4">
        <v>507.7944444444444</v>
      </c>
      <c r="J28" s="5">
        <v>77.45847953216376</v>
      </c>
    </row>
    <row r="29" spans="1:10" ht="15">
      <c r="A29" s="6" t="s">
        <v>26</v>
      </c>
      <c r="B29" s="7">
        <v>2401</v>
      </c>
      <c r="C29" s="7">
        <v>9</v>
      </c>
      <c r="D29" s="7">
        <v>2410</v>
      </c>
      <c r="E29" s="7">
        <v>2704.201</v>
      </c>
      <c r="F29" s="7">
        <v>284.426</v>
      </c>
      <c r="G29" s="7">
        <v>2988.627</v>
      </c>
      <c r="H29" s="8">
        <v>12.628113286130779</v>
      </c>
      <c r="I29" s="8">
        <v>3060.288888888889</v>
      </c>
      <c r="J29" s="9">
        <v>24.009419087136926</v>
      </c>
    </row>
    <row r="30" spans="1:10" ht="15">
      <c r="A30" s="10" t="s">
        <v>27</v>
      </c>
      <c r="B30" s="3">
        <v>1157</v>
      </c>
      <c r="C30" s="3">
        <v>0</v>
      </c>
      <c r="D30" s="3">
        <v>1157</v>
      </c>
      <c r="E30" s="3">
        <v>1084.213</v>
      </c>
      <c r="F30" s="3">
        <v>0</v>
      </c>
      <c r="G30" s="3">
        <v>1084.213</v>
      </c>
      <c r="H30" s="4">
        <v>-6.291011235955059</v>
      </c>
      <c r="I30" s="4">
        <v>0</v>
      </c>
      <c r="J30" s="5">
        <v>-6.291011235955059</v>
      </c>
    </row>
    <row r="31" spans="1:10" ht="15">
      <c r="A31" s="6" t="s">
        <v>28</v>
      </c>
      <c r="B31" s="7">
        <v>464</v>
      </c>
      <c r="C31" s="7">
        <v>0</v>
      </c>
      <c r="D31" s="7">
        <v>464</v>
      </c>
      <c r="E31" s="7">
        <v>489.57399999999996</v>
      </c>
      <c r="F31" s="7">
        <v>77.863</v>
      </c>
      <c r="G31" s="7">
        <v>567.4369999999999</v>
      </c>
      <c r="H31" s="8">
        <v>5.511637931034473</v>
      </c>
      <c r="I31" s="8">
        <v>0</v>
      </c>
      <c r="J31" s="9">
        <v>22.292456896551702</v>
      </c>
    </row>
    <row r="32" spans="1:10" ht="15">
      <c r="A32" s="10" t="s">
        <v>56</v>
      </c>
      <c r="B32" s="3">
        <v>14</v>
      </c>
      <c r="C32" s="3">
        <v>100</v>
      </c>
      <c r="D32" s="3">
        <v>114</v>
      </c>
      <c r="E32" s="3">
        <v>0</v>
      </c>
      <c r="F32" s="3">
        <v>280.717</v>
      </c>
      <c r="G32" s="3">
        <v>280.717</v>
      </c>
      <c r="H32" s="4">
        <v>-100</v>
      </c>
      <c r="I32" s="4">
        <v>180.71699999999998</v>
      </c>
      <c r="J32" s="5">
        <v>146.24298245614034</v>
      </c>
    </row>
    <row r="33" spans="1:10" ht="15">
      <c r="A33" s="6" t="s">
        <v>68</v>
      </c>
      <c r="B33" s="7">
        <v>138</v>
      </c>
      <c r="C33" s="7">
        <v>0</v>
      </c>
      <c r="D33" s="7">
        <v>138</v>
      </c>
      <c r="E33" s="7">
        <v>152.493</v>
      </c>
      <c r="F33" s="7">
        <v>0</v>
      </c>
      <c r="G33" s="7">
        <v>152.493</v>
      </c>
      <c r="H33" s="8">
        <v>10.502173913043475</v>
      </c>
      <c r="I33" s="8">
        <v>0</v>
      </c>
      <c r="J33" s="9">
        <v>10.502173913043475</v>
      </c>
    </row>
    <row r="34" spans="1:10" ht="15">
      <c r="A34" s="10" t="s">
        <v>29</v>
      </c>
      <c r="B34" s="3">
        <v>1546</v>
      </c>
      <c r="C34" s="3">
        <v>76</v>
      </c>
      <c r="D34" s="3">
        <v>1622</v>
      </c>
      <c r="E34" s="3">
        <v>2049.648</v>
      </c>
      <c r="F34" s="3">
        <v>381.06100000000004</v>
      </c>
      <c r="G34" s="3">
        <v>2430.7090000000003</v>
      </c>
      <c r="H34" s="4">
        <v>32.577490297542056</v>
      </c>
      <c r="I34" s="4">
        <v>401.396052631579</v>
      </c>
      <c r="J34" s="5">
        <v>49.8587546239211</v>
      </c>
    </row>
    <row r="35" spans="1:10" ht="15">
      <c r="A35" s="6" t="s">
        <v>67</v>
      </c>
      <c r="B35" s="7">
        <v>313</v>
      </c>
      <c r="C35" s="7">
        <v>0</v>
      </c>
      <c r="D35" s="7">
        <v>313</v>
      </c>
      <c r="E35" s="7">
        <v>441.353</v>
      </c>
      <c r="F35" s="7">
        <v>0</v>
      </c>
      <c r="G35" s="7">
        <v>441.353</v>
      </c>
      <c r="H35" s="8">
        <v>41.0073482428115</v>
      </c>
      <c r="I35" s="8">
        <v>0</v>
      </c>
      <c r="J35" s="9">
        <v>41.0073482428115</v>
      </c>
    </row>
    <row r="36" spans="1:10" ht="15">
      <c r="A36" s="10" t="s">
        <v>30</v>
      </c>
      <c r="B36" s="3">
        <v>45</v>
      </c>
      <c r="C36" s="3">
        <v>6</v>
      </c>
      <c r="D36" s="3">
        <v>51</v>
      </c>
      <c r="E36" s="3">
        <v>128.26</v>
      </c>
      <c r="F36" s="3">
        <v>33.631</v>
      </c>
      <c r="G36" s="3">
        <v>161.891</v>
      </c>
      <c r="H36" s="4">
        <v>185.0222222222222</v>
      </c>
      <c r="I36" s="4">
        <v>460.51666666666665</v>
      </c>
      <c r="J36" s="5">
        <v>217.43333333333334</v>
      </c>
    </row>
    <row r="37" spans="1:10" ht="15">
      <c r="A37" s="6" t="s">
        <v>31</v>
      </c>
      <c r="B37" s="7">
        <v>247</v>
      </c>
      <c r="C37" s="7">
        <v>0</v>
      </c>
      <c r="D37" s="7">
        <v>247</v>
      </c>
      <c r="E37" s="7">
        <v>293.915</v>
      </c>
      <c r="F37" s="7">
        <v>0</v>
      </c>
      <c r="G37" s="7">
        <v>293.915</v>
      </c>
      <c r="H37" s="8">
        <v>18.99392712550608</v>
      </c>
      <c r="I37" s="8">
        <v>0</v>
      </c>
      <c r="J37" s="9">
        <v>18.99392712550608</v>
      </c>
    </row>
    <row r="38" spans="1:10" ht="15">
      <c r="A38" s="10" t="s">
        <v>32</v>
      </c>
      <c r="B38" s="3">
        <v>1100</v>
      </c>
      <c r="C38" s="3">
        <v>0</v>
      </c>
      <c r="D38" s="3">
        <v>1100</v>
      </c>
      <c r="E38" s="3">
        <v>1438.539</v>
      </c>
      <c r="F38" s="3">
        <v>0</v>
      </c>
      <c r="G38" s="3">
        <v>1438.539</v>
      </c>
      <c r="H38" s="4">
        <v>30.776272727272726</v>
      </c>
      <c r="I38" s="4">
        <v>0</v>
      </c>
      <c r="J38" s="5">
        <v>30.776272727272726</v>
      </c>
    </row>
    <row r="39" spans="1:10" ht="15">
      <c r="A39" s="6" t="s">
        <v>33</v>
      </c>
      <c r="B39" s="7">
        <v>33</v>
      </c>
      <c r="C39" s="7">
        <v>0</v>
      </c>
      <c r="D39" s="7">
        <v>33</v>
      </c>
      <c r="E39" s="7">
        <v>75.156</v>
      </c>
      <c r="F39" s="7">
        <v>0</v>
      </c>
      <c r="G39" s="7">
        <v>75.156</v>
      </c>
      <c r="H39" s="8">
        <v>127.74545454545456</v>
      </c>
      <c r="I39" s="8">
        <v>0</v>
      </c>
      <c r="J39" s="9">
        <v>127.74545454545456</v>
      </c>
    </row>
    <row r="40" spans="1:10" ht="15">
      <c r="A40" s="10" t="s">
        <v>34</v>
      </c>
      <c r="B40" s="3">
        <v>2213</v>
      </c>
      <c r="C40" s="3">
        <v>549</v>
      </c>
      <c r="D40" s="3">
        <v>2762</v>
      </c>
      <c r="E40" s="3">
        <v>3080.185</v>
      </c>
      <c r="F40" s="3">
        <v>1405.361</v>
      </c>
      <c r="G40" s="3">
        <v>4485.546</v>
      </c>
      <c r="H40" s="4">
        <v>39.18594667871667</v>
      </c>
      <c r="I40" s="4">
        <v>155.98561020036433</v>
      </c>
      <c r="J40" s="5">
        <v>62.402099927588715</v>
      </c>
    </row>
    <row r="41" spans="1:10" ht="15">
      <c r="A41" s="6" t="s">
        <v>35</v>
      </c>
      <c r="B41" s="7">
        <v>0</v>
      </c>
      <c r="C41" s="7">
        <v>0</v>
      </c>
      <c r="D41" s="7">
        <v>0</v>
      </c>
      <c r="E41" s="7">
        <v>0</v>
      </c>
      <c r="F41" s="7">
        <v>0</v>
      </c>
      <c r="G41" s="7">
        <v>0</v>
      </c>
      <c r="H41" s="8">
        <v>0</v>
      </c>
      <c r="I41" s="8">
        <v>0</v>
      </c>
      <c r="J41" s="9">
        <v>0</v>
      </c>
    </row>
    <row r="42" spans="1:10" ht="15">
      <c r="A42" s="10" t="s">
        <v>36</v>
      </c>
      <c r="B42" s="3">
        <v>881</v>
      </c>
      <c r="C42" s="3">
        <v>78</v>
      </c>
      <c r="D42" s="3">
        <v>959</v>
      </c>
      <c r="E42" s="3">
        <v>1087.819</v>
      </c>
      <c r="F42" s="3">
        <v>296.233</v>
      </c>
      <c r="G42" s="3">
        <v>1384.052</v>
      </c>
      <c r="H42" s="4">
        <v>23.47548240635641</v>
      </c>
      <c r="I42" s="4">
        <v>279.7858974358975</v>
      </c>
      <c r="J42" s="5">
        <v>44.32241918665276</v>
      </c>
    </row>
    <row r="43" spans="1:10" ht="15">
      <c r="A43" s="6" t="s">
        <v>37</v>
      </c>
      <c r="B43" s="7">
        <v>966</v>
      </c>
      <c r="C43" s="7">
        <v>0</v>
      </c>
      <c r="D43" s="7">
        <v>966</v>
      </c>
      <c r="E43" s="7">
        <v>1127.324</v>
      </c>
      <c r="F43" s="7">
        <v>0.045</v>
      </c>
      <c r="G43" s="7">
        <v>1127.3690000000001</v>
      </c>
      <c r="H43" s="8">
        <v>16.70020703933748</v>
      </c>
      <c r="I43" s="8">
        <v>0</v>
      </c>
      <c r="J43" s="9">
        <v>16.704865424430658</v>
      </c>
    </row>
    <row r="44" spans="1:10" ht="15">
      <c r="A44" s="10" t="s">
        <v>38</v>
      </c>
      <c r="B44" s="3">
        <v>1028</v>
      </c>
      <c r="C44" s="3">
        <v>0</v>
      </c>
      <c r="D44" s="3">
        <v>1028</v>
      </c>
      <c r="E44" s="3">
        <v>1794.229</v>
      </c>
      <c r="F44" s="3">
        <v>0</v>
      </c>
      <c r="G44" s="3">
        <v>1794.229</v>
      </c>
      <c r="H44" s="4">
        <v>74.53589494163424</v>
      </c>
      <c r="I44" s="4">
        <v>0</v>
      </c>
      <c r="J44" s="5">
        <v>74.53589494163424</v>
      </c>
    </row>
    <row r="45" spans="1:10" ht="15">
      <c r="A45" s="6" t="s">
        <v>70</v>
      </c>
      <c r="B45" s="7">
        <v>639</v>
      </c>
      <c r="C45" s="7">
        <v>0</v>
      </c>
      <c r="D45" s="7">
        <v>639</v>
      </c>
      <c r="E45" s="7">
        <v>634.71</v>
      </c>
      <c r="F45" s="7">
        <v>0</v>
      </c>
      <c r="G45" s="7">
        <v>634.71</v>
      </c>
      <c r="H45" s="8">
        <v>-0.6713615023474121</v>
      </c>
      <c r="I45" s="8">
        <v>0</v>
      </c>
      <c r="J45" s="9">
        <v>-0.6713615023474121</v>
      </c>
    </row>
    <row r="46" spans="1:10" ht="15">
      <c r="A46" s="10" t="s">
        <v>39</v>
      </c>
      <c r="B46" s="3">
        <v>180</v>
      </c>
      <c r="C46" s="3">
        <v>6</v>
      </c>
      <c r="D46" s="3">
        <v>186</v>
      </c>
      <c r="E46" s="3">
        <v>646.843</v>
      </c>
      <c r="F46" s="3">
        <v>4.0649999999999995</v>
      </c>
      <c r="G46" s="3">
        <v>650.908</v>
      </c>
      <c r="H46" s="4">
        <v>259.3572222222222</v>
      </c>
      <c r="I46" s="4">
        <v>-32.25000000000001</v>
      </c>
      <c r="J46" s="5">
        <v>249.95053763440862</v>
      </c>
    </row>
    <row r="47" spans="1:10" ht="15">
      <c r="A47" s="6" t="s">
        <v>40</v>
      </c>
      <c r="B47" s="7">
        <v>940</v>
      </c>
      <c r="C47" s="7">
        <v>0</v>
      </c>
      <c r="D47" s="7">
        <v>940</v>
      </c>
      <c r="E47" s="7">
        <v>1329.72</v>
      </c>
      <c r="F47" s="7">
        <v>0</v>
      </c>
      <c r="G47" s="7">
        <v>1329.72</v>
      </c>
      <c r="H47" s="8">
        <v>41.45957446808511</v>
      </c>
      <c r="I47" s="8">
        <v>0</v>
      </c>
      <c r="J47" s="9">
        <v>41.45957446808511</v>
      </c>
    </row>
    <row r="48" spans="1:10" ht="15">
      <c r="A48" s="10" t="s">
        <v>41</v>
      </c>
      <c r="B48" s="3">
        <v>1580</v>
      </c>
      <c r="C48" s="3">
        <v>208</v>
      </c>
      <c r="D48" s="3">
        <v>1788</v>
      </c>
      <c r="E48" s="3">
        <v>2139.422</v>
      </c>
      <c r="F48" s="3">
        <v>632.052</v>
      </c>
      <c r="G48" s="3">
        <v>2771.474</v>
      </c>
      <c r="H48" s="4">
        <v>35.406455696202535</v>
      </c>
      <c r="I48" s="4">
        <v>203.87115384615387</v>
      </c>
      <c r="J48" s="5">
        <v>55.00413870246086</v>
      </c>
    </row>
    <row r="49" spans="1:10" ht="15">
      <c r="A49" s="6" t="s">
        <v>42</v>
      </c>
      <c r="B49" s="7">
        <v>74</v>
      </c>
      <c r="C49" s="7">
        <v>0</v>
      </c>
      <c r="D49" s="7">
        <v>74</v>
      </c>
      <c r="E49" s="7">
        <v>66.921</v>
      </c>
      <c r="F49" s="7">
        <v>0</v>
      </c>
      <c r="G49" s="7">
        <v>66.921</v>
      </c>
      <c r="H49" s="8">
        <v>-9.566216216216207</v>
      </c>
      <c r="I49" s="8">
        <v>0</v>
      </c>
      <c r="J49" s="9">
        <v>-9.566216216216207</v>
      </c>
    </row>
    <row r="50" spans="1:10" ht="15">
      <c r="A50" s="10" t="s">
        <v>43</v>
      </c>
      <c r="B50" s="3">
        <v>72</v>
      </c>
      <c r="C50" s="3">
        <v>0</v>
      </c>
      <c r="D50" s="3">
        <v>72</v>
      </c>
      <c r="E50" s="3">
        <v>123.939</v>
      </c>
      <c r="F50" s="3">
        <v>0</v>
      </c>
      <c r="G50" s="3">
        <v>123.939</v>
      </c>
      <c r="H50" s="4">
        <v>72.13749999999999</v>
      </c>
      <c r="I50" s="4">
        <v>0</v>
      </c>
      <c r="J50" s="5">
        <v>72.13749999999999</v>
      </c>
    </row>
    <row r="51" spans="1:10" ht="15">
      <c r="A51" s="6" t="s">
        <v>44</v>
      </c>
      <c r="B51" s="7">
        <v>638</v>
      </c>
      <c r="C51" s="7">
        <v>7</v>
      </c>
      <c r="D51" s="7">
        <v>645</v>
      </c>
      <c r="E51" s="7">
        <v>723.496</v>
      </c>
      <c r="F51" s="7">
        <v>1.221</v>
      </c>
      <c r="G51" s="7">
        <v>724.717</v>
      </c>
      <c r="H51" s="8">
        <v>13.400626959247647</v>
      </c>
      <c r="I51" s="8">
        <v>-82.55714285714285</v>
      </c>
      <c r="J51" s="9">
        <v>12.359224806201548</v>
      </c>
    </row>
    <row r="52" spans="1:10" ht="15">
      <c r="A52" s="10" t="s">
        <v>74</v>
      </c>
      <c r="B52" s="3">
        <v>979</v>
      </c>
      <c r="C52" s="3">
        <v>0</v>
      </c>
      <c r="D52" s="3">
        <v>979</v>
      </c>
      <c r="E52" s="3">
        <v>1027.882</v>
      </c>
      <c r="F52" s="3">
        <v>0.085</v>
      </c>
      <c r="G52" s="3">
        <v>1027.967</v>
      </c>
      <c r="H52" s="4">
        <v>4.993054136874368</v>
      </c>
      <c r="I52" s="4">
        <v>0</v>
      </c>
      <c r="J52" s="5">
        <v>5.001736465781419</v>
      </c>
    </row>
    <row r="53" spans="1:10" ht="15">
      <c r="A53" s="6" t="s">
        <v>45</v>
      </c>
      <c r="B53" s="7">
        <v>758</v>
      </c>
      <c r="C53" s="7">
        <v>0</v>
      </c>
      <c r="D53" s="7">
        <v>758</v>
      </c>
      <c r="E53" s="7">
        <v>718.137</v>
      </c>
      <c r="F53" s="7">
        <v>0</v>
      </c>
      <c r="G53" s="7">
        <v>718.137</v>
      </c>
      <c r="H53" s="8">
        <v>-5.2589709762533055</v>
      </c>
      <c r="I53" s="8">
        <v>0</v>
      </c>
      <c r="J53" s="9">
        <v>-5.2589709762533055</v>
      </c>
    </row>
    <row r="54" spans="1:10" ht="15">
      <c r="A54" s="10" t="s">
        <v>71</v>
      </c>
      <c r="B54" s="3">
        <v>0</v>
      </c>
      <c r="C54" s="3">
        <v>642</v>
      </c>
      <c r="D54" s="3">
        <v>642</v>
      </c>
      <c r="E54" s="3">
        <v>37.912</v>
      </c>
      <c r="F54" s="3">
        <v>432.8164</v>
      </c>
      <c r="G54" s="3">
        <v>470.72839999999997</v>
      </c>
      <c r="H54" s="4">
        <v>0</v>
      </c>
      <c r="I54" s="4">
        <v>-32.583115264797506</v>
      </c>
      <c r="J54" s="5">
        <v>-26.67781931464175</v>
      </c>
    </row>
    <row r="55" spans="1:10" ht="15">
      <c r="A55" s="6" t="s">
        <v>46</v>
      </c>
      <c r="B55" s="7">
        <v>0</v>
      </c>
      <c r="C55" s="7">
        <v>0</v>
      </c>
      <c r="D55" s="7">
        <v>0</v>
      </c>
      <c r="E55" s="7">
        <v>12.534</v>
      </c>
      <c r="F55" s="7">
        <v>0</v>
      </c>
      <c r="G55" s="7">
        <v>12.534</v>
      </c>
      <c r="H55" s="8">
        <v>0</v>
      </c>
      <c r="I55" s="8">
        <v>0</v>
      </c>
      <c r="J55" s="9">
        <v>0</v>
      </c>
    </row>
    <row r="56" spans="1:10" ht="15">
      <c r="A56" s="10" t="s">
        <v>47</v>
      </c>
      <c r="B56" s="3">
        <v>0</v>
      </c>
      <c r="C56" s="3">
        <v>0</v>
      </c>
      <c r="D56" s="3">
        <v>0</v>
      </c>
      <c r="E56" s="3">
        <v>0</v>
      </c>
      <c r="F56" s="3">
        <v>0</v>
      </c>
      <c r="G56" s="3">
        <v>0</v>
      </c>
      <c r="H56" s="4">
        <v>0</v>
      </c>
      <c r="I56" s="4">
        <v>0</v>
      </c>
      <c r="J56" s="5">
        <v>0</v>
      </c>
    </row>
    <row r="57" spans="1:10" ht="15">
      <c r="A57" s="6" t="s">
        <v>48</v>
      </c>
      <c r="B57" s="7">
        <v>2717</v>
      </c>
      <c r="C57" s="7">
        <v>0</v>
      </c>
      <c r="D57" s="7">
        <v>2717</v>
      </c>
      <c r="E57" s="7">
        <v>2954.2079999999996</v>
      </c>
      <c r="F57" s="7">
        <v>2.541</v>
      </c>
      <c r="G57" s="7">
        <v>2956.749</v>
      </c>
      <c r="H57" s="8">
        <v>8.730511593669474</v>
      </c>
      <c r="I57" s="8">
        <v>0</v>
      </c>
      <c r="J57" s="9">
        <v>8.824033860875959</v>
      </c>
    </row>
    <row r="58" spans="1:10" ht="15">
      <c r="A58" s="10" t="s">
        <v>57</v>
      </c>
      <c r="B58" s="3">
        <v>0</v>
      </c>
      <c r="C58" s="3">
        <v>1</v>
      </c>
      <c r="D58" s="3">
        <v>1</v>
      </c>
      <c r="E58" s="3">
        <v>67.60300000000001</v>
      </c>
      <c r="F58" s="3">
        <v>7.055</v>
      </c>
      <c r="G58" s="3">
        <v>74.65800000000002</v>
      </c>
      <c r="H58" s="4">
        <v>0</v>
      </c>
      <c r="I58" s="4">
        <v>605.5</v>
      </c>
      <c r="J58" s="5">
        <v>7365.800000000001</v>
      </c>
    </row>
    <row r="59" spans="1:10" ht="15">
      <c r="A59" s="6" t="s">
        <v>58</v>
      </c>
      <c r="B59" s="7">
        <v>0</v>
      </c>
      <c r="C59" s="7">
        <v>0</v>
      </c>
      <c r="D59" s="7">
        <v>0</v>
      </c>
      <c r="E59" s="7">
        <v>37.31</v>
      </c>
      <c r="F59" s="7">
        <v>190.47199999999998</v>
      </c>
      <c r="G59" s="7">
        <v>227.78199999999998</v>
      </c>
      <c r="H59" s="8">
        <v>0</v>
      </c>
      <c r="I59" s="8">
        <v>0</v>
      </c>
      <c r="J59" s="9">
        <v>0</v>
      </c>
    </row>
    <row r="60" spans="1:10" ht="15">
      <c r="A60" s="11" t="s">
        <v>49</v>
      </c>
      <c r="B60" s="22">
        <f>+B61-SUM(B6+B10+B32+B20+B58+B59+B5)</f>
        <v>73509</v>
      </c>
      <c r="C60" s="22">
        <f>+C61-SUM(C6+C10+C32+C20+C58+C59+C5)</f>
        <v>234934</v>
      </c>
      <c r="D60" s="22">
        <f>+D61-SUM(D6+D10+D32+D20+D58+D59+D5)</f>
        <v>308443</v>
      </c>
      <c r="E60" s="22">
        <f>+E61-SUM(E6+E10+E32+E20+E58+E59+E5)</f>
        <v>92671.76399999995</v>
      </c>
      <c r="F60" s="22">
        <f>+F61-SUM(F6+F10+F32+F20+F58+F59+F5)</f>
        <v>94311.24840000016</v>
      </c>
      <c r="G60" s="22">
        <f>+G61-SUM(G6+G10+G32+G20+G58+G59+G5)</f>
        <v>186983.0123999999</v>
      </c>
      <c r="H60" s="23">
        <f>+_xlfn.IFERROR(((E60-B60)/B60)*100,0)</f>
        <v>26.068595682161305</v>
      </c>
      <c r="I60" s="23">
        <f>+_xlfn.IFERROR(((F60-C60)/C60)*100,0)</f>
        <v>-59.85627946572222</v>
      </c>
      <c r="J60" s="23">
        <f>+_xlfn.IFERROR(((G60-D60)/D60)*100,0)</f>
        <v>-39.378422463793996</v>
      </c>
    </row>
    <row r="61" spans="1:10" ht="15">
      <c r="A61" s="14" t="s">
        <v>50</v>
      </c>
      <c r="B61" s="24">
        <f>SUM(B4:B59)</f>
        <v>118865</v>
      </c>
      <c r="C61" s="24">
        <f>SUM(C4:C59)</f>
        <v>481568</v>
      </c>
      <c r="D61" s="24">
        <f>SUM(D4:D59)</f>
        <v>600433</v>
      </c>
      <c r="E61" s="24">
        <f>SUM(E4:E59)</f>
        <v>157264.38437379996</v>
      </c>
      <c r="F61" s="24">
        <f>SUM(F4:F59)</f>
        <v>593321.7473334002</v>
      </c>
      <c r="G61" s="24">
        <f>SUM(G4:G59)</f>
        <v>750586.1317071998</v>
      </c>
      <c r="H61" s="25">
        <f>+_xlfn.IFERROR(((E61-B61)/B61)*100,0)</f>
        <v>32.30503880351655</v>
      </c>
      <c r="I61" s="25">
        <f>+_xlfn.IFERROR(((F61-C61)/C61)*100,0)</f>
        <v>23.206223697048014</v>
      </c>
      <c r="J61" s="25">
        <f>+_xlfn.IFERROR(((G61-D61)/D61)*100,0)</f>
        <v>25.007474890154246</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2022-04-07T06:47:02Z</cp:lastPrinted>
  <dcterms:created xsi:type="dcterms:W3CDTF">2017-03-06T11:35:15Z</dcterms:created>
  <dcterms:modified xsi:type="dcterms:W3CDTF">2022-04-11T09:40:31Z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