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20" tabRatio="587" activeTab="0"/>
  </bookViews>
  <sheets>
    <sheet name="YOLCU" sheetId="1" r:id="rId1"/>
    <sheet name="TÜM UÇAK" sheetId="2" r:id="rId2"/>
    <sheet name="TİCARİ UÇAK" sheetId="3" r:id="rId3"/>
    <sheet name="YÜK" sheetId="4" r:id="rId4"/>
    <sheet name="KARGO" sheetId="5" r:id="rId5"/>
  </sheets>
  <definedNames>
    <definedName name="_xlfn.IFERROR" hidden="1">#NAME?</definedName>
    <definedName name="_xlnm.Print_Area" localSheetId="4">'KARGO'!$A$1:$J$66</definedName>
    <definedName name="_xlnm.Print_Area" localSheetId="2">'TİCARİ UÇAK'!$A$1:$J$67</definedName>
    <definedName name="_xlnm.Print_Area" localSheetId="1">'TÜM UÇAK'!$A$1:$J$68</definedName>
    <definedName name="_xlnm.Print_Area" localSheetId="0">'YOLCU'!$A$1:$J$68</definedName>
    <definedName name="_xlnm.Print_Area" localSheetId="3">'YÜK'!$A$1:$J$65</definedName>
  </definedNames>
  <calcPr fullCalcOnLoad="1"/>
</workbook>
</file>

<file path=xl/sharedStrings.xml><?xml version="1.0" encoding="utf-8"?>
<sst xmlns="http://schemas.openxmlformats.org/spreadsheetml/2006/main" count="394" uniqueCount="91">
  <si>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</si>
  <si>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</si>
  <si>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</si>
  <si>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</si>
  <si>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</si>
  <si>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</si>
  <si>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</si>
  <si>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</si>
  <si>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</si>
  <si>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</si>
  <si>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</si>
  <si>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</si>
  <si>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</si>
  <si>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</si>
  <si>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</si>
  <si>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</si>
  <si>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</si>
  <si>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</si>
  <si>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</si>
  <si>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</si>
  <si>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</si>
  <si>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</si>
  <si>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</si>
  <si>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</si>
  <si>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</si>
  <si>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</si>
  <si>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</si>
  <si>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</si>
  <si>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Hatay</t>
  </si>
  <si>
    <t>Isparta Süleyman Demirel</t>
  </si>
  <si>
    <t>Kahramanmaraş</t>
  </si>
  <si>
    <t>Kars Harakani</t>
  </si>
  <si>
    <t>Kastamonu</t>
  </si>
  <si>
    <t>Kayseri</t>
  </si>
  <si>
    <t>Kocaeli Cengiz Topel</t>
  </si>
  <si>
    <t>Konya</t>
  </si>
  <si>
    <t>Malatya</t>
  </si>
  <si>
    <t>Kapadokya</t>
  </si>
  <si>
    <t>Ordu-Giresun</t>
  </si>
  <si>
    <t>Samsun Çarşamba</t>
  </si>
  <si>
    <t>Siirt</t>
  </si>
  <si>
    <t>Sinop</t>
  </si>
  <si>
    <t>Sivas Nuri Demirağ</t>
  </si>
  <si>
    <t>Şırnak Şerafettin Elçi</t>
  </si>
  <si>
    <t>Tokat</t>
  </si>
  <si>
    <t>Uşak</t>
  </si>
  <si>
    <t>Van Ferit Melen</t>
  </si>
  <si>
    <t>DHMİ TOPLAMI</t>
  </si>
  <si>
    <t>TÜRKİYE GENELİ</t>
  </si>
  <si>
    <t>OVERFLIGHT</t>
  </si>
  <si>
    <t>TÜRKİYE GENELİ OVERFLIGHT DAHİL</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</si>
  <si>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</si>
  <si>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</si>
  <si>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</si>
  <si>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</si>
  <si>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</si>
  <si>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</si>
  <si>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</si>
  <si>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</si>
  <si>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</si>
  <si>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</si>
  <si>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</si>
  <si>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</si>
  <si>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 Yıl içerisinde geçmiş aylarda yapılan revizeler mevcut ay verilerine yansıtılmıştır.</t>
  </si>
  <si>
    <t>Erzincan Yıldırım Akbulut</t>
  </si>
  <si>
    <t xml:space="preserve"> 2023/2022 (%)</t>
  </si>
  <si>
    <t>Mardin Prof. Dr. Aziz Sancar</t>
  </si>
  <si>
    <t>Muş Sultan Alparslan</t>
  </si>
  <si>
    <t>Rize-Artvin</t>
  </si>
  <si>
    <t>Şanlıurfa Gap</t>
  </si>
  <si>
    <t>İstanbul (*)</t>
  </si>
  <si>
    <t>İstanbul Sabiha Gökçen (*)</t>
  </si>
  <si>
    <t>Gazipaşa Alanya (*)</t>
  </si>
  <si>
    <t>Aydın Çıldır (*)</t>
  </si>
  <si>
    <t>Eskişehir Hasan Polatkan (*)</t>
  </si>
  <si>
    <t>Zafer (*)</t>
  </si>
  <si>
    <t>Zonguldak Çaycuma (*)</t>
  </si>
  <si>
    <t>Şanlıurfa GAP</t>
  </si>
  <si>
    <t>KARGO TRAFİĞİ (TON)</t>
  </si>
  <si>
    <t>Gazipaşa Alanya</t>
  </si>
  <si>
    <t xml:space="preserve">2022 EKİM SONU
</t>
  </si>
  <si>
    <t>2023 EKİM SONU
(Kesin Olmayan)</t>
  </si>
  <si>
    <t>İstanbul</t>
  </si>
  <si>
    <t>İstanbul Sabiha Gökçen</t>
  </si>
  <si>
    <t>Aydın Çıldır</t>
  </si>
  <si>
    <t>Eskişehir Hasan Polatkan</t>
  </si>
  <si>
    <t>Zafer</t>
  </si>
  <si>
    <t>Zonguldak Çaycuma</t>
  </si>
  <si>
    <t>TÜROB ÇALIŞMASI                                                                                                                                                                          TEKİL YOLCU SAYISI (DHMİ VERİLERİ / 2)</t>
  </si>
  <si>
    <t>2023/2022 Fark</t>
  </si>
  <si>
    <t>Ocak-Ekim 2023 Dönemi (304 Gün) Günlük Yolcu Sayısı</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</si>
</sst>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_-* #,##0_-;\-* #,##0_-;_-* &quot;-&quot;??_-;_-@_-"/>
    <numFmt numFmtId="170" formatCode="_-* #,##0.0_-;\-* #,##0.0_-;_-* &quot;-&quot;??_-;_-@_-"/>
    <numFmt numFmtId="171" formatCode="0;;;@"/>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
      <patternFill patternType="solid">
        <fgColor rgb="FFFFFF00"/>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style="medium"/>
      <bottom style="medium"/>
    </border>
    <border>
      <left/>
      <right/>
      <top/>
      <bottom style="medium"/>
    </border>
    <border>
      <left/>
      <right style="medium"/>
      <top/>
      <bottom style="medium"/>
    </border>
    <border>
      <left/>
      <right/>
      <top style="medium"/>
      <bottom/>
    </border>
    <border>
      <left/>
      <right style="medium"/>
      <top style="medium"/>
      <bottom/>
    </border>
    <border>
      <left/>
      <right style="medium"/>
      <top style="medium"/>
      <bottom style="medium"/>
    </border>
    <border>
      <left style="medium"/>
      <right/>
      <top style="medium"/>
      <bottom/>
    </border>
    <border>
      <left style="medium"/>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0" fillId="0" borderId="0">
      <alignment/>
      <protection/>
    </xf>
    <xf numFmtId="0" fontId="6" fillId="0" borderId="0">
      <alignment/>
      <protection/>
    </xf>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98">
    <xf numFmtId="0" fontId="0" fillId="0" borderId="0" xfId="0" applyFont="1" applyAlignment="1">
      <alignment/>
    </xf>
    <xf numFmtId="2" fontId="5" fillId="33" borderId="10" xfId="57" applyNumberFormat="1" applyFont="1" applyFill="1" applyBorder="1" applyAlignment="1">
      <alignment horizontal="right" vertical="center"/>
    </xf>
    <xf numFmtId="2" fontId="5" fillId="33" borderId="11" xfId="57" applyNumberFormat="1" applyFont="1" applyFill="1" applyBorder="1" applyAlignment="1">
      <alignment horizontal="right" vertical="center"/>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2" xfId="41" applyNumberFormat="1" applyFont="1" applyFill="1" applyBorder="1" applyAlignment="1">
      <alignment horizontal="right" vertical="center"/>
    </xf>
    <xf numFmtId="165" fontId="7" fillId="16" borderId="13"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2" xfId="41" applyNumberFormat="1" applyFont="1" applyFill="1" applyBorder="1" applyAlignment="1">
      <alignment horizontal="right" vertical="center"/>
    </xf>
    <xf numFmtId="165" fontId="7" fillId="35" borderId="13" xfId="41" applyNumberFormat="1" applyFont="1" applyFill="1" applyBorder="1" applyAlignment="1">
      <alignment horizontal="left"/>
    </xf>
    <xf numFmtId="0" fontId="42" fillId="36" borderId="13"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4" applyNumberFormat="1" applyFont="1" applyFill="1" applyBorder="1" applyAlignment="1">
      <alignment horizontal="right" vertical="center"/>
    </xf>
    <xf numFmtId="0" fontId="5" fillId="38" borderId="13"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4" applyNumberFormat="1" applyFont="1" applyFill="1" applyBorder="1" applyAlignment="1">
      <alignment horizontal="right" vertical="center"/>
    </xf>
    <xf numFmtId="166" fontId="10" fillId="33" borderId="12" xfId="64" applyNumberFormat="1" applyFont="1" applyFill="1" applyBorder="1" applyAlignment="1">
      <alignment horizontal="right" vertical="center"/>
    </xf>
    <xf numFmtId="0" fontId="5" fillId="39" borderId="14" xfId="57" applyNumberFormat="1" applyFont="1" applyFill="1" applyBorder="1" applyAlignment="1">
      <alignment horizontal="left" vertical="center"/>
    </xf>
    <xf numFmtId="167" fontId="10" fillId="39" borderId="0" xfId="60" applyNumberFormat="1" applyFont="1" applyFill="1" applyBorder="1" applyAlignment="1">
      <alignment vertical="center"/>
    </xf>
    <xf numFmtId="0" fontId="5" fillId="38" borderId="14" xfId="49" applyFont="1" applyFill="1" applyBorder="1" applyAlignment="1">
      <alignment horizontal="left" vertical="center"/>
      <protection/>
    </xf>
    <xf numFmtId="3" fontId="10" fillId="33" borderId="15" xfId="49" applyNumberFormat="1" applyFont="1" applyFill="1" applyBorder="1">
      <alignment/>
      <protection/>
    </xf>
    <xf numFmtId="3" fontId="5" fillId="37" borderId="0" xfId="41" applyNumberFormat="1" applyFont="1" applyFill="1" applyBorder="1" applyAlignment="1">
      <alignment horizontal="right" vertical="center"/>
    </xf>
    <xf numFmtId="166" fontId="5" fillId="37" borderId="0" xfId="64"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4" applyNumberFormat="1" applyFont="1" applyFill="1" applyBorder="1" applyAlignment="1">
      <alignment horizontal="right" vertical="center"/>
    </xf>
    <xf numFmtId="165" fontId="10" fillId="16" borderId="13" xfId="60" applyNumberFormat="1" applyFont="1" applyFill="1" applyBorder="1" applyAlignment="1">
      <alignment vertical="center"/>
    </xf>
    <xf numFmtId="165" fontId="10" fillId="16" borderId="0" xfId="60" applyNumberFormat="1" applyFont="1" applyFill="1" applyBorder="1" applyAlignment="1">
      <alignment vertical="center"/>
    </xf>
    <xf numFmtId="165" fontId="10" fillId="16" borderId="12" xfId="60" applyNumberFormat="1" applyFont="1" applyFill="1" applyBorder="1" applyAlignment="1">
      <alignment vertical="center"/>
    </xf>
    <xf numFmtId="165" fontId="10" fillId="16" borderId="14" xfId="60" applyNumberFormat="1" applyFont="1" applyFill="1" applyBorder="1" applyAlignment="1">
      <alignment vertical="center"/>
    </xf>
    <xf numFmtId="165" fontId="10" fillId="16" borderId="16" xfId="60" applyNumberFormat="1" applyFont="1" applyFill="1" applyBorder="1" applyAlignment="1">
      <alignment vertical="center"/>
    </xf>
    <xf numFmtId="165" fontId="10" fillId="16" borderId="17" xfId="60" applyNumberFormat="1" applyFont="1" applyFill="1" applyBorder="1" applyAlignment="1">
      <alignment vertical="center"/>
    </xf>
    <xf numFmtId="3" fontId="43" fillId="37" borderId="0" xfId="41" applyNumberFormat="1" applyFont="1" applyFill="1" applyBorder="1" applyAlignment="1">
      <alignment horizontal="right" vertical="center"/>
    </xf>
    <xf numFmtId="3" fontId="10" fillId="33" borderId="15" xfId="49" applyNumberFormat="1" applyFont="1" applyFill="1" applyBorder="1" applyAlignment="1">
      <alignment horizontal="right"/>
      <protection/>
    </xf>
    <xf numFmtId="3" fontId="10" fillId="33" borderId="18" xfId="41" applyNumberFormat="1" applyFont="1" applyFill="1" applyBorder="1" applyAlignment="1">
      <alignment horizontal="right" vertical="center"/>
    </xf>
    <xf numFmtId="166" fontId="10" fillId="37" borderId="12" xfId="64" applyNumberFormat="1" applyFont="1" applyFill="1" applyBorder="1" applyAlignment="1">
      <alignment horizontal="right" vertical="center"/>
    </xf>
    <xf numFmtId="0" fontId="0" fillId="0" borderId="13" xfId="0" applyBorder="1" applyAlignment="1">
      <alignment/>
    </xf>
    <xf numFmtId="1" fontId="0" fillId="0" borderId="0" xfId="0" applyNumberFormat="1" applyAlignment="1">
      <alignment/>
    </xf>
    <xf numFmtId="168" fontId="0" fillId="0" borderId="0" xfId="0" applyNumberFormat="1" applyAlignment="1">
      <alignment/>
    </xf>
    <xf numFmtId="0" fontId="0" fillId="0" borderId="0" xfId="0" applyAlignment="1">
      <alignment vertical="center"/>
    </xf>
    <xf numFmtId="166" fontId="9" fillId="34" borderId="0" xfId="41" applyNumberFormat="1" applyFont="1" applyFill="1" applyBorder="1" applyAlignment="1">
      <alignment horizontal="right" vertical="center"/>
    </xf>
    <xf numFmtId="166" fontId="9" fillId="16" borderId="0" xfId="41" applyNumberFormat="1" applyFont="1" applyFill="1" applyBorder="1" applyAlignment="1">
      <alignment horizontal="right" vertical="center"/>
    </xf>
    <xf numFmtId="166" fontId="8" fillId="16" borderId="0" xfId="41" applyNumberFormat="1" applyFont="1" applyFill="1" applyBorder="1" applyAlignment="1">
      <alignment horizontal="right" vertical="center"/>
    </xf>
    <xf numFmtId="169" fontId="0" fillId="0" borderId="0" xfId="56" applyNumberFormat="1" applyFont="1" applyAlignment="1">
      <alignment/>
    </xf>
    <xf numFmtId="0" fontId="0" fillId="0" borderId="0" xfId="48">
      <alignment/>
      <protection/>
    </xf>
    <xf numFmtId="1" fontId="0" fillId="0" borderId="0" xfId="48" applyNumberFormat="1">
      <alignment/>
      <protection/>
    </xf>
    <xf numFmtId="0" fontId="0" fillId="0" borderId="0" xfId="48" applyAlignment="1">
      <alignment vertical="center"/>
      <protection/>
    </xf>
    <xf numFmtId="170" fontId="8" fillId="34" borderId="0" xfId="56" applyNumberFormat="1" applyFont="1" applyFill="1" applyBorder="1" applyAlignment="1">
      <alignment horizontal="right" vertical="center"/>
    </xf>
    <xf numFmtId="170" fontId="8" fillId="16" borderId="0" xfId="56" applyNumberFormat="1" applyFont="1" applyFill="1" applyBorder="1" applyAlignment="1">
      <alignment horizontal="right" vertical="center"/>
    </xf>
    <xf numFmtId="169" fontId="8" fillId="34" borderId="0" xfId="56" applyNumberFormat="1" applyFont="1" applyFill="1" applyBorder="1" applyAlignment="1">
      <alignment horizontal="right" vertical="center"/>
    </xf>
    <xf numFmtId="169" fontId="8" fillId="16" borderId="0" xfId="56" applyNumberFormat="1" applyFont="1" applyFill="1" applyBorder="1" applyAlignment="1">
      <alignment horizontal="right" vertical="center"/>
    </xf>
    <xf numFmtId="43" fontId="8" fillId="34" borderId="0" xfId="56" applyFont="1" applyFill="1" applyBorder="1" applyAlignment="1">
      <alignment horizontal="right" vertical="center"/>
    </xf>
    <xf numFmtId="166" fontId="8" fillId="34" borderId="0" xfId="56" applyNumberFormat="1" applyFont="1" applyFill="1" applyBorder="1" applyAlignment="1">
      <alignment horizontal="right" vertical="center"/>
    </xf>
    <xf numFmtId="169" fontId="8" fillId="34" borderId="0" xfId="56" applyNumberFormat="1" applyFont="1" applyFill="1" applyBorder="1" applyAlignment="1">
      <alignment horizontal="center" vertical="center"/>
    </xf>
    <xf numFmtId="169" fontId="8" fillId="16" borderId="0" xfId="56" applyNumberFormat="1" applyFont="1" applyFill="1" applyBorder="1" applyAlignment="1">
      <alignment horizontal="center" vertical="center"/>
    </xf>
    <xf numFmtId="3" fontId="8" fillId="16" borderId="0" xfId="41" applyNumberFormat="1" applyFont="1" applyFill="1" applyBorder="1" applyAlignment="1">
      <alignment horizontal="center" vertical="center"/>
    </xf>
    <xf numFmtId="170" fontId="8" fillId="16" borderId="0" xfId="56" applyNumberFormat="1" applyFont="1" applyFill="1" applyBorder="1" applyAlignment="1">
      <alignment horizontal="center" vertical="center"/>
    </xf>
    <xf numFmtId="170" fontId="8" fillId="34" borderId="0" xfId="56" applyNumberFormat="1" applyFont="1" applyFill="1" applyBorder="1" applyAlignment="1">
      <alignment horizontal="center" vertical="center"/>
    </xf>
    <xf numFmtId="169" fontId="8" fillId="34" borderId="0" xfId="56" applyNumberFormat="1" applyFont="1" applyFill="1" applyBorder="1" applyAlignment="1">
      <alignment vertical="center"/>
    </xf>
    <xf numFmtId="166" fontId="10" fillId="39" borderId="16" xfId="60" applyNumberFormat="1" applyFont="1" applyFill="1" applyBorder="1" applyAlignment="1">
      <alignment vertical="center"/>
    </xf>
    <xf numFmtId="166" fontId="10" fillId="39" borderId="17" xfId="60" applyNumberFormat="1" applyFont="1" applyFill="1" applyBorder="1" applyAlignment="1">
      <alignment vertical="center"/>
    </xf>
    <xf numFmtId="166" fontId="10" fillId="33" borderId="18" xfId="64" applyNumberFormat="1" applyFont="1" applyFill="1" applyBorder="1" applyAlignment="1">
      <alignment vertical="center"/>
    </xf>
    <xf numFmtId="166" fontId="10" fillId="33" borderId="19" xfId="64" applyNumberFormat="1" applyFont="1" applyFill="1" applyBorder="1" applyAlignment="1">
      <alignment vertical="center"/>
    </xf>
    <xf numFmtId="166" fontId="10" fillId="33" borderId="15" xfId="49" applyNumberFormat="1" applyFont="1" applyFill="1" applyBorder="1">
      <alignment/>
      <protection/>
    </xf>
    <xf numFmtId="166" fontId="10" fillId="33" borderId="20" xfId="49" applyNumberFormat="1" applyFont="1" applyFill="1" applyBorder="1">
      <alignment/>
      <protection/>
    </xf>
    <xf numFmtId="165" fontId="10" fillId="16" borderId="13" xfId="60" applyNumberFormat="1" applyFont="1" applyFill="1" applyBorder="1" applyAlignment="1">
      <alignment horizontal="center" vertical="center"/>
    </xf>
    <xf numFmtId="165" fontId="10" fillId="16" borderId="0" xfId="60" applyNumberFormat="1" applyFont="1" applyFill="1" applyBorder="1" applyAlignment="1">
      <alignment horizontal="center" vertical="center"/>
    </xf>
    <xf numFmtId="165" fontId="10" fillId="16" borderId="12" xfId="60" applyNumberFormat="1" applyFont="1" applyFill="1" applyBorder="1" applyAlignment="1">
      <alignment horizontal="center" vertical="center"/>
    </xf>
    <xf numFmtId="165" fontId="10" fillId="16" borderId="14" xfId="60" applyNumberFormat="1" applyFont="1" applyFill="1" applyBorder="1" applyAlignment="1">
      <alignment horizontal="center" vertical="center"/>
    </xf>
    <xf numFmtId="165" fontId="10" fillId="16" borderId="16" xfId="60" applyNumberFormat="1" applyFont="1" applyFill="1" applyBorder="1" applyAlignment="1">
      <alignment horizontal="center" vertical="center"/>
    </xf>
    <xf numFmtId="165" fontId="10" fillId="16" borderId="17" xfId="60" applyNumberFormat="1" applyFont="1" applyFill="1" applyBorder="1" applyAlignment="1">
      <alignment horizontal="center" vertical="center"/>
    </xf>
    <xf numFmtId="0" fontId="0" fillId="0" borderId="18" xfId="0" applyBorder="1" applyAlignment="1">
      <alignment horizontal="left" wrapText="1"/>
    </xf>
    <xf numFmtId="165" fontId="44" fillId="16" borderId="21" xfId="57" applyNumberFormat="1" applyFont="1" applyFill="1" applyBorder="1" applyAlignment="1">
      <alignment horizontal="center" vertical="center"/>
    </xf>
    <xf numFmtId="165" fontId="44" fillId="16" borderId="18" xfId="57" applyNumberFormat="1" applyFont="1" applyFill="1" applyBorder="1" applyAlignment="1">
      <alignment horizontal="center" vertical="center"/>
    </xf>
    <xf numFmtId="165" fontId="44" fillId="16" borderId="19" xfId="57" applyNumberFormat="1" applyFont="1" applyFill="1" applyBorder="1" applyAlignment="1">
      <alignment horizontal="center" vertical="center"/>
    </xf>
    <xf numFmtId="165" fontId="4" fillId="33" borderId="13" xfId="57" applyNumberFormat="1" applyFont="1" applyFill="1" applyBorder="1" applyAlignment="1">
      <alignment horizontal="left" vertical="center"/>
    </xf>
    <xf numFmtId="165" fontId="4" fillId="33" borderId="22" xfId="57" applyNumberFormat="1" applyFont="1" applyFill="1" applyBorder="1" applyAlignment="1">
      <alignment horizontal="left" vertical="center"/>
    </xf>
    <xf numFmtId="0" fontId="5" fillId="33" borderId="0" xfId="57" applyFont="1" applyFill="1" applyBorder="1" applyAlignment="1" applyProtection="1">
      <alignment horizontal="center" vertical="center" wrapText="1"/>
      <protection/>
    </xf>
    <xf numFmtId="0" fontId="5" fillId="33" borderId="0" xfId="57" applyFont="1" applyFill="1" applyBorder="1" applyAlignment="1" applyProtection="1">
      <alignment horizontal="center" vertical="center"/>
      <protection/>
    </xf>
    <xf numFmtId="0" fontId="5" fillId="33" borderId="12" xfId="57" applyFont="1" applyFill="1" applyBorder="1" applyAlignment="1" applyProtection="1">
      <alignment horizontal="center" vertical="center"/>
      <protection/>
    </xf>
    <xf numFmtId="165" fontId="4" fillId="33" borderId="13" xfId="57" applyNumberFormat="1" applyFont="1" applyFill="1" applyBorder="1" applyAlignment="1">
      <alignment horizontal="center" vertical="center"/>
    </xf>
    <xf numFmtId="165" fontId="4" fillId="33" borderId="22" xfId="57" applyNumberFormat="1" applyFont="1" applyFill="1" applyBorder="1" applyAlignment="1">
      <alignment horizontal="center" vertical="center"/>
    </xf>
    <xf numFmtId="0" fontId="0" fillId="0" borderId="18" xfId="48" applyBorder="1" applyAlignment="1">
      <alignment horizontal="left" wrapText="1"/>
      <protection/>
    </xf>
    <xf numFmtId="0" fontId="0" fillId="17"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39" fillId="9" borderId="0" xfId="0" applyFont="1" applyFill="1" applyAlignment="1">
      <alignment horizontal="center" vertical="center" wrapText="1"/>
    </xf>
    <xf numFmtId="0" fontId="39" fillId="40" borderId="0" xfId="0" applyFont="1" applyFill="1" applyAlignment="1">
      <alignment horizontal="center" vertical="center" wrapText="1"/>
    </xf>
    <xf numFmtId="0" fontId="39" fillId="17" borderId="0" xfId="0" applyFont="1" applyFill="1" applyAlignment="1">
      <alignment horizontal="center"/>
    </xf>
    <xf numFmtId="0" fontId="39" fillId="6" borderId="0" xfId="0" applyFont="1" applyFill="1" applyAlignment="1">
      <alignment horizontal="center"/>
    </xf>
    <xf numFmtId="0" fontId="39" fillId="7" borderId="0" xfId="0" applyFont="1" applyFill="1" applyAlignment="1">
      <alignment horizontal="center"/>
    </xf>
    <xf numFmtId="0" fontId="39" fillId="17" borderId="0" xfId="0" applyFont="1" applyFill="1" applyAlignment="1">
      <alignment horizontal="center" vertical="center" wrapText="1"/>
    </xf>
    <xf numFmtId="3" fontId="0" fillId="17" borderId="0" xfId="0" applyNumberFormat="1" applyFill="1" applyAlignment="1">
      <alignment/>
    </xf>
    <xf numFmtId="3" fontId="0" fillId="6" borderId="0" xfId="0" applyNumberFormat="1" applyFill="1" applyAlignment="1">
      <alignment/>
    </xf>
    <xf numFmtId="3" fontId="0" fillId="7" borderId="0" xfId="0" applyNumberFormat="1" applyFill="1" applyAlignment="1">
      <alignment/>
    </xf>
    <xf numFmtId="3" fontId="0" fillId="18" borderId="0" xfId="0" applyNumberFormat="1" applyFill="1" applyAlignment="1">
      <alignment/>
    </xf>
    <xf numFmtId="3" fontId="0" fillId="13" borderId="0" xfId="0" applyNumberFormat="1" applyFill="1" applyAlignment="1">
      <alignment/>
    </xf>
    <xf numFmtId="3" fontId="0" fillId="3" borderId="0" xfId="0" applyNumberFormat="1" applyFill="1" applyAlignment="1">
      <alignment/>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10"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 name="Yüzde 2" xfId="64"/>
  </cellStyles>
  <dxfs count="5">
    <dxf>
      <numFmt numFmtId="171" formatCode="0;;;@"/>
    </dxf>
    <dxf>
      <numFmt numFmtId="171" formatCode="0;;;@"/>
    </dxf>
    <dxf>
      <numFmt numFmtId="171" formatCode="0;;;@"/>
    </dxf>
    <dxf>
      <numFmt numFmtId="171" formatCode="0;;;@"/>
    </dxf>
    <dxf>
      <numFmt numFmtId="171"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T68"/>
  <sheetViews>
    <sheetView tabSelected="1" zoomScale="80" zoomScaleNormal="80" zoomScalePageLayoutView="0" workbookViewId="0" topLeftCell="A1">
      <selection activeCell="A5" sqref="A5"/>
    </sheetView>
  </sheetViews>
  <sheetFormatPr defaultColWidth="9.140625" defaultRowHeight="15"/>
  <cols>
    <col min="1" max="1" width="41.140625" style="0" bestFit="1" customWidth="1"/>
    <col min="2" max="10" width="14.28125" style="0" customWidth="1"/>
    <col min="12" max="12" width="11.57421875" style="0" customWidth="1"/>
    <col min="13" max="13" width="11.8515625" style="0" customWidth="1"/>
    <col min="14" max="14" width="10.8515625" style="0" customWidth="1"/>
    <col min="15" max="15" width="10.57421875" style="0" customWidth="1"/>
    <col min="16" max="16" width="10.140625" style="0" customWidth="1"/>
    <col min="17" max="17" width="10.8515625" style="0" customWidth="1"/>
  </cols>
  <sheetData>
    <row r="1" spans="1:20" ht="25.5" customHeight="1">
      <c r="A1" s="72" t="s">
        <v>51</v>
      </c>
      <c r="B1" s="73"/>
      <c r="C1" s="73"/>
      <c r="D1" s="73"/>
      <c r="E1" s="73"/>
      <c r="F1" s="73"/>
      <c r="G1" s="73"/>
      <c r="H1" s="73"/>
      <c r="I1" s="73"/>
      <c r="J1" s="74"/>
      <c r="L1" s="83" t="s">
        <v>2</v>
      </c>
      <c r="M1" s="83" t="s">
        <v>3</v>
      </c>
      <c r="N1" s="84" t="s">
        <v>2</v>
      </c>
      <c r="O1" s="84" t="s">
        <v>3</v>
      </c>
      <c r="P1" s="85" t="s">
        <v>2</v>
      </c>
      <c r="Q1" s="85" t="s">
        <v>3</v>
      </c>
      <c r="R1" s="86" t="s">
        <v>90</v>
      </c>
      <c r="S1" s="86"/>
      <c r="T1" s="86"/>
    </row>
    <row r="2" spans="1:20" ht="35.25" customHeight="1">
      <c r="A2" s="80" t="s">
        <v>1</v>
      </c>
      <c r="B2" s="77" t="s">
        <v>80</v>
      </c>
      <c r="C2" s="77"/>
      <c r="D2" s="77"/>
      <c r="E2" s="77" t="s">
        <v>81</v>
      </c>
      <c r="F2" s="77"/>
      <c r="G2" s="77"/>
      <c r="H2" s="78" t="s">
        <v>65</v>
      </c>
      <c r="I2" s="78"/>
      <c r="J2" s="79"/>
      <c r="L2" s="87" t="s">
        <v>88</v>
      </c>
      <c r="M2" s="87"/>
      <c r="N2" s="87"/>
      <c r="O2" s="87"/>
      <c r="P2" s="87"/>
      <c r="Q2" s="87"/>
      <c r="R2" s="86"/>
      <c r="S2" s="86"/>
      <c r="T2" s="86"/>
    </row>
    <row r="3" spans="1:20" ht="14.25">
      <c r="A3" s="81"/>
      <c r="B3" s="1" t="s">
        <v>2</v>
      </c>
      <c r="C3" s="1" t="s">
        <v>3</v>
      </c>
      <c r="D3" s="1" t="s">
        <v>4</v>
      </c>
      <c r="E3" s="1" t="s">
        <v>2</v>
      </c>
      <c r="F3" s="1" t="s">
        <v>3</v>
      </c>
      <c r="G3" s="1" t="s">
        <v>4</v>
      </c>
      <c r="H3" s="1" t="s">
        <v>2</v>
      </c>
      <c r="I3" s="1" t="s">
        <v>3</v>
      </c>
      <c r="J3" s="2" t="s">
        <v>4</v>
      </c>
      <c r="L3" s="88">
        <v>2022</v>
      </c>
      <c r="M3" s="88"/>
      <c r="N3" s="89">
        <v>2023</v>
      </c>
      <c r="O3" s="89"/>
      <c r="P3" s="90" t="s">
        <v>89</v>
      </c>
      <c r="Q3" s="90"/>
      <c r="R3" s="91" t="s">
        <v>2</v>
      </c>
      <c r="S3" s="91" t="s">
        <v>3</v>
      </c>
      <c r="T3" s="83" t="s">
        <v>4</v>
      </c>
    </row>
    <row r="4" spans="1:20" ht="14.25">
      <c r="A4" s="10" t="s">
        <v>5</v>
      </c>
      <c r="B4" s="3">
        <v>0</v>
      </c>
      <c r="C4" s="3">
        <v>0</v>
      </c>
      <c r="D4" s="3">
        <v>0</v>
      </c>
      <c r="E4" s="3">
        <v>0</v>
      </c>
      <c r="F4" s="3">
        <v>0</v>
      </c>
      <c r="G4" s="3">
        <v>0</v>
      </c>
      <c r="H4" s="4">
        <v>0</v>
      </c>
      <c r="I4" s="4">
        <v>0</v>
      </c>
      <c r="J4" s="5">
        <v>0</v>
      </c>
      <c r="L4" s="92">
        <f>B4/2</f>
        <v>0</v>
      </c>
      <c r="M4" s="92">
        <f>C4/2</f>
        <v>0</v>
      </c>
      <c r="N4" s="93">
        <f>E4/2</f>
        <v>0</v>
      </c>
      <c r="O4" s="93">
        <f>F4/2</f>
        <v>0</v>
      </c>
      <c r="P4" s="94">
        <f>N4-L4</f>
        <v>0</v>
      </c>
      <c r="Q4" s="94">
        <f>O4-M4</f>
        <v>0</v>
      </c>
      <c r="R4" s="95">
        <f>N4/304</f>
        <v>0</v>
      </c>
      <c r="S4" s="95">
        <f>O4/304</f>
        <v>0</v>
      </c>
      <c r="T4" s="95">
        <f>R4+S4</f>
        <v>0</v>
      </c>
    </row>
    <row r="5" spans="1:20" ht="14.25">
      <c r="A5" s="6" t="s">
        <v>70</v>
      </c>
      <c r="B5" s="7">
        <v>13607991</v>
      </c>
      <c r="C5" s="7">
        <v>39997565</v>
      </c>
      <c r="D5" s="7">
        <v>53605556</v>
      </c>
      <c r="E5" s="7">
        <v>15675588</v>
      </c>
      <c r="F5" s="7">
        <v>48937845</v>
      </c>
      <c r="G5" s="7">
        <v>64613433</v>
      </c>
      <c r="H5" s="8">
        <v>15.193991530417678</v>
      </c>
      <c r="I5" s="8">
        <v>22.352060681694</v>
      </c>
      <c r="J5" s="9">
        <v>20.534955369178522</v>
      </c>
      <c r="L5" s="92">
        <f>B5/2</f>
        <v>6803995.5</v>
      </c>
      <c r="M5" s="92">
        <f>C5/2</f>
        <v>19998782.5</v>
      </c>
      <c r="N5" s="93">
        <f>E5/2</f>
        <v>7837794</v>
      </c>
      <c r="O5" s="93">
        <f>F5/2</f>
        <v>24468922.5</v>
      </c>
      <c r="P5" s="94">
        <f>N5-L5</f>
        <v>1033798.5</v>
      </c>
      <c r="Q5" s="94">
        <f>O5-M5</f>
        <v>4470140</v>
      </c>
      <c r="R5" s="95">
        <f aca="true" t="shared" si="0" ref="R5:R60">N5/304</f>
        <v>25782.217105263157</v>
      </c>
      <c r="S5" s="95">
        <f aca="true" t="shared" si="1" ref="S5:S60">O5/304</f>
        <v>80489.87664473684</v>
      </c>
      <c r="T5" s="95">
        <f aca="true" t="shared" si="2" ref="T5:T60">R5+S5</f>
        <v>106272.09375</v>
      </c>
    </row>
    <row r="6" spans="1:20" ht="14.25">
      <c r="A6" s="10" t="s">
        <v>71</v>
      </c>
      <c r="B6" s="3">
        <v>12759237</v>
      </c>
      <c r="C6" s="3">
        <v>12653607</v>
      </c>
      <c r="D6" s="3">
        <v>25412844</v>
      </c>
      <c r="E6" s="3">
        <v>14792683</v>
      </c>
      <c r="F6" s="3">
        <v>16159398</v>
      </c>
      <c r="G6" s="3">
        <v>30952081</v>
      </c>
      <c r="H6" s="4">
        <v>15.937050154331327</v>
      </c>
      <c r="I6" s="4">
        <v>27.70586284211293</v>
      </c>
      <c r="J6" s="5">
        <v>21.796997612703244</v>
      </c>
      <c r="L6" s="92">
        <f aca="true" t="shared" si="3" ref="L6:M47">B6/2</f>
        <v>6379618.5</v>
      </c>
      <c r="M6" s="92">
        <f t="shared" si="3"/>
        <v>6326803.5</v>
      </c>
      <c r="N6" s="93">
        <f aca="true" t="shared" si="4" ref="N6:O47">E6/2</f>
        <v>7396341.5</v>
      </c>
      <c r="O6" s="93">
        <f t="shared" si="4"/>
        <v>8079699</v>
      </c>
      <c r="P6" s="94">
        <f aca="true" t="shared" si="5" ref="P6:Q47">N6-L6</f>
        <v>1016723</v>
      </c>
      <c r="Q6" s="94">
        <f t="shared" si="5"/>
        <v>1752895.5</v>
      </c>
      <c r="R6" s="95">
        <f t="shared" si="0"/>
        <v>24330.07072368421</v>
      </c>
      <c r="S6" s="95">
        <f t="shared" si="1"/>
        <v>26577.957236842107</v>
      </c>
      <c r="T6" s="95">
        <f t="shared" si="2"/>
        <v>50908.02796052632</v>
      </c>
    </row>
    <row r="7" spans="1:20" ht="14.25">
      <c r="A7" s="6" t="s">
        <v>6</v>
      </c>
      <c r="B7" s="7">
        <v>5532500</v>
      </c>
      <c r="C7" s="7">
        <v>1637704</v>
      </c>
      <c r="D7" s="7">
        <v>7170204</v>
      </c>
      <c r="E7" s="7">
        <v>7643730</v>
      </c>
      <c r="F7" s="7">
        <v>2364435</v>
      </c>
      <c r="G7" s="7">
        <v>10008165</v>
      </c>
      <c r="H7" s="8">
        <v>38.16050610031631</v>
      </c>
      <c r="I7" s="8">
        <v>44.37499084083571</v>
      </c>
      <c r="J7" s="9">
        <v>39.579919901860535</v>
      </c>
      <c r="L7" s="92">
        <f t="shared" si="3"/>
        <v>2766250</v>
      </c>
      <c r="M7" s="92">
        <f t="shared" si="3"/>
        <v>818852</v>
      </c>
      <c r="N7" s="93">
        <f t="shared" si="4"/>
        <v>3821865</v>
      </c>
      <c r="O7" s="93">
        <f t="shared" si="4"/>
        <v>1182217.5</v>
      </c>
      <c r="P7" s="94">
        <f t="shared" si="5"/>
        <v>1055615</v>
      </c>
      <c r="Q7" s="94">
        <f t="shared" si="5"/>
        <v>363365.5</v>
      </c>
      <c r="R7" s="95">
        <f t="shared" si="0"/>
        <v>12571.924342105263</v>
      </c>
      <c r="S7" s="95">
        <f t="shared" si="1"/>
        <v>3888.873355263158</v>
      </c>
      <c r="T7" s="95">
        <f t="shared" si="2"/>
        <v>16460.79769736842</v>
      </c>
    </row>
    <row r="8" spans="1:20" ht="14.25">
      <c r="A8" s="10" t="s">
        <v>7</v>
      </c>
      <c r="B8" s="3">
        <v>5085314</v>
      </c>
      <c r="C8" s="3">
        <v>3430974</v>
      </c>
      <c r="D8" s="3">
        <v>8516288</v>
      </c>
      <c r="E8" s="3">
        <v>5457500</v>
      </c>
      <c r="F8" s="3">
        <v>3759302</v>
      </c>
      <c r="G8" s="3">
        <v>9216802</v>
      </c>
      <c r="H8" s="4">
        <v>7.3188400952232255</v>
      </c>
      <c r="I8" s="4">
        <v>9.569527486946855</v>
      </c>
      <c r="J8" s="5">
        <v>8.225579031615652</v>
      </c>
      <c r="L8" s="92">
        <f t="shared" si="3"/>
        <v>2542657</v>
      </c>
      <c r="M8" s="92">
        <f t="shared" si="3"/>
        <v>1715487</v>
      </c>
      <c r="N8" s="93">
        <f t="shared" si="4"/>
        <v>2728750</v>
      </c>
      <c r="O8" s="93">
        <f t="shared" si="4"/>
        <v>1879651</v>
      </c>
      <c r="P8" s="94">
        <f t="shared" si="5"/>
        <v>186093</v>
      </c>
      <c r="Q8" s="94">
        <f t="shared" si="5"/>
        <v>164164</v>
      </c>
      <c r="R8" s="95">
        <f t="shared" si="0"/>
        <v>8976.151315789473</v>
      </c>
      <c r="S8" s="95">
        <f t="shared" si="1"/>
        <v>6183.0625</v>
      </c>
      <c r="T8" s="95">
        <f t="shared" si="2"/>
        <v>15159.213815789473</v>
      </c>
    </row>
    <row r="9" spans="1:20" ht="14.25">
      <c r="A9" s="6" t="s">
        <v>8</v>
      </c>
      <c r="B9" s="7">
        <v>4952451</v>
      </c>
      <c r="C9" s="7">
        <v>23778452</v>
      </c>
      <c r="D9" s="7">
        <v>28730903</v>
      </c>
      <c r="E9" s="7">
        <v>5354672</v>
      </c>
      <c r="F9" s="7">
        <v>27665662</v>
      </c>
      <c r="G9" s="7">
        <v>33020334</v>
      </c>
      <c r="H9" s="8">
        <v>8.12165531774065</v>
      </c>
      <c r="I9" s="8">
        <v>16.34761590031176</v>
      </c>
      <c r="J9" s="9">
        <v>14.929676940540295</v>
      </c>
      <c r="L9" s="92">
        <f t="shared" si="3"/>
        <v>2476225.5</v>
      </c>
      <c r="M9" s="92">
        <f t="shared" si="3"/>
        <v>11889226</v>
      </c>
      <c r="N9" s="93">
        <f t="shared" si="4"/>
        <v>2677336</v>
      </c>
      <c r="O9" s="93">
        <f t="shared" si="4"/>
        <v>13832831</v>
      </c>
      <c r="P9" s="94">
        <f t="shared" si="5"/>
        <v>201110.5</v>
      </c>
      <c r="Q9" s="94">
        <f t="shared" si="5"/>
        <v>1943605</v>
      </c>
      <c r="R9" s="95">
        <f t="shared" si="0"/>
        <v>8807.026315789473</v>
      </c>
      <c r="S9" s="95">
        <f t="shared" si="1"/>
        <v>45502.73355263158</v>
      </c>
      <c r="T9" s="95">
        <f t="shared" si="2"/>
        <v>54309.75986842105</v>
      </c>
    </row>
    <row r="10" spans="1:20" ht="14.25">
      <c r="A10" s="10" t="s">
        <v>72</v>
      </c>
      <c r="B10" s="3">
        <v>360005</v>
      </c>
      <c r="C10" s="3">
        <v>248257</v>
      </c>
      <c r="D10" s="3">
        <v>608262</v>
      </c>
      <c r="E10" s="3">
        <v>423722</v>
      </c>
      <c r="F10" s="3">
        <v>350846</v>
      </c>
      <c r="G10" s="3">
        <v>774568</v>
      </c>
      <c r="H10" s="4">
        <v>17.69892084832155</v>
      </c>
      <c r="I10" s="4">
        <v>41.323708898439925</v>
      </c>
      <c r="J10" s="5">
        <v>27.341178636837416</v>
      </c>
      <c r="L10" s="92">
        <f t="shared" si="3"/>
        <v>180002.5</v>
      </c>
      <c r="M10" s="92">
        <f t="shared" si="3"/>
        <v>124128.5</v>
      </c>
      <c r="N10" s="93">
        <f t="shared" si="4"/>
        <v>211861</v>
      </c>
      <c r="O10" s="93">
        <f t="shared" si="4"/>
        <v>175423</v>
      </c>
      <c r="P10" s="94">
        <f t="shared" si="5"/>
        <v>31858.5</v>
      </c>
      <c r="Q10" s="94">
        <f t="shared" si="5"/>
        <v>51294.5</v>
      </c>
      <c r="R10" s="95">
        <f t="shared" si="0"/>
        <v>696.9111842105264</v>
      </c>
      <c r="S10" s="95">
        <f t="shared" si="1"/>
        <v>577.0493421052631</v>
      </c>
      <c r="T10" s="95">
        <f t="shared" si="2"/>
        <v>1273.9605263157896</v>
      </c>
    </row>
    <row r="11" spans="1:20" ht="14.25">
      <c r="A11" s="6" t="s">
        <v>9</v>
      </c>
      <c r="B11" s="7">
        <v>1387317</v>
      </c>
      <c r="C11" s="7">
        <v>2980954</v>
      </c>
      <c r="D11" s="7">
        <v>4368271</v>
      </c>
      <c r="E11" s="7">
        <v>1640714</v>
      </c>
      <c r="F11" s="7">
        <v>3409654</v>
      </c>
      <c r="G11" s="7">
        <v>5050368</v>
      </c>
      <c r="H11" s="8">
        <v>18.26525588600154</v>
      </c>
      <c r="I11" s="8">
        <v>14.381302093222507</v>
      </c>
      <c r="J11" s="9">
        <v>15.6148050338452</v>
      </c>
      <c r="L11" s="92">
        <f t="shared" si="3"/>
        <v>693658.5</v>
      </c>
      <c r="M11" s="92">
        <f t="shared" si="3"/>
        <v>1490477</v>
      </c>
      <c r="N11" s="93">
        <f t="shared" si="4"/>
        <v>820357</v>
      </c>
      <c r="O11" s="93">
        <f t="shared" si="4"/>
        <v>1704827</v>
      </c>
      <c r="P11" s="94">
        <f t="shared" si="5"/>
        <v>126698.5</v>
      </c>
      <c r="Q11" s="94">
        <f t="shared" si="5"/>
        <v>214350</v>
      </c>
      <c r="R11" s="95">
        <f t="shared" si="0"/>
        <v>2698.5427631578946</v>
      </c>
      <c r="S11" s="95">
        <f t="shared" si="1"/>
        <v>5607.983552631579</v>
      </c>
      <c r="T11" s="95">
        <f t="shared" si="2"/>
        <v>8306.526315789473</v>
      </c>
    </row>
    <row r="12" spans="1:20" ht="14.25">
      <c r="A12" s="10" t="s">
        <v>10</v>
      </c>
      <c r="B12" s="3">
        <v>1874198</v>
      </c>
      <c r="C12" s="3">
        <v>1842244</v>
      </c>
      <c r="D12" s="3">
        <v>3716442</v>
      </c>
      <c r="E12" s="3">
        <v>2085487</v>
      </c>
      <c r="F12" s="3">
        <v>1776150</v>
      </c>
      <c r="G12" s="3">
        <v>3861637</v>
      </c>
      <c r="H12" s="4">
        <v>11.273568747805728</v>
      </c>
      <c r="I12" s="4">
        <v>-3.587689795705672</v>
      </c>
      <c r="J12" s="5">
        <v>3.9068280898773615</v>
      </c>
      <c r="L12" s="92">
        <f t="shared" si="3"/>
        <v>937099</v>
      </c>
      <c r="M12" s="92">
        <f t="shared" si="3"/>
        <v>921122</v>
      </c>
      <c r="N12" s="93">
        <f t="shared" si="4"/>
        <v>1042743.5</v>
      </c>
      <c r="O12" s="93">
        <f t="shared" si="4"/>
        <v>888075</v>
      </c>
      <c r="P12" s="94">
        <f t="shared" si="5"/>
        <v>105644.5</v>
      </c>
      <c r="Q12" s="94">
        <f t="shared" si="5"/>
        <v>-33047</v>
      </c>
      <c r="R12" s="95">
        <f t="shared" si="0"/>
        <v>3430.0773026315787</v>
      </c>
      <c r="S12" s="95">
        <f t="shared" si="1"/>
        <v>2921.2993421052633</v>
      </c>
      <c r="T12" s="95">
        <f t="shared" si="2"/>
        <v>6351.376644736842</v>
      </c>
    </row>
    <row r="13" spans="1:20" ht="14.25">
      <c r="A13" s="6" t="s">
        <v>11</v>
      </c>
      <c r="B13" s="7">
        <v>2695441</v>
      </c>
      <c r="C13" s="7">
        <v>552618</v>
      </c>
      <c r="D13" s="7">
        <v>3248059</v>
      </c>
      <c r="E13" s="7">
        <v>3174674</v>
      </c>
      <c r="F13" s="7">
        <v>745675</v>
      </c>
      <c r="G13" s="7">
        <v>3920349</v>
      </c>
      <c r="H13" s="8">
        <v>17.77939120166236</v>
      </c>
      <c r="I13" s="8">
        <v>34.934982211943876</v>
      </c>
      <c r="J13" s="9">
        <v>20.69820776038859</v>
      </c>
      <c r="L13" s="92">
        <f t="shared" si="3"/>
        <v>1347720.5</v>
      </c>
      <c r="M13" s="92">
        <f t="shared" si="3"/>
        <v>276309</v>
      </c>
      <c r="N13" s="93">
        <f t="shared" si="4"/>
        <v>1587337</v>
      </c>
      <c r="O13" s="93">
        <f t="shared" si="4"/>
        <v>372837.5</v>
      </c>
      <c r="P13" s="94">
        <f t="shared" si="5"/>
        <v>239616.5</v>
      </c>
      <c r="Q13" s="94">
        <f t="shared" si="5"/>
        <v>96528.5</v>
      </c>
      <c r="R13" s="95">
        <f t="shared" si="0"/>
        <v>5221.503289473684</v>
      </c>
      <c r="S13" s="95">
        <f t="shared" si="1"/>
        <v>1226.439144736842</v>
      </c>
      <c r="T13" s="95">
        <f t="shared" si="2"/>
        <v>6447.942434210527</v>
      </c>
    </row>
    <row r="14" spans="1:20" ht="14.25">
      <c r="A14" s="10" t="s">
        <v>12</v>
      </c>
      <c r="B14" s="3">
        <v>2109097</v>
      </c>
      <c r="C14" s="3">
        <v>664338</v>
      </c>
      <c r="D14" s="3">
        <v>2773435</v>
      </c>
      <c r="E14" s="3">
        <v>2285332</v>
      </c>
      <c r="F14" s="3">
        <v>805853</v>
      </c>
      <c r="G14" s="3">
        <v>3091185</v>
      </c>
      <c r="H14" s="4">
        <v>8.355945696191307</v>
      </c>
      <c r="I14" s="4">
        <v>21.301656686807018</v>
      </c>
      <c r="J14" s="5">
        <v>11.456911735807761</v>
      </c>
      <c r="L14" s="92">
        <f t="shared" si="3"/>
        <v>1054548.5</v>
      </c>
      <c r="M14" s="92">
        <f t="shared" si="3"/>
        <v>332169</v>
      </c>
      <c r="N14" s="93">
        <f t="shared" si="4"/>
        <v>1142666</v>
      </c>
      <c r="O14" s="93">
        <f t="shared" si="4"/>
        <v>402926.5</v>
      </c>
      <c r="P14" s="94">
        <f t="shared" si="5"/>
        <v>88117.5</v>
      </c>
      <c r="Q14" s="94">
        <f t="shared" si="5"/>
        <v>70757.5</v>
      </c>
      <c r="R14" s="95">
        <f t="shared" si="0"/>
        <v>3758.7697368421054</v>
      </c>
      <c r="S14" s="95">
        <f t="shared" si="1"/>
        <v>1325.4161184210527</v>
      </c>
      <c r="T14" s="95">
        <f t="shared" si="2"/>
        <v>5084.185855263158</v>
      </c>
    </row>
    <row r="15" spans="1:20" ht="14.25">
      <c r="A15" s="6" t="s">
        <v>13</v>
      </c>
      <c r="B15" s="7">
        <v>707210</v>
      </c>
      <c r="C15" s="7">
        <v>7468</v>
      </c>
      <c r="D15" s="7">
        <v>714678</v>
      </c>
      <c r="E15" s="7">
        <v>861092</v>
      </c>
      <c r="F15" s="7">
        <v>9280</v>
      </c>
      <c r="G15" s="7">
        <v>870372</v>
      </c>
      <c r="H15" s="8">
        <v>21.759024900665995</v>
      </c>
      <c r="I15" s="8">
        <v>24.2635243706481</v>
      </c>
      <c r="J15" s="9">
        <v>21.78519557059263</v>
      </c>
      <c r="L15" s="92">
        <f t="shared" si="3"/>
        <v>353605</v>
      </c>
      <c r="M15" s="92">
        <f t="shared" si="3"/>
        <v>3734</v>
      </c>
      <c r="N15" s="93">
        <f t="shared" si="4"/>
        <v>430546</v>
      </c>
      <c r="O15" s="93">
        <f t="shared" si="4"/>
        <v>4640</v>
      </c>
      <c r="P15" s="94">
        <f t="shared" si="5"/>
        <v>76941</v>
      </c>
      <c r="Q15" s="94">
        <f t="shared" si="5"/>
        <v>906</v>
      </c>
      <c r="R15" s="95">
        <f t="shared" si="0"/>
        <v>1416.2697368421052</v>
      </c>
      <c r="S15" s="95">
        <f t="shared" si="1"/>
        <v>15.263157894736842</v>
      </c>
      <c r="T15" s="95">
        <f t="shared" si="2"/>
        <v>1431.532894736842</v>
      </c>
    </row>
    <row r="16" spans="1:20" ht="14.25">
      <c r="A16" s="10" t="s">
        <v>14</v>
      </c>
      <c r="B16" s="3">
        <v>1679603</v>
      </c>
      <c r="C16" s="3">
        <v>265702</v>
      </c>
      <c r="D16" s="3">
        <v>1945305</v>
      </c>
      <c r="E16" s="3">
        <v>1868290</v>
      </c>
      <c r="F16" s="3">
        <v>288134</v>
      </c>
      <c r="G16" s="3">
        <v>2156424</v>
      </c>
      <c r="H16" s="4">
        <v>11.23402375442292</v>
      </c>
      <c r="I16" s="4">
        <v>8.442540891675637</v>
      </c>
      <c r="J16" s="5">
        <v>10.852745456368025</v>
      </c>
      <c r="L16" s="92">
        <f t="shared" si="3"/>
        <v>839801.5</v>
      </c>
      <c r="M16" s="92">
        <f t="shared" si="3"/>
        <v>132851</v>
      </c>
      <c r="N16" s="93">
        <f t="shared" si="4"/>
        <v>934145</v>
      </c>
      <c r="O16" s="93">
        <f t="shared" si="4"/>
        <v>144067</v>
      </c>
      <c r="P16" s="94">
        <f t="shared" si="5"/>
        <v>94343.5</v>
      </c>
      <c r="Q16" s="94">
        <f t="shared" si="5"/>
        <v>11216</v>
      </c>
      <c r="R16" s="95">
        <f t="shared" si="0"/>
        <v>3072.845394736842</v>
      </c>
      <c r="S16" s="95">
        <f t="shared" si="1"/>
        <v>473.9046052631579</v>
      </c>
      <c r="T16" s="95">
        <f t="shared" si="2"/>
        <v>3546.75</v>
      </c>
    </row>
    <row r="17" spans="1:20" ht="14.25">
      <c r="A17" s="6" t="s">
        <v>15</v>
      </c>
      <c r="B17" s="7">
        <v>152779</v>
      </c>
      <c r="C17" s="7">
        <v>0</v>
      </c>
      <c r="D17" s="7">
        <v>152779</v>
      </c>
      <c r="E17" s="7">
        <v>275776</v>
      </c>
      <c r="F17" s="7">
        <v>673</v>
      </c>
      <c r="G17" s="7">
        <v>276449</v>
      </c>
      <c r="H17" s="8">
        <v>80.5064832208615</v>
      </c>
      <c r="I17" s="8">
        <v>0</v>
      </c>
      <c r="J17" s="9">
        <v>80.94698878772606</v>
      </c>
      <c r="L17" s="92">
        <f t="shared" si="3"/>
        <v>76389.5</v>
      </c>
      <c r="M17" s="92">
        <f t="shared" si="3"/>
        <v>0</v>
      </c>
      <c r="N17" s="93">
        <f t="shared" si="4"/>
        <v>137888</v>
      </c>
      <c r="O17" s="93">
        <f t="shared" si="4"/>
        <v>336.5</v>
      </c>
      <c r="P17" s="94">
        <f t="shared" si="5"/>
        <v>61498.5</v>
      </c>
      <c r="Q17" s="94">
        <f t="shared" si="5"/>
        <v>336.5</v>
      </c>
      <c r="R17" s="95">
        <f t="shared" si="0"/>
        <v>453.57894736842104</v>
      </c>
      <c r="S17" s="95">
        <f t="shared" si="1"/>
        <v>1.106907894736842</v>
      </c>
      <c r="T17" s="95">
        <f t="shared" si="2"/>
        <v>454.68585526315786</v>
      </c>
    </row>
    <row r="18" spans="1:20" ht="14.25">
      <c r="A18" s="10" t="s">
        <v>16</v>
      </c>
      <c r="B18" s="3">
        <v>173230</v>
      </c>
      <c r="C18" s="3">
        <v>3103</v>
      </c>
      <c r="D18" s="3">
        <v>176333</v>
      </c>
      <c r="E18" s="3">
        <v>267371</v>
      </c>
      <c r="F18" s="3">
        <v>3058</v>
      </c>
      <c r="G18" s="3">
        <v>270429</v>
      </c>
      <c r="H18" s="4">
        <v>54.34451307510246</v>
      </c>
      <c r="I18" s="4">
        <v>-1.4502094747019014</v>
      </c>
      <c r="J18" s="5">
        <v>53.36267176308462</v>
      </c>
      <c r="L18" s="92">
        <f t="shared" si="3"/>
        <v>86615</v>
      </c>
      <c r="M18" s="92">
        <f t="shared" si="3"/>
        <v>1551.5</v>
      </c>
      <c r="N18" s="93">
        <f t="shared" si="4"/>
        <v>133685.5</v>
      </c>
      <c r="O18" s="93">
        <f t="shared" si="4"/>
        <v>1529</v>
      </c>
      <c r="P18" s="94">
        <f t="shared" si="5"/>
        <v>47070.5</v>
      </c>
      <c r="Q18" s="94">
        <f t="shared" si="5"/>
        <v>-22.5</v>
      </c>
      <c r="R18" s="95">
        <f t="shared" si="0"/>
        <v>439.7549342105263</v>
      </c>
      <c r="S18" s="95">
        <f t="shared" si="1"/>
        <v>5.029605263157895</v>
      </c>
      <c r="T18" s="95">
        <f t="shared" si="2"/>
        <v>444.7845394736842</v>
      </c>
    </row>
    <row r="19" spans="1:20" ht="14.25">
      <c r="A19" s="6" t="s">
        <v>17</v>
      </c>
      <c r="B19" s="7">
        <v>67474</v>
      </c>
      <c r="C19" s="7">
        <v>10393</v>
      </c>
      <c r="D19" s="7">
        <v>77867</v>
      </c>
      <c r="E19" s="7">
        <v>101270</v>
      </c>
      <c r="F19" s="7">
        <v>5011</v>
      </c>
      <c r="G19" s="7">
        <v>106281</v>
      </c>
      <c r="H19" s="8">
        <v>50.08744108841924</v>
      </c>
      <c r="I19" s="8">
        <v>-51.78485519099394</v>
      </c>
      <c r="J19" s="9">
        <v>36.49042598276549</v>
      </c>
      <c r="L19" s="92">
        <f t="shared" si="3"/>
        <v>33737</v>
      </c>
      <c r="M19" s="92">
        <f t="shared" si="3"/>
        <v>5196.5</v>
      </c>
      <c r="N19" s="93">
        <f t="shared" si="4"/>
        <v>50635</v>
      </c>
      <c r="O19" s="93">
        <f t="shared" si="4"/>
        <v>2505.5</v>
      </c>
      <c r="P19" s="94">
        <f t="shared" si="5"/>
        <v>16898</v>
      </c>
      <c r="Q19" s="94">
        <f t="shared" si="5"/>
        <v>-2691</v>
      </c>
      <c r="R19" s="95">
        <f t="shared" si="0"/>
        <v>166.5625</v>
      </c>
      <c r="S19" s="95">
        <f t="shared" si="1"/>
        <v>8.241776315789474</v>
      </c>
      <c r="T19" s="95">
        <f t="shared" si="2"/>
        <v>174.80427631578948</v>
      </c>
    </row>
    <row r="20" spans="1:20" ht="14.25">
      <c r="A20" s="10" t="s">
        <v>73</v>
      </c>
      <c r="B20" s="3">
        <v>0</v>
      </c>
      <c r="C20" s="3">
        <v>0</v>
      </c>
      <c r="D20" s="3">
        <v>0</v>
      </c>
      <c r="E20" s="3">
        <v>0</v>
      </c>
      <c r="F20" s="3">
        <v>0</v>
      </c>
      <c r="G20" s="3">
        <v>0</v>
      </c>
      <c r="H20" s="4">
        <v>0</v>
      </c>
      <c r="I20" s="4">
        <v>0</v>
      </c>
      <c r="J20" s="5">
        <v>0</v>
      </c>
      <c r="L20" s="92">
        <f t="shared" si="3"/>
        <v>0</v>
      </c>
      <c r="M20" s="92">
        <f t="shared" si="3"/>
        <v>0</v>
      </c>
      <c r="N20" s="93">
        <f t="shared" si="4"/>
        <v>0</v>
      </c>
      <c r="O20" s="93">
        <f t="shared" si="4"/>
        <v>0</v>
      </c>
      <c r="P20" s="94">
        <f t="shared" si="5"/>
        <v>0</v>
      </c>
      <c r="Q20" s="94">
        <f t="shared" si="5"/>
        <v>0</v>
      </c>
      <c r="R20" s="95">
        <f t="shared" si="0"/>
        <v>0</v>
      </c>
      <c r="S20" s="95">
        <f t="shared" si="1"/>
        <v>0</v>
      </c>
      <c r="T20" s="95">
        <f t="shared" si="2"/>
        <v>0</v>
      </c>
    </row>
    <row r="21" spans="1:20" ht="14.25">
      <c r="A21" s="6" t="s">
        <v>18</v>
      </c>
      <c r="B21" s="7">
        <v>191903</v>
      </c>
      <c r="C21" s="7">
        <v>12483</v>
      </c>
      <c r="D21" s="7">
        <v>204386</v>
      </c>
      <c r="E21" s="7">
        <v>217367</v>
      </c>
      <c r="F21" s="7">
        <v>24420</v>
      </c>
      <c r="G21" s="7">
        <v>241787</v>
      </c>
      <c r="H21" s="8">
        <v>13.269203712292146</v>
      </c>
      <c r="I21" s="8">
        <v>95.62605142994472</v>
      </c>
      <c r="J21" s="9">
        <v>18.29919857524488</v>
      </c>
      <c r="L21" s="92">
        <f t="shared" si="3"/>
        <v>95951.5</v>
      </c>
      <c r="M21" s="92">
        <f t="shared" si="3"/>
        <v>6241.5</v>
      </c>
      <c r="N21" s="93">
        <f t="shared" si="4"/>
        <v>108683.5</v>
      </c>
      <c r="O21" s="93">
        <f t="shared" si="4"/>
        <v>12210</v>
      </c>
      <c r="P21" s="94">
        <f t="shared" si="5"/>
        <v>12732</v>
      </c>
      <c r="Q21" s="94">
        <f t="shared" si="5"/>
        <v>5968.5</v>
      </c>
      <c r="R21" s="95">
        <f t="shared" si="0"/>
        <v>357.51151315789474</v>
      </c>
      <c r="S21" s="95">
        <f t="shared" si="1"/>
        <v>40.16447368421053</v>
      </c>
      <c r="T21" s="95">
        <f t="shared" si="2"/>
        <v>397.67598684210526</v>
      </c>
    </row>
    <row r="22" spans="1:20" ht="14.25">
      <c r="A22" s="10" t="s">
        <v>19</v>
      </c>
      <c r="B22" s="3">
        <v>0</v>
      </c>
      <c r="C22" s="3">
        <v>0</v>
      </c>
      <c r="D22" s="3">
        <v>0</v>
      </c>
      <c r="E22" s="3">
        <v>0</v>
      </c>
      <c r="F22" s="3">
        <v>0</v>
      </c>
      <c r="G22" s="3">
        <v>0</v>
      </c>
      <c r="H22" s="4">
        <v>0</v>
      </c>
      <c r="I22" s="4">
        <v>0</v>
      </c>
      <c r="J22" s="5">
        <v>0</v>
      </c>
      <c r="L22" s="92">
        <f t="shared" si="3"/>
        <v>0</v>
      </c>
      <c r="M22" s="92">
        <f t="shared" si="3"/>
        <v>0</v>
      </c>
      <c r="N22" s="93">
        <f t="shared" si="4"/>
        <v>0</v>
      </c>
      <c r="O22" s="93">
        <f t="shared" si="4"/>
        <v>0</v>
      </c>
      <c r="P22" s="94">
        <f t="shared" si="5"/>
        <v>0</v>
      </c>
      <c r="Q22" s="94">
        <f t="shared" si="5"/>
        <v>0</v>
      </c>
      <c r="R22" s="95">
        <f t="shared" si="0"/>
        <v>0</v>
      </c>
      <c r="S22" s="95">
        <f t="shared" si="1"/>
        <v>0</v>
      </c>
      <c r="T22" s="95">
        <f t="shared" si="2"/>
        <v>0</v>
      </c>
    </row>
    <row r="23" spans="1:20" ht="14.25">
      <c r="A23" s="6" t="s">
        <v>20</v>
      </c>
      <c r="B23" s="7">
        <v>349425</v>
      </c>
      <c r="C23" s="7">
        <v>145</v>
      </c>
      <c r="D23" s="7">
        <v>349570</v>
      </c>
      <c r="E23" s="7">
        <v>444171</v>
      </c>
      <c r="F23" s="7">
        <v>1415</v>
      </c>
      <c r="G23" s="7">
        <v>445586</v>
      </c>
      <c r="H23" s="8">
        <v>27.11483150890749</v>
      </c>
      <c r="I23" s="8">
        <v>875.8620689655172</v>
      </c>
      <c r="J23" s="9">
        <v>27.466887890837317</v>
      </c>
      <c r="L23" s="92">
        <f t="shared" si="3"/>
        <v>174712.5</v>
      </c>
      <c r="M23" s="92">
        <f t="shared" si="3"/>
        <v>72.5</v>
      </c>
      <c r="N23" s="93">
        <f t="shared" si="4"/>
        <v>222085.5</v>
      </c>
      <c r="O23" s="93">
        <f t="shared" si="4"/>
        <v>707.5</v>
      </c>
      <c r="P23" s="94">
        <f t="shared" si="5"/>
        <v>47373</v>
      </c>
      <c r="Q23" s="94">
        <f t="shared" si="5"/>
        <v>635</v>
      </c>
      <c r="R23" s="95">
        <f t="shared" si="0"/>
        <v>730.5444078947369</v>
      </c>
      <c r="S23" s="95">
        <f t="shared" si="1"/>
        <v>2.3273026315789473</v>
      </c>
      <c r="T23" s="95">
        <f t="shared" si="2"/>
        <v>732.8717105263158</v>
      </c>
    </row>
    <row r="24" spans="1:20" ht="14.25">
      <c r="A24" s="10" t="s">
        <v>21</v>
      </c>
      <c r="B24" s="3">
        <v>108616</v>
      </c>
      <c r="C24" s="3">
        <v>0</v>
      </c>
      <c r="D24" s="3">
        <v>108616</v>
      </c>
      <c r="E24" s="3">
        <v>150628</v>
      </c>
      <c r="F24" s="3">
        <v>0</v>
      </c>
      <c r="G24" s="3">
        <v>150628</v>
      </c>
      <c r="H24" s="4">
        <v>38.67938425278044</v>
      </c>
      <c r="I24" s="4">
        <v>0</v>
      </c>
      <c r="J24" s="5">
        <v>38.67938425278044</v>
      </c>
      <c r="L24" s="92">
        <f t="shared" si="3"/>
        <v>54308</v>
      </c>
      <c r="M24" s="92">
        <f t="shared" si="3"/>
        <v>0</v>
      </c>
      <c r="N24" s="93">
        <f t="shared" si="4"/>
        <v>75314</v>
      </c>
      <c r="O24" s="93">
        <f t="shared" si="4"/>
        <v>0</v>
      </c>
      <c r="P24" s="94">
        <f t="shared" si="5"/>
        <v>21006</v>
      </c>
      <c r="Q24" s="94">
        <f t="shared" si="5"/>
        <v>0</v>
      </c>
      <c r="R24" s="95">
        <f t="shared" si="0"/>
        <v>247.7434210526316</v>
      </c>
      <c r="S24" s="95">
        <f t="shared" si="1"/>
        <v>0</v>
      </c>
      <c r="T24" s="95">
        <f t="shared" si="2"/>
        <v>247.7434210526316</v>
      </c>
    </row>
    <row r="25" spans="1:20" ht="14.25">
      <c r="A25" s="6" t="s">
        <v>22</v>
      </c>
      <c r="B25" s="7">
        <v>82426</v>
      </c>
      <c r="C25" s="7">
        <v>12223</v>
      </c>
      <c r="D25" s="7">
        <v>94649</v>
      </c>
      <c r="E25" s="7">
        <v>146158</v>
      </c>
      <c r="F25" s="7">
        <v>19058</v>
      </c>
      <c r="G25" s="7">
        <v>165216</v>
      </c>
      <c r="H25" s="8">
        <v>77.32026302380316</v>
      </c>
      <c r="I25" s="8">
        <v>55.91916878016854</v>
      </c>
      <c r="J25" s="9">
        <v>74.55651935044216</v>
      </c>
      <c r="L25" s="92">
        <f t="shared" si="3"/>
        <v>41213</v>
      </c>
      <c r="M25" s="92">
        <f t="shared" si="3"/>
        <v>6111.5</v>
      </c>
      <c r="N25" s="93">
        <f t="shared" si="4"/>
        <v>73079</v>
      </c>
      <c r="O25" s="93">
        <f t="shared" si="4"/>
        <v>9529</v>
      </c>
      <c r="P25" s="94">
        <f t="shared" si="5"/>
        <v>31866</v>
      </c>
      <c r="Q25" s="94">
        <f t="shared" si="5"/>
        <v>3417.5</v>
      </c>
      <c r="R25" s="95">
        <f t="shared" si="0"/>
        <v>240.39144736842104</v>
      </c>
      <c r="S25" s="95">
        <f t="shared" si="1"/>
        <v>31.345394736842106</v>
      </c>
      <c r="T25" s="95">
        <f t="shared" si="2"/>
        <v>271.7368421052631</v>
      </c>
    </row>
    <row r="26" spans="1:20" ht="14.25">
      <c r="A26" s="10" t="s">
        <v>23</v>
      </c>
      <c r="B26" s="3">
        <v>130994</v>
      </c>
      <c r="C26" s="3">
        <v>226</v>
      </c>
      <c r="D26" s="3">
        <v>131220</v>
      </c>
      <c r="E26" s="3">
        <v>142033</v>
      </c>
      <c r="F26" s="3">
        <v>936</v>
      </c>
      <c r="G26" s="3">
        <v>142969</v>
      </c>
      <c r="H26" s="4">
        <v>8.427103531459457</v>
      </c>
      <c r="I26" s="4">
        <v>314.15929203539827</v>
      </c>
      <c r="J26" s="5">
        <v>8.953665599756135</v>
      </c>
      <c r="L26" s="92">
        <f t="shared" si="3"/>
        <v>65497</v>
      </c>
      <c r="M26" s="92">
        <f t="shared" si="3"/>
        <v>113</v>
      </c>
      <c r="N26" s="93">
        <f t="shared" si="4"/>
        <v>71016.5</v>
      </c>
      <c r="O26" s="93">
        <f t="shared" si="4"/>
        <v>468</v>
      </c>
      <c r="P26" s="94">
        <f t="shared" si="5"/>
        <v>5519.5</v>
      </c>
      <c r="Q26" s="94">
        <f t="shared" si="5"/>
        <v>355</v>
      </c>
      <c r="R26" s="95">
        <f t="shared" si="0"/>
        <v>233.60690789473685</v>
      </c>
      <c r="S26" s="95">
        <f t="shared" si="1"/>
        <v>1.5394736842105263</v>
      </c>
      <c r="T26" s="95">
        <f t="shared" si="2"/>
        <v>235.14638157894737</v>
      </c>
    </row>
    <row r="27" spans="1:20" ht="14.25">
      <c r="A27" s="6" t="s">
        <v>24</v>
      </c>
      <c r="B27" s="7">
        <v>0</v>
      </c>
      <c r="C27" s="7">
        <v>0</v>
      </c>
      <c r="D27" s="7">
        <v>0</v>
      </c>
      <c r="E27" s="7">
        <v>0</v>
      </c>
      <c r="F27" s="7">
        <v>0</v>
      </c>
      <c r="G27" s="7">
        <v>0</v>
      </c>
      <c r="H27" s="8">
        <v>0</v>
      </c>
      <c r="I27" s="8">
        <v>0</v>
      </c>
      <c r="J27" s="9">
        <v>0</v>
      </c>
      <c r="L27" s="92">
        <f t="shared" si="3"/>
        <v>0</v>
      </c>
      <c r="M27" s="92">
        <f t="shared" si="3"/>
        <v>0</v>
      </c>
      <c r="N27" s="93">
        <f t="shared" si="4"/>
        <v>0</v>
      </c>
      <c r="O27" s="93">
        <f t="shared" si="4"/>
        <v>0</v>
      </c>
      <c r="P27" s="94">
        <f t="shared" si="5"/>
        <v>0</v>
      </c>
      <c r="Q27" s="94">
        <f t="shared" si="5"/>
        <v>0</v>
      </c>
      <c r="R27" s="95">
        <f t="shared" si="0"/>
        <v>0</v>
      </c>
      <c r="S27" s="95">
        <f t="shared" si="1"/>
        <v>0</v>
      </c>
      <c r="T27" s="95">
        <f t="shared" si="2"/>
        <v>0</v>
      </c>
    </row>
    <row r="28" spans="1:20" ht="14.25">
      <c r="A28" s="10" t="s">
        <v>25</v>
      </c>
      <c r="B28" s="3">
        <v>282074</v>
      </c>
      <c r="C28" s="3">
        <v>48864</v>
      </c>
      <c r="D28" s="3">
        <v>330938</v>
      </c>
      <c r="E28" s="3">
        <v>332502</v>
      </c>
      <c r="F28" s="3">
        <v>40175</v>
      </c>
      <c r="G28" s="3">
        <v>372677</v>
      </c>
      <c r="H28" s="4">
        <v>17.877578224153943</v>
      </c>
      <c r="I28" s="4">
        <v>-17.782007203667323</v>
      </c>
      <c r="J28" s="5">
        <v>12.612332219328092</v>
      </c>
      <c r="L28" s="92">
        <f t="shared" si="3"/>
        <v>141037</v>
      </c>
      <c r="M28" s="92">
        <f t="shared" si="3"/>
        <v>24432</v>
      </c>
      <c r="N28" s="93">
        <f t="shared" si="4"/>
        <v>166251</v>
      </c>
      <c r="O28" s="93">
        <f t="shared" si="4"/>
        <v>20087.5</v>
      </c>
      <c r="P28" s="94">
        <f t="shared" si="5"/>
        <v>25214</v>
      </c>
      <c r="Q28" s="94">
        <f t="shared" si="5"/>
        <v>-4344.5</v>
      </c>
      <c r="R28" s="95">
        <f t="shared" si="0"/>
        <v>546.8782894736842</v>
      </c>
      <c r="S28" s="95">
        <f t="shared" si="1"/>
        <v>66.07730263157895</v>
      </c>
      <c r="T28" s="95">
        <f t="shared" si="2"/>
        <v>612.9555921052631</v>
      </c>
    </row>
    <row r="29" spans="1:20" ht="14.25">
      <c r="A29" s="6" t="s">
        <v>26</v>
      </c>
      <c r="B29" s="7">
        <v>1284275</v>
      </c>
      <c r="C29" s="7">
        <v>105109</v>
      </c>
      <c r="D29" s="7">
        <v>1389384</v>
      </c>
      <c r="E29" s="7">
        <v>1511209</v>
      </c>
      <c r="F29" s="7">
        <v>97071</v>
      </c>
      <c r="G29" s="7">
        <v>1608280</v>
      </c>
      <c r="H29" s="8">
        <v>17.67020303283954</v>
      </c>
      <c r="I29" s="8">
        <v>-7.647299470073923</v>
      </c>
      <c r="J29" s="9">
        <v>15.754895694782725</v>
      </c>
      <c r="L29" s="92">
        <f t="shared" si="3"/>
        <v>642137.5</v>
      </c>
      <c r="M29" s="92">
        <f t="shared" si="3"/>
        <v>52554.5</v>
      </c>
      <c r="N29" s="93">
        <f t="shared" si="4"/>
        <v>755604.5</v>
      </c>
      <c r="O29" s="93">
        <f t="shared" si="4"/>
        <v>48535.5</v>
      </c>
      <c r="P29" s="94">
        <f t="shared" si="5"/>
        <v>113467</v>
      </c>
      <c r="Q29" s="94">
        <f t="shared" si="5"/>
        <v>-4019</v>
      </c>
      <c r="R29" s="95">
        <f t="shared" si="0"/>
        <v>2485.5411184210525</v>
      </c>
      <c r="S29" s="95">
        <f t="shared" si="1"/>
        <v>159.65625</v>
      </c>
      <c r="T29" s="95">
        <f t="shared" si="2"/>
        <v>2645.1973684210525</v>
      </c>
    </row>
    <row r="30" spans="1:20" ht="14.25">
      <c r="A30" s="10" t="s">
        <v>27</v>
      </c>
      <c r="B30" s="3">
        <v>515088</v>
      </c>
      <c r="C30" s="3">
        <v>54742</v>
      </c>
      <c r="D30" s="3">
        <v>569830</v>
      </c>
      <c r="E30" s="3">
        <v>598949</v>
      </c>
      <c r="F30" s="3">
        <v>50893</v>
      </c>
      <c r="G30" s="3">
        <v>649842</v>
      </c>
      <c r="H30" s="4">
        <v>16.280907340104992</v>
      </c>
      <c r="I30" s="4">
        <v>-7.031164371049652</v>
      </c>
      <c r="J30" s="5">
        <v>14.041380762683609</v>
      </c>
      <c r="L30" s="92">
        <f t="shared" si="3"/>
        <v>257544</v>
      </c>
      <c r="M30" s="92">
        <f t="shared" si="3"/>
        <v>27371</v>
      </c>
      <c r="N30" s="93">
        <f t="shared" si="4"/>
        <v>299474.5</v>
      </c>
      <c r="O30" s="93">
        <f t="shared" si="4"/>
        <v>25446.5</v>
      </c>
      <c r="P30" s="94">
        <f t="shared" si="5"/>
        <v>41930.5</v>
      </c>
      <c r="Q30" s="94">
        <f t="shared" si="5"/>
        <v>-1924.5</v>
      </c>
      <c r="R30" s="95">
        <f t="shared" si="0"/>
        <v>985.1134868421053</v>
      </c>
      <c r="S30" s="95">
        <f t="shared" si="1"/>
        <v>83.70559210526316</v>
      </c>
      <c r="T30" s="95">
        <f t="shared" si="2"/>
        <v>1068.8190789473686</v>
      </c>
    </row>
    <row r="31" spans="1:20" ht="14.25">
      <c r="A31" s="6" t="s">
        <v>64</v>
      </c>
      <c r="B31" s="7">
        <v>240521</v>
      </c>
      <c r="C31" s="7">
        <v>11714</v>
      </c>
      <c r="D31" s="7">
        <v>252235</v>
      </c>
      <c r="E31" s="7">
        <v>340410</v>
      </c>
      <c r="F31" s="7">
        <v>485</v>
      </c>
      <c r="G31" s="7">
        <v>340895</v>
      </c>
      <c r="H31" s="8">
        <v>41.53026139089726</v>
      </c>
      <c r="I31" s="8">
        <v>-95.85965511353936</v>
      </c>
      <c r="J31" s="9">
        <v>35.14976113544909</v>
      </c>
      <c r="L31" s="92">
        <f t="shared" si="3"/>
        <v>120260.5</v>
      </c>
      <c r="M31" s="92">
        <f t="shared" si="3"/>
        <v>5857</v>
      </c>
      <c r="N31" s="93">
        <f t="shared" si="4"/>
        <v>170205</v>
      </c>
      <c r="O31" s="93">
        <f t="shared" si="4"/>
        <v>242.5</v>
      </c>
      <c r="P31" s="94">
        <f t="shared" si="5"/>
        <v>49944.5</v>
      </c>
      <c r="Q31" s="94">
        <f t="shared" si="5"/>
        <v>-5614.5</v>
      </c>
      <c r="R31" s="95">
        <f t="shared" si="0"/>
        <v>559.8848684210526</v>
      </c>
      <c r="S31" s="95">
        <f t="shared" si="1"/>
        <v>0.7976973684210527</v>
      </c>
      <c r="T31" s="95">
        <f t="shared" si="2"/>
        <v>560.6825657894736</v>
      </c>
    </row>
    <row r="32" spans="1:20" ht="14.25">
      <c r="A32" s="10" t="s">
        <v>74</v>
      </c>
      <c r="B32" s="3">
        <v>456</v>
      </c>
      <c r="C32" s="3">
        <v>99336</v>
      </c>
      <c r="D32" s="3">
        <v>99792</v>
      </c>
      <c r="E32" s="3">
        <v>57</v>
      </c>
      <c r="F32" s="3">
        <v>76395</v>
      </c>
      <c r="G32" s="3">
        <v>76452</v>
      </c>
      <c r="H32" s="4">
        <v>-87.5</v>
      </c>
      <c r="I32" s="4">
        <v>-23.094346460497704</v>
      </c>
      <c r="J32" s="5">
        <v>-23.388648388648388</v>
      </c>
      <c r="L32" s="92">
        <f t="shared" si="3"/>
        <v>228</v>
      </c>
      <c r="M32" s="92">
        <f t="shared" si="3"/>
        <v>49668</v>
      </c>
      <c r="N32" s="93">
        <f t="shared" si="4"/>
        <v>28.5</v>
      </c>
      <c r="O32" s="93">
        <f t="shared" si="4"/>
        <v>38197.5</v>
      </c>
      <c r="P32" s="94">
        <f t="shared" si="5"/>
        <v>-199.5</v>
      </c>
      <c r="Q32" s="94">
        <f t="shared" si="5"/>
        <v>-11470.5</v>
      </c>
      <c r="R32" s="95">
        <f t="shared" si="0"/>
        <v>0.09375</v>
      </c>
      <c r="S32" s="95">
        <f t="shared" si="1"/>
        <v>125.64967105263158</v>
      </c>
      <c r="T32" s="95">
        <f t="shared" si="2"/>
        <v>125.74342105263158</v>
      </c>
    </row>
    <row r="33" spans="1:20" ht="14.25">
      <c r="A33" s="6" t="s">
        <v>60</v>
      </c>
      <c r="B33" s="7">
        <v>95562</v>
      </c>
      <c r="C33" s="7">
        <v>0</v>
      </c>
      <c r="D33" s="7">
        <v>95562</v>
      </c>
      <c r="E33" s="7">
        <v>140040</v>
      </c>
      <c r="F33" s="7">
        <v>0</v>
      </c>
      <c r="G33" s="7">
        <v>140040</v>
      </c>
      <c r="H33" s="8">
        <v>46.543605198719156</v>
      </c>
      <c r="I33" s="8">
        <v>0</v>
      </c>
      <c r="J33" s="9">
        <v>46.543605198719156</v>
      </c>
      <c r="L33" s="92">
        <f t="shared" si="3"/>
        <v>47781</v>
      </c>
      <c r="M33" s="92">
        <f t="shared" si="3"/>
        <v>0</v>
      </c>
      <c r="N33" s="93">
        <f t="shared" si="4"/>
        <v>70020</v>
      </c>
      <c r="O33" s="93">
        <f t="shared" si="4"/>
        <v>0</v>
      </c>
      <c r="P33" s="94">
        <f t="shared" si="5"/>
        <v>22239</v>
      </c>
      <c r="Q33" s="94">
        <f t="shared" si="5"/>
        <v>0</v>
      </c>
      <c r="R33" s="95">
        <f t="shared" si="0"/>
        <v>230.32894736842104</v>
      </c>
      <c r="S33" s="95">
        <f t="shared" si="1"/>
        <v>0</v>
      </c>
      <c r="T33" s="95">
        <f t="shared" si="2"/>
        <v>230.32894736842104</v>
      </c>
    </row>
    <row r="34" spans="1:20" ht="14.25">
      <c r="A34" s="10" t="s">
        <v>28</v>
      </c>
      <c r="B34" s="3">
        <v>768661</v>
      </c>
      <c r="C34" s="3">
        <v>116924</v>
      </c>
      <c r="D34" s="3">
        <v>885585</v>
      </c>
      <c r="E34" s="3">
        <v>134227</v>
      </c>
      <c r="F34" s="3">
        <v>13860</v>
      </c>
      <c r="G34" s="3">
        <v>148087</v>
      </c>
      <c r="H34" s="4">
        <v>-82.53755556740879</v>
      </c>
      <c r="I34" s="4">
        <v>-88.14614621463515</v>
      </c>
      <c r="J34" s="5">
        <v>-83.27805913605131</v>
      </c>
      <c r="L34" s="92">
        <f t="shared" si="3"/>
        <v>384330.5</v>
      </c>
      <c r="M34" s="92">
        <f t="shared" si="3"/>
        <v>58462</v>
      </c>
      <c r="N34" s="93">
        <f t="shared" si="4"/>
        <v>67113.5</v>
      </c>
      <c r="O34" s="93">
        <f t="shared" si="4"/>
        <v>6930</v>
      </c>
      <c r="P34" s="94">
        <f t="shared" si="5"/>
        <v>-317217</v>
      </c>
      <c r="Q34" s="94">
        <f t="shared" si="5"/>
        <v>-51532</v>
      </c>
      <c r="R34" s="95">
        <f t="shared" si="0"/>
        <v>220.76809210526315</v>
      </c>
      <c r="S34" s="95">
        <f t="shared" si="1"/>
        <v>22.79605263157895</v>
      </c>
      <c r="T34" s="95">
        <f t="shared" si="2"/>
        <v>243.5641447368421</v>
      </c>
    </row>
    <row r="35" spans="1:20" ht="14.25">
      <c r="A35" s="6" t="s">
        <v>59</v>
      </c>
      <c r="B35" s="7">
        <v>178567</v>
      </c>
      <c r="C35" s="7">
        <v>4083</v>
      </c>
      <c r="D35" s="7">
        <v>182650</v>
      </c>
      <c r="E35" s="7">
        <v>303862</v>
      </c>
      <c r="F35" s="7">
        <v>2113</v>
      </c>
      <c r="G35" s="7">
        <v>305975</v>
      </c>
      <c r="H35" s="8">
        <v>70.16694014011547</v>
      </c>
      <c r="I35" s="8">
        <v>-48.24883663972569</v>
      </c>
      <c r="J35" s="9">
        <v>67.51984670134136</v>
      </c>
      <c r="L35" s="92">
        <f t="shared" si="3"/>
        <v>89283.5</v>
      </c>
      <c r="M35" s="92">
        <f t="shared" si="3"/>
        <v>2041.5</v>
      </c>
      <c r="N35" s="93">
        <f t="shared" si="4"/>
        <v>151931</v>
      </c>
      <c r="O35" s="93">
        <f t="shared" si="4"/>
        <v>1056.5</v>
      </c>
      <c r="P35" s="94">
        <f t="shared" si="5"/>
        <v>62647.5</v>
      </c>
      <c r="Q35" s="94">
        <f t="shared" si="5"/>
        <v>-985</v>
      </c>
      <c r="R35" s="95">
        <f t="shared" si="0"/>
        <v>499.7730263157895</v>
      </c>
      <c r="S35" s="95">
        <f t="shared" si="1"/>
        <v>3.4753289473684212</v>
      </c>
      <c r="T35" s="95">
        <f t="shared" si="2"/>
        <v>503.2483552631579</v>
      </c>
    </row>
    <row r="36" spans="1:20" ht="14.25">
      <c r="A36" s="10" t="s">
        <v>29</v>
      </c>
      <c r="B36" s="3">
        <v>37635</v>
      </c>
      <c r="C36" s="3">
        <v>22161</v>
      </c>
      <c r="D36" s="3">
        <v>59796</v>
      </c>
      <c r="E36" s="3">
        <v>49354</v>
      </c>
      <c r="F36" s="3">
        <v>26284</v>
      </c>
      <c r="G36" s="3">
        <v>75638</v>
      </c>
      <c r="H36" s="4">
        <v>31.138567822505646</v>
      </c>
      <c r="I36" s="4">
        <v>18.60475610306394</v>
      </c>
      <c r="J36" s="5">
        <v>26.493410930497024</v>
      </c>
      <c r="L36" s="92">
        <f t="shared" si="3"/>
        <v>18817.5</v>
      </c>
      <c r="M36" s="92">
        <f t="shared" si="3"/>
        <v>11080.5</v>
      </c>
      <c r="N36" s="93">
        <f t="shared" si="4"/>
        <v>24677</v>
      </c>
      <c r="O36" s="93">
        <f t="shared" si="4"/>
        <v>13142</v>
      </c>
      <c r="P36" s="94">
        <f t="shared" si="5"/>
        <v>5859.5</v>
      </c>
      <c r="Q36" s="94">
        <f t="shared" si="5"/>
        <v>2061.5</v>
      </c>
      <c r="R36" s="95">
        <f t="shared" si="0"/>
        <v>81.17434210526316</v>
      </c>
      <c r="S36" s="95">
        <f t="shared" si="1"/>
        <v>43.23026315789474</v>
      </c>
      <c r="T36" s="95">
        <f t="shared" si="2"/>
        <v>124.4046052631579</v>
      </c>
    </row>
    <row r="37" spans="1:20" ht="14.25">
      <c r="A37" s="6" t="s">
        <v>30</v>
      </c>
      <c r="B37" s="7">
        <v>148581</v>
      </c>
      <c r="C37" s="7">
        <v>0</v>
      </c>
      <c r="D37" s="7">
        <v>148581</v>
      </c>
      <c r="E37" s="7">
        <v>208022</v>
      </c>
      <c r="F37" s="7">
        <v>433</v>
      </c>
      <c r="G37" s="7">
        <v>208455</v>
      </c>
      <c r="H37" s="8">
        <v>40.00578808865198</v>
      </c>
      <c r="I37" s="8">
        <v>0</v>
      </c>
      <c r="J37" s="9">
        <v>40.29721162194358</v>
      </c>
      <c r="L37" s="92">
        <f t="shared" si="3"/>
        <v>74290.5</v>
      </c>
      <c r="M37" s="92">
        <f t="shared" si="3"/>
        <v>0</v>
      </c>
      <c r="N37" s="93">
        <f t="shared" si="4"/>
        <v>104011</v>
      </c>
      <c r="O37" s="93">
        <f t="shared" si="4"/>
        <v>216.5</v>
      </c>
      <c r="P37" s="94">
        <f t="shared" si="5"/>
        <v>29720.5</v>
      </c>
      <c r="Q37" s="94">
        <f t="shared" si="5"/>
        <v>216.5</v>
      </c>
      <c r="R37" s="95">
        <f t="shared" si="0"/>
        <v>342.14144736842104</v>
      </c>
      <c r="S37" s="95">
        <f t="shared" si="1"/>
        <v>0.712171052631579</v>
      </c>
      <c r="T37" s="95">
        <f t="shared" si="2"/>
        <v>342.8536184210526</v>
      </c>
    </row>
    <row r="38" spans="1:20" ht="14.25">
      <c r="A38" s="10" t="s">
        <v>31</v>
      </c>
      <c r="B38" s="3">
        <v>388774</v>
      </c>
      <c r="C38" s="3">
        <v>0</v>
      </c>
      <c r="D38" s="3">
        <v>388774</v>
      </c>
      <c r="E38" s="3">
        <v>453612</v>
      </c>
      <c r="F38" s="3">
        <v>0</v>
      </c>
      <c r="G38" s="3">
        <v>453612</v>
      </c>
      <c r="H38" s="4">
        <v>16.677555597853765</v>
      </c>
      <c r="I38" s="4">
        <v>0</v>
      </c>
      <c r="J38" s="5">
        <v>16.677555597853765</v>
      </c>
      <c r="L38" s="92">
        <f t="shared" si="3"/>
        <v>194387</v>
      </c>
      <c r="M38" s="92">
        <f t="shared" si="3"/>
        <v>0</v>
      </c>
      <c r="N38" s="93">
        <f t="shared" si="4"/>
        <v>226806</v>
      </c>
      <c r="O38" s="93">
        <f t="shared" si="4"/>
        <v>0</v>
      </c>
      <c r="P38" s="94">
        <f t="shared" si="5"/>
        <v>32419</v>
      </c>
      <c r="Q38" s="94">
        <f t="shared" si="5"/>
        <v>0</v>
      </c>
      <c r="R38" s="95">
        <f t="shared" si="0"/>
        <v>746.0723684210526</v>
      </c>
      <c r="S38" s="95">
        <f t="shared" si="1"/>
        <v>0</v>
      </c>
      <c r="T38" s="95">
        <f t="shared" si="2"/>
        <v>746.0723684210526</v>
      </c>
    </row>
    <row r="39" spans="1:20" ht="14.25">
      <c r="A39" s="6" t="s">
        <v>32</v>
      </c>
      <c r="B39" s="7">
        <v>37919</v>
      </c>
      <c r="C39" s="7">
        <v>164</v>
      </c>
      <c r="D39" s="7">
        <v>38083</v>
      </c>
      <c r="E39" s="7">
        <v>51980</v>
      </c>
      <c r="F39" s="7">
        <v>1520</v>
      </c>
      <c r="G39" s="7">
        <v>53500</v>
      </c>
      <c r="H39" s="8">
        <v>37.08167409478098</v>
      </c>
      <c r="I39" s="8">
        <v>826.8292682926829</v>
      </c>
      <c r="J39" s="9">
        <v>40.482630044901924</v>
      </c>
      <c r="L39" s="92">
        <f t="shared" si="3"/>
        <v>18959.5</v>
      </c>
      <c r="M39" s="92">
        <f t="shared" si="3"/>
        <v>82</v>
      </c>
      <c r="N39" s="93">
        <f t="shared" si="4"/>
        <v>25990</v>
      </c>
      <c r="O39" s="93">
        <f t="shared" si="4"/>
        <v>760</v>
      </c>
      <c r="P39" s="94">
        <f t="shared" si="5"/>
        <v>7030.5</v>
      </c>
      <c r="Q39" s="94">
        <f t="shared" si="5"/>
        <v>678</v>
      </c>
      <c r="R39" s="95">
        <f t="shared" si="0"/>
        <v>85.49342105263158</v>
      </c>
      <c r="S39" s="95">
        <f t="shared" si="1"/>
        <v>2.5</v>
      </c>
      <c r="T39" s="95">
        <f t="shared" si="2"/>
        <v>87.99342105263158</v>
      </c>
    </row>
    <row r="40" spans="1:20" ht="14.25">
      <c r="A40" s="10" t="s">
        <v>33</v>
      </c>
      <c r="B40" s="3">
        <v>1460159</v>
      </c>
      <c r="C40" s="3">
        <v>488625</v>
      </c>
      <c r="D40" s="3">
        <v>1948784</v>
      </c>
      <c r="E40" s="3">
        <v>1595807</v>
      </c>
      <c r="F40" s="3">
        <v>397231</v>
      </c>
      <c r="G40" s="3">
        <v>1993038</v>
      </c>
      <c r="H40" s="4">
        <v>9.289947190682659</v>
      </c>
      <c r="I40" s="4">
        <v>-18.704323356357126</v>
      </c>
      <c r="J40" s="5">
        <v>2.2708519774382383</v>
      </c>
      <c r="L40" s="92">
        <f t="shared" si="3"/>
        <v>730079.5</v>
      </c>
      <c r="M40" s="92">
        <f t="shared" si="3"/>
        <v>244312.5</v>
      </c>
      <c r="N40" s="93">
        <f t="shared" si="4"/>
        <v>797903.5</v>
      </c>
      <c r="O40" s="93">
        <f t="shared" si="4"/>
        <v>198615.5</v>
      </c>
      <c r="P40" s="94">
        <f t="shared" si="5"/>
        <v>67824</v>
      </c>
      <c r="Q40" s="94">
        <f t="shared" si="5"/>
        <v>-45697</v>
      </c>
      <c r="R40" s="95">
        <f t="shared" si="0"/>
        <v>2624.6825657894738</v>
      </c>
      <c r="S40" s="95">
        <f t="shared" si="1"/>
        <v>653.3404605263158</v>
      </c>
      <c r="T40" s="95">
        <f t="shared" si="2"/>
        <v>3278.0230263157896</v>
      </c>
    </row>
    <row r="41" spans="1:20" ht="14.25">
      <c r="A41" s="6" t="s">
        <v>34</v>
      </c>
      <c r="B41" s="7">
        <v>0</v>
      </c>
      <c r="C41" s="7">
        <v>1072</v>
      </c>
      <c r="D41" s="7">
        <v>1072</v>
      </c>
      <c r="E41" s="7">
        <v>0</v>
      </c>
      <c r="F41" s="7">
        <v>1997</v>
      </c>
      <c r="G41" s="7">
        <v>1997</v>
      </c>
      <c r="H41" s="8">
        <v>0</v>
      </c>
      <c r="I41" s="8">
        <v>86.28731343283582</v>
      </c>
      <c r="J41" s="9">
        <v>86.28731343283582</v>
      </c>
      <c r="L41" s="92">
        <f t="shared" si="3"/>
        <v>0</v>
      </c>
      <c r="M41" s="92">
        <f t="shared" si="3"/>
        <v>536</v>
      </c>
      <c r="N41" s="93">
        <f t="shared" si="4"/>
        <v>0</v>
      </c>
      <c r="O41" s="93">
        <f t="shared" si="4"/>
        <v>998.5</v>
      </c>
      <c r="P41" s="94">
        <f t="shared" si="5"/>
        <v>0</v>
      </c>
      <c r="Q41" s="94">
        <f t="shared" si="5"/>
        <v>462.5</v>
      </c>
      <c r="R41" s="95">
        <f t="shared" si="0"/>
        <v>0</v>
      </c>
      <c r="S41" s="95">
        <f t="shared" si="1"/>
        <v>3.2845394736842106</v>
      </c>
      <c r="T41" s="95">
        <f t="shared" si="2"/>
        <v>3.2845394736842106</v>
      </c>
    </row>
    <row r="42" spans="1:20" ht="14.25">
      <c r="A42" s="10" t="s">
        <v>35</v>
      </c>
      <c r="B42" s="3">
        <v>534212</v>
      </c>
      <c r="C42" s="3">
        <v>140306</v>
      </c>
      <c r="D42" s="3">
        <v>674518</v>
      </c>
      <c r="E42" s="3">
        <v>610887</v>
      </c>
      <c r="F42" s="3">
        <v>141267</v>
      </c>
      <c r="G42" s="3">
        <v>752154</v>
      </c>
      <c r="H42" s="4">
        <v>14.3529160707734</v>
      </c>
      <c r="I42" s="4">
        <v>0.684931506849315</v>
      </c>
      <c r="J42" s="5">
        <v>11.509848514050033</v>
      </c>
      <c r="L42" s="92">
        <f t="shared" si="3"/>
        <v>267106</v>
      </c>
      <c r="M42" s="92">
        <f t="shared" si="3"/>
        <v>70153</v>
      </c>
      <c r="N42" s="93">
        <f t="shared" si="4"/>
        <v>305443.5</v>
      </c>
      <c r="O42" s="93">
        <f t="shared" si="4"/>
        <v>70633.5</v>
      </c>
      <c r="P42" s="94">
        <f t="shared" si="5"/>
        <v>38337.5</v>
      </c>
      <c r="Q42" s="94">
        <f t="shared" si="5"/>
        <v>480.5</v>
      </c>
      <c r="R42" s="95">
        <f t="shared" si="0"/>
        <v>1004.7483552631579</v>
      </c>
      <c r="S42" s="95">
        <f t="shared" si="1"/>
        <v>232.34703947368422</v>
      </c>
      <c r="T42" s="95">
        <f t="shared" si="2"/>
        <v>1237.095394736842</v>
      </c>
    </row>
    <row r="43" spans="1:20" ht="14.25">
      <c r="A43" s="6" t="s">
        <v>36</v>
      </c>
      <c r="B43" s="7">
        <v>541690</v>
      </c>
      <c r="C43" s="7">
        <v>15510</v>
      </c>
      <c r="D43" s="7">
        <v>557200</v>
      </c>
      <c r="E43" s="7">
        <v>614586</v>
      </c>
      <c r="F43" s="7">
        <v>2289</v>
      </c>
      <c r="G43" s="7">
        <v>616875</v>
      </c>
      <c r="H43" s="8">
        <v>13.457143384592662</v>
      </c>
      <c r="I43" s="8">
        <v>-85.24177949709865</v>
      </c>
      <c r="J43" s="9">
        <v>10.709798994974875</v>
      </c>
      <c r="L43" s="92">
        <f t="shared" si="3"/>
        <v>270845</v>
      </c>
      <c r="M43" s="92">
        <f t="shared" si="3"/>
        <v>7755</v>
      </c>
      <c r="N43" s="93">
        <f t="shared" si="4"/>
        <v>307293</v>
      </c>
      <c r="O43" s="93">
        <f t="shared" si="4"/>
        <v>1144.5</v>
      </c>
      <c r="P43" s="94">
        <f t="shared" si="5"/>
        <v>36448</v>
      </c>
      <c r="Q43" s="94">
        <f t="shared" si="5"/>
        <v>-6610.5</v>
      </c>
      <c r="R43" s="95">
        <f t="shared" si="0"/>
        <v>1010.8322368421053</v>
      </c>
      <c r="S43" s="95">
        <f t="shared" si="1"/>
        <v>3.7648026315789473</v>
      </c>
      <c r="T43" s="95">
        <f t="shared" si="2"/>
        <v>1014.5970394736843</v>
      </c>
    </row>
    <row r="44" spans="1:20" ht="14.25">
      <c r="A44" s="10" t="s">
        <v>66</v>
      </c>
      <c r="B44" s="3">
        <v>503541</v>
      </c>
      <c r="C44" s="3">
        <v>524</v>
      </c>
      <c r="D44" s="3">
        <v>504065</v>
      </c>
      <c r="E44" s="3">
        <v>609239</v>
      </c>
      <c r="F44" s="3">
        <v>3671</v>
      </c>
      <c r="G44" s="3">
        <v>612910</v>
      </c>
      <c r="H44" s="4">
        <v>20.99094214770992</v>
      </c>
      <c r="I44" s="4">
        <v>600.5725190839694</v>
      </c>
      <c r="J44" s="5">
        <v>21.593445289793976</v>
      </c>
      <c r="L44" s="92">
        <f t="shared" si="3"/>
        <v>251770.5</v>
      </c>
      <c r="M44" s="92">
        <f t="shared" si="3"/>
        <v>262</v>
      </c>
      <c r="N44" s="93">
        <f t="shared" si="4"/>
        <v>304619.5</v>
      </c>
      <c r="O44" s="93">
        <f t="shared" si="4"/>
        <v>1835.5</v>
      </c>
      <c r="P44" s="94">
        <f t="shared" si="5"/>
        <v>52849</v>
      </c>
      <c r="Q44" s="94">
        <f t="shared" si="5"/>
        <v>1573.5</v>
      </c>
      <c r="R44" s="95">
        <f t="shared" si="0"/>
        <v>1002.0378289473684</v>
      </c>
      <c r="S44" s="95">
        <f t="shared" si="1"/>
        <v>6.037828947368421</v>
      </c>
      <c r="T44" s="95">
        <f t="shared" si="2"/>
        <v>1008.0756578947369</v>
      </c>
    </row>
    <row r="45" spans="1:20" ht="14.25">
      <c r="A45" s="6" t="s">
        <v>67</v>
      </c>
      <c r="B45" s="7">
        <v>295790</v>
      </c>
      <c r="C45" s="7">
        <v>299</v>
      </c>
      <c r="D45" s="7">
        <v>296089</v>
      </c>
      <c r="E45" s="7">
        <v>411344</v>
      </c>
      <c r="F45" s="7">
        <v>1159</v>
      </c>
      <c r="G45" s="7">
        <v>412503</v>
      </c>
      <c r="H45" s="8">
        <v>39.0662294195206</v>
      </c>
      <c r="I45" s="8">
        <v>287.6254180602007</v>
      </c>
      <c r="J45" s="9">
        <v>39.31723231866094</v>
      </c>
      <c r="L45" s="92">
        <f t="shared" si="3"/>
        <v>147895</v>
      </c>
      <c r="M45" s="92">
        <f t="shared" si="3"/>
        <v>149.5</v>
      </c>
      <c r="N45" s="93">
        <f t="shared" si="4"/>
        <v>205672</v>
      </c>
      <c r="O45" s="93">
        <f t="shared" si="4"/>
        <v>579.5</v>
      </c>
      <c r="P45" s="94">
        <f t="shared" si="5"/>
        <v>57777</v>
      </c>
      <c r="Q45" s="94">
        <f t="shared" si="5"/>
        <v>430</v>
      </c>
      <c r="R45" s="95">
        <f t="shared" si="0"/>
        <v>676.5526315789474</v>
      </c>
      <c r="S45" s="95">
        <f t="shared" si="1"/>
        <v>1.90625</v>
      </c>
      <c r="T45" s="95">
        <f t="shared" si="2"/>
        <v>678.4588815789474</v>
      </c>
    </row>
    <row r="46" spans="1:20" ht="14.25">
      <c r="A46" s="10" t="s">
        <v>37</v>
      </c>
      <c r="B46" s="3">
        <v>351610</v>
      </c>
      <c r="C46" s="3">
        <v>13723</v>
      </c>
      <c r="D46" s="3">
        <v>365333</v>
      </c>
      <c r="E46" s="3">
        <v>483319</v>
      </c>
      <c r="F46" s="3">
        <v>15232</v>
      </c>
      <c r="G46" s="3">
        <v>498551</v>
      </c>
      <c r="H46" s="4">
        <v>37.45883222888997</v>
      </c>
      <c r="I46" s="4">
        <v>10.996137870727974</v>
      </c>
      <c r="J46" s="5">
        <v>36.46481429271377</v>
      </c>
      <c r="L46" s="92">
        <f t="shared" si="3"/>
        <v>175805</v>
      </c>
      <c r="M46" s="92">
        <f t="shared" si="3"/>
        <v>6861.5</v>
      </c>
      <c r="N46" s="93">
        <f t="shared" si="4"/>
        <v>241659.5</v>
      </c>
      <c r="O46" s="93">
        <f t="shared" si="4"/>
        <v>7616</v>
      </c>
      <c r="P46" s="94">
        <f t="shared" si="5"/>
        <v>65854.5</v>
      </c>
      <c r="Q46" s="94">
        <f t="shared" si="5"/>
        <v>754.5</v>
      </c>
      <c r="R46" s="95">
        <f t="shared" si="0"/>
        <v>794.9325657894736</v>
      </c>
      <c r="S46" s="95">
        <f t="shared" si="1"/>
        <v>25.05263157894737</v>
      </c>
      <c r="T46" s="95">
        <f t="shared" si="2"/>
        <v>819.985197368421</v>
      </c>
    </row>
    <row r="47" spans="1:20" ht="14.25">
      <c r="A47" s="6" t="s">
        <v>38</v>
      </c>
      <c r="B47" s="7">
        <v>670027</v>
      </c>
      <c r="C47" s="7">
        <v>17918</v>
      </c>
      <c r="D47" s="7">
        <v>687945</v>
      </c>
      <c r="E47" s="7">
        <v>849883</v>
      </c>
      <c r="F47" s="7">
        <v>23207</v>
      </c>
      <c r="G47" s="7">
        <v>873090</v>
      </c>
      <c r="H47" s="8">
        <v>26.843097367718016</v>
      </c>
      <c r="I47" s="8">
        <v>29.51780332626409</v>
      </c>
      <c r="J47" s="9">
        <v>26.91276192137453</v>
      </c>
      <c r="L47" s="92">
        <f t="shared" si="3"/>
        <v>335013.5</v>
      </c>
      <c r="M47" s="92">
        <f t="shared" si="3"/>
        <v>8959</v>
      </c>
      <c r="N47" s="93">
        <f t="shared" si="4"/>
        <v>424941.5</v>
      </c>
      <c r="O47" s="93">
        <f t="shared" si="4"/>
        <v>11603.5</v>
      </c>
      <c r="P47" s="94">
        <f t="shared" si="5"/>
        <v>89928</v>
      </c>
      <c r="Q47" s="94">
        <f t="shared" si="5"/>
        <v>2644.5</v>
      </c>
      <c r="R47" s="95">
        <f t="shared" si="0"/>
        <v>1397.8338815789473</v>
      </c>
      <c r="S47" s="95">
        <f t="shared" si="1"/>
        <v>38.16940789473684</v>
      </c>
      <c r="T47" s="95">
        <f t="shared" si="2"/>
        <v>1436.0032894736842</v>
      </c>
    </row>
    <row r="48" spans="1:20" ht="14.25">
      <c r="A48" s="10" t="s">
        <v>68</v>
      </c>
      <c r="B48" s="3">
        <v>367292</v>
      </c>
      <c r="C48" s="3">
        <v>509</v>
      </c>
      <c r="D48" s="3">
        <v>367801</v>
      </c>
      <c r="E48" s="3">
        <v>856650</v>
      </c>
      <c r="F48" s="3">
        <v>7153</v>
      </c>
      <c r="G48" s="3">
        <v>863803</v>
      </c>
      <c r="H48" s="4">
        <v>133.2340481143069</v>
      </c>
      <c r="I48" s="4">
        <v>1305.304518664047</v>
      </c>
      <c r="J48" s="5">
        <v>134.85607706341202</v>
      </c>
      <c r="L48" s="92">
        <f>B48/2</f>
        <v>183646</v>
      </c>
      <c r="M48" s="92">
        <f>C48/2</f>
        <v>254.5</v>
      </c>
      <c r="N48" s="93">
        <f>E48/2</f>
        <v>428325</v>
      </c>
      <c r="O48" s="93">
        <f>F48/2</f>
        <v>3576.5</v>
      </c>
      <c r="P48" s="94">
        <f>N48-L48</f>
        <v>244679</v>
      </c>
      <c r="Q48" s="94">
        <f>O48-M48</f>
        <v>3322</v>
      </c>
      <c r="R48" s="95">
        <f t="shared" si="0"/>
        <v>1408.9638157894738</v>
      </c>
      <c r="S48" s="95">
        <f t="shared" si="1"/>
        <v>11.764802631578947</v>
      </c>
      <c r="T48" s="95">
        <f t="shared" si="2"/>
        <v>1420.7286184210527</v>
      </c>
    </row>
    <row r="49" spans="1:20" ht="14.25">
      <c r="A49" s="6" t="s">
        <v>39</v>
      </c>
      <c r="B49" s="7">
        <v>848555</v>
      </c>
      <c r="C49" s="7">
        <v>162956</v>
      </c>
      <c r="D49" s="7">
        <v>1011511</v>
      </c>
      <c r="E49" s="7">
        <v>1035193</v>
      </c>
      <c r="F49" s="7">
        <v>158731</v>
      </c>
      <c r="G49" s="7">
        <v>1193924</v>
      </c>
      <c r="H49" s="8">
        <v>21.99480292968635</v>
      </c>
      <c r="I49" s="8">
        <v>-2.592724416406883</v>
      </c>
      <c r="J49" s="9">
        <v>18.0337139190775</v>
      </c>
      <c r="L49" s="92">
        <f aca="true" t="shared" si="6" ref="L49:M60">B49/2</f>
        <v>424277.5</v>
      </c>
      <c r="M49" s="92">
        <f t="shared" si="6"/>
        <v>81478</v>
      </c>
      <c r="N49" s="93">
        <f aca="true" t="shared" si="7" ref="N49:O60">E49/2</f>
        <v>517596.5</v>
      </c>
      <c r="O49" s="93">
        <f t="shared" si="7"/>
        <v>79365.5</v>
      </c>
      <c r="P49" s="94">
        <f aca="true" t="shared" si="8" ref="P49:Q60">N49-L49</f>
        <v>93319</v>
      </c>
      <c r="Q49" s="94">
        <f t="shared" si="8"/>
        <v>-2112.5</v>
      </c>
      <c r="R49" s="95">
        <f t="shared" si="0"/>
        <v>1702.6200657894738</v>
      </c>
      <c r="S49" s="95">
        <f t="shared" si="1"/>
        <v>261.0707236842105</v>
      </c>
      <c r="T49" s="95">
        <f t="shared" si="2"/>
        <v>1963.6907894736842</v>
      </c>
    </row>
    <row r="50" spans="1:20" ht="14.25">
      <c r="A50" s="10" t="s">
        <v>40</v>
      </c>
      <c r="B50" s="3">
        <v>43441</v>
      </c>
      <c r="C50" s="3">
        <v>0</v>
      </c>
      <c r="D50" s="3">
        <v>43441</v>
      </c>
      <c r="E50" s="3">
        <v>54871</v>
      </c>
      <c r="F50" s="3">
        <v>0</v>
      </c>
      <c r="G50" s="3">
        <v>54871</v>
      </c>
      <c r="H50" s="4">
        <v>26.311548997490853</v>
      </c>
      <c r="I50" s="4">
        <v>0</v>
      </c>
      <c r="J50" s="5">
        <v>26.311548997490853</v>
      </c>
      <c r="L50" s="92">
        <f t="shared" si="6"/>
        <v>21720.5</v>
      </c>
      <c r="M50" s="92">
        <f t="shared" si="6"/>
        <v>0</v>
      </c>
      <c r="N50" s="93">
        <f t="shared" si="7"/>
        <v>27435.5</v>
      </c>
      <c r="O50" s="93">
        <f t="shared" si="7"/>
        <v>0</v>
      </c>
      <c r="P50" s="94">
        <f t="shared" si="8"/>
        <v>5715</v>
      </c>
      <c r="Q50" s="94">
        <f t="shared" si="8"/>
        <v>0</v>
      </c>
      <c r="R50" s="95">
        <f t="shared" si="0"/>
        <v>90.24835526315789</v>
      </c>
      <c r="S50" s="95">
        <f t="shared" si="1"/>
        <v>0</v>
      </c>
      <c r="T50" s="95">
        <f t="shared" si="2"/>
        <v>90.24835526315789</v>
      </c>
    </row>
    <row r="51" spans="1:20" ht="14.25">
      <c r="A51" s="6" t="s">
        <v>41</v>
      </c>
      <c r="B51" s="7">
        <v>58638</v>
      </c>
      <c r="C51" s="7">
        <v>0</v>
      </c>
      <c r="D51" s="7">
        <v>58638</v>
      </c>
      <c r="E51" s="7">
        <v>81631</v>
      </c>
      <c r="F51" s="7">
        <v>314</v>
      </c>
      <c r="G51" s="7">
        <v>81945</v>
      </c>
      <c r="H51" s="8">
        <v>39.211773934990966</v>
      </c>
      <c r="I51" s="8">
        <v>0</v>
      </c>
      <c r="J51" s="9">
        <v>39.747262867082775</v>
      </c>
      <c r="L51" s="92">
        <f t="shared" si="6"/>
        <v>29319</v>
      </c>
      <c r="M51" s="92">
        <f t="shared" si="6"/>
        <v>0</v>
      </c>
      <c r="N51" s="93">
        <f t="shared" si="7"/>
        <v>40815.5</v>
      </c>
      <c r="O51" s="93">
        <f t="shared" si="7"/>
        <v>157</v>
      </c>
      <c r="P51" s="94">
        <f t="shared" si="8"/>
        <v>11496.5</v>
      </c>
      <c r="Q51" s="94">
        <f t="shared" si="8"/>
        <v>157</v>
      </c>
      <c r="R51" s="95">
        <f t="shared" si="0"/>
        <v>134.26151315789474</v>
      </c>
      <c r="S51" s="95">
        <f t="shared" si="1"/>
        <v>0.5164473684210527</v>
      </c>
      <c r="T51" s="95">
        <f t="shared" si="2"/>
        <v>134.77796052631578</v>
      </c>
    </row>
    <row r="52" spans="1:20" ht="14.25">
      <c r="A52" s="10" t="s">
        <v>42</v>
      </c>
      <c r="B52" s="3">
        <v>311697</v>
      </c>
      <c r="C52" s="3">
        <v>2045</v>
      </c>
      <c r="D52" s="3">
        <v>313742</v>
      </c>
      <c r="E52" s="3">
        <v>368590</v>
      </c>
      <c r="F52" s="3">
        <v>3719</v>
      </c>
      <c r="G52" s="3">
        <v>372309</v>
      </c>
      <c r="H52" s="4">
        <v>18.252662040378958</v>
      </c>
      <c r="I52" s="4">
        <v>81.85819070904645</v>
      </c>
      <c r="J52" s="5">
        <v>18.667248886027373</v>
      </c>
      <c r="L52" s="92">
        <f t="shared" si="6"/>
        <v>155848.5</v>
      </c>
      <c r="M52" s="92">
        <f t="shared" si="6"/>
        <v>1022.5</v>
      </c>
      <c r="N52" s="93">
        <f t="shared" si="7"/>
        <v>184295</v>
      </c>
      <c r="O52" s="93">
        <f t="shared" si="7"/>
        <v>1859.5</v>
      </c>
      <c r="P52" s="94">
        <f t="shared" si="8"/>
        <v>28446.5</v>
      </c>
      <c r="Q52" s="94">
        <f t="shared" si="8"/>
        <v>837</v>
      </c>
      <c r="R52" s="95">
        <f t="shared" si="0"/>
        <v>606.233552631579</v>
      </c>
      <c r="S52" s="95">
        <f t="shared" si="1"/>
        <v>6.1167763157894735</v>
      </c>
      <c r="T52" s="95">
        <f t="shared" si="2"/>
        <v>612.3503289473684</v>
      </c>
    </row>
    <row r="53" spans="1:20" ht="14.25">
      <c r="A53" s="6" t="s">
        <v>69</v>
      </c>
      <c r="B53" s="7">
        <v>518571</v>
      </c>
      <c r="C53" s="7">
        <v>2510</v>
      </c>
      <c r="D53" s="7">
        <v>521081</v>
      </c>
      <c r="E53" s="7">
        <v>726687</v>
      </c>
      <c r="F53" s="7">
        <v>17029</v>
      </c>
      <c r="G53" s="7">
        <v>743716</v>
      </c>
      <c r="H53" s="8">
        <v>40.13259515090508</v>
      </c>
      <c r="I53" s="8">
        <v>578.4462151394422</v>
      </c>
      <c r="J53" s="9">
        <v>42.725603121203804</v>
      </c>
      <c r="L53" s="92">
        <f t="shared" si="6"/>
        <v>259285.5</v>
      </c>
      <c r="M53" s="92">
        <f t="shared" si="6"/>
        <v>1255</v>
      </c>
      <c r="N53" s="93">
        <f t="shared" si="7"/>
        <v>363343.5</v>
      </c>
      <c r="O53" s="93">
        <f t="shared" si="7"/>
        <v>8514.5</v>
      </c>
      <c r="P53" s="94">
        <f t="shared" si="8"/>
        <v>104058</v>
      </c>
      <c r="Q53" s="94">
        <f t="shared" si="8"/>
        <v>7259.5</v>
      </c>
      <c r="R53" s="95">
        <f t="shared" si="0"/>
        <v>1195.2088815789473</v>
      </c>
      <c r="S53" s="95">
        <f t="shared" si="1"/>
        <v>28.008223684210527</v>
      </c>
      <c r="T53" s="95">
        <f t="shared" si="2"/>
        <v>1223.217105263158</v>
      </c>
    </row>
    <row r="54" spans="1:20" ht="14.25">
      <c r="A54" s="10" t="s">
        <v>43</v>
      </c>
      <c r="B54" s="3">
        <v>238736</v>
      </c>
      <c r="C54" s="3">
        <v>0</v>
      </c>
      <c r="D54" s="3">
        <v>238736</v>
      </c>
      <c r="E54" s="3">
        <v>352915</v>
      </c>
      <c r="F54" s="3">
        <v>0</v>
      </c>
      <c r="G54" s="3">
        <v>352915</v>
      </c>
      <c r="H54" s="4">
        <v>47.82646940553582</v>
      </c>
      <c r="I54" s="4">
        <v>0</v>
      </c>
      <c r="J54" s="5">
        <v>47.82646940553582</v>
      </c>
      <c r="L54" s="92">
        <f t="shared" si="6"/>
        <v>119368</v>
      </c>
      <c r="M54" s="92">
        <f t="shared" si="6"/>
        <v>0</v>
      </c>
      <c r="N54" s="93">
        <f t="shared" si="7"/>
        <v>176457.5</v>
      </c>
      <c r="O54" s="93">
        <f t="shared" si="7"/>
        <v>0</v>
      </c>
      <c r="P54" s="94">
        <f t="shared" si="8"/>
        <v>57089.5</v>
      </c>
      <c r="Q54" s="94">
        <f t="shared" si="8"/>
        <v>0</v>
      </c>
      <c r="R54" s="95">
        <f t="shared" si="0"/>
        <v>580.452302631579</v>
      </c>
      <c r="S54" s="95">
        <f t="shared" si="1"/>
        <v>0</v>
      </c>
      <c r="T54" s="95">
        <f t="shared" si="2"/>
        <v>580.452302631579</v>
      </c>
    </row>
    <row r="55" spans="1:20" ht="14.25">
      <c r="A55" s="6" t="s">
        <v>61</v>
      </c>
      <c r="B55" s="7">
        <v>23975</v>
      </c>
      <c r="C55" s="7">
        <v>15955</v>
      </c>
      <c r="D55" s="7">
        <v>39930</v>
      </c>
      <c r="E55" s="7">
        <v>26990</v>
      </c>
      <c r="F55" s="7">
        <v>1308</v>
      </c>
      <c r="G55" s="7">
        <v>28298</v>
      </c>
      <c r="H55" s="8">
        <v>12.575599582898853</v>
      </c>
      <c r="I55" s="8">
        <v>-91.80194296458791</v>
      </c>
      <c r="J55" s="9">
        <v>-29.130979213623842</v>
      </c>
      <c r="L55" s="92">
        <f t="shared" si="6"/>
        <v>11987.5</v>
      </c>
      <c r="M55" s="92">
        <f t="shared" si="6"/>
        <v>7977.5</v>
      </c>
      <c r="N55" s="93">
        <f t="shared" si="7"/>
        <v>13495</v>
      </c>
      <c r="O55" s="93">
        <f t="shared" si="7"/>
        <v>654</v>
      </c>
      <c r="P55" s="94">
        <f t="shared" si="8"/>
        <v>1507.5</v>
      </c>
      <c r="Q55" s="94">
        <f t="shared" si="8"/>
        <v>-7323.5</v>
      </c>
      <c r="R55" s="95">
        <f t="shared" si="0"/>
        <v>44.391447368421055</v>
      </c>
      <c r="S55" s="95">
        <f t="shared" si="1"/>
        <v>2.151315789473684</v>
      </c>
      <c r="T55" s="95">
        <f t="shared" si="2"/>
        <v>46.54276315789474</v>
      </c>
    </row>
    <row r="56" spans="1:20" ht="14.25">
      <c r="A56" s="10" t="s">
        <v>44</v>
      </c>
      <c r="B56" s="3">
        <v>67621</v>
      </c>
      <c r="C56" s="3">
        <v>146</v>
      </c>
      <c r="D56" s="3">
        <v>67767</v>
      </c>
      <c r="E56" s="3">
        <v>122313</v>
      </c>
      <c r="F56" s="3">
        <v>2010</v>
      </c>
      <c r="G56" s="3">
        <v>124323</v>
      </c>
      <c r="H56" s="4">
        <v>80.88019993788912</v>
      </c>
      <c r="I56" s="4">
        <v>1276.7123287671232</v>
      </c>
      <c r="J56" s="5">
        <v>83.45654964805878</v>
      </c>
      <c r="L56" s="92">
        <f t="shared" si="6"/>
        <v>33810.5</v>
      </c>
      <c r="M56" s="92">
        <f t="shared" si="6"/>
        <v>73</v>
      </c>
      <c r="N56" s="93">
        <f t="shared" si="7"/>
        <v>61156.5</v>
      </c>
      <c r="O56" s="93">
        <f t="shared" si="7"/>
        <v>1005</v>
      </c>
      <c r="P56" s="94">
        <f t="shared" si="8"/>
        <v>27346</v>
      </c>
      <c r="Q56" s="94">
        <f t="shared" si="8"/>
        <v>932</v>
      </c>
      <c r="R56" s="95">
        <f t="shared" si="0"/>
        <v>201.17269736842104</v>
      </c>
      <c r="S56" s="95">
        <f t="shared" si="1"/>
        <v>3.3059210526315788</v>
      </c>
      <c r="T56" s="95">
        <f t="shared" si="2"/>
        <v>204.47861842105263</v>
      </c>
    </row>
    <row r="57" spans="1:20" ht="14.25">
      <c r="A57" s="6" t="s">
        <v>45</v>
      </c>
      <c r="B57" s="7">
        <v>0</v>
      </c>
      <c r="C57" s="7">
        <v>0</v>
      </c>
      <c r="D57" s="7">
        <v>0</v>
      </c>
      <c r="E57" s="7">
        <v>30</v>
      </c>
      <c r="F57" s="7">
        <v>26</v>
      </c>
      <c r="G57" s="7">
        <v>56</v>
      </c>
      <c r="H57" s="8">
        <v>0</v>
      </c>
      <c r="I57" s="8">
        <v>0</v>
      </c>
      <c r="J57" s="9">
        <v>0</v>
      </c>
      <c r="L57" s="92">
        <f t="shared" si="6"/>
        <v>0</v>
      </c>
      <c r="M57" s="92">
        <f t="shared" si="6"/>
        <v>0</v>
      </c>
      <c r="N57" s="93">
        <f t="shared" si="7"/>
        <v>15</v>
      </c>
      <c r="O57" s="93">
        <f t="shared" si="7"/>
        <v>13</v>
      </c>
      <c r="P57" s="94">
        <f t="shared" si="8"/>
        <v>15</v>
      </c>
      <c r="Q57" s="94">
        <f t="shared" si="8"/>
        <v>13</v>
      </c>
      <c r="R57" s="95">
        <f t="shared" si="0"/>
        <v>0.049342105263157895</v>
      </c>
      <c r="S57" s="95">
        <f t="shared" si="1"/>
        <v>0.04276315789473684</v>
      </c>
      <c r="T57" s="95">
        <f t="shared" si="2"/>
        <v>0.09210526315789475</v>
      </c>
    </row>
    <row r="58" spans="1:20" ht="14.25">
      <c r="A58" s="10" t="s">
        <v>46</v>
      </c>
      <c r="B58" s="3">
        <v>1070157</v>
      </c>
      <c r="C58" s="3">
        <v>1857</v>
      </c>
      <c r="D58" s="3">
        <v>1072014</v>
      </c>
      <c r="E58" s="3">
        <v>1297724</v>
      </c>
      <c r="F58" s="3">
        <v>2525</v>
      </c>
      <c r="G58" s="3">
        <v>1300249</v>
      </c>
      <c r="H58" s="4">
        <v>21.26482375950445</v>
      </c>
      <c r="I58" s="4">
        <v>35.97199784598815</v>
      </c>
      <c r="J58" s="5">
        <v>21.290300313242177</v>
      </c>
      <c r="L58" s="92">
        <f t="shared" si="6"/>
        <v>535078.5</v>
      </c>
      <c r="M58" s="92">
        <f t="shared" si="6"/>
        <v>928.5</v>
      </c>
      <c r="N58" s="93">
        <f t="shared" si="7"/>
        <v>648862</v>
      </c>
      <c r="O58" s="93">
        <f t="shared" si="7"/>
        <v>1262.5</v>
      </c>
      <c r="P58" s="94">
        <f t="shared" si="8"/>
        <v>113783.5</v>
      </c>
      <c r="Q58" s="94">
        <f t="shared" si="8"/>
        <v>334</v>
      </c>
      <c r="R58" s="95">
        <f t="shared" si="0"/>
        <v>2134.4144736842104</v>
      </c>
      <c r="S58" s="95">
        <f t="shared" si="1"/>
        <v>4.152960526315789</v>
      </c>
      <c r="T58" s="95">
        <f t="shared" si="2"/>
        <v>2138.5674342105262</v>
      </c>
    </row>
    <row r="59" spans="1:20" ht="14.25">
      <c r="A59" s="6" t="s">
        <v>75</v>
      </c>
      <c r="B59" s="7">
        <v>23611</v>
      </c>
      <c r="C59" s="7">
        <v>27265</v>
      </c>
      <c r="D59" s="7">
        <v>50876</v>
      </c>
      <c r="E59" s="7">
        <v>31751</v>
      </c>
      <c r="F59" s="7">
        <v>45427</v>
      </c>
      <c r="G59" s="7">
        <v>77178</v>
      </c>
      <c r="H59" s="8">
        <v>34.47545635508873</v>
      </c>
      <c r="I59" s="8">
        <v>66.61287364753346</v>
      </c>
      <c r="J59" s="9">
        <v>51.698246717509235</v>
      </c>
      <c r="L59" s="92">
        <f t="shared" si="6"/>
        <v>11805.5</v>
      </c>
      <c r="M59" s="92">
        <f t="shared" si="6"/>
        <v>13632.5</v>
      </c>
      <c r="N59" s="93">
        <f t="shared" si="7"/>
        <v>15875.5</v>
      </c>
      <c r="O59" s="93">
        <f t="shared" si="7"/>
        <v>22713.5</v>
      </c>
      <c r="P59" s="94">
        <f t="shared" si="8"/>
        <v>4070</v>
      </c>
      <c r="Q59" s="94">
        <f t="shared" si="8"/>
        <v>9081</v>
      </c>
      <c r="R59" s="95">
        <f t="shared" si="0"/>
        <v>52.22203947368421</v>
      </c>
      <c r="S59" s="95">
        <f t="shared" si="1"/>
        <v>74.7154605263158</v>
      </c>
      <c r="T59" s="95">
        <f t="shared" si="2"/>
        <v>126.9375</v>
      </c>
    </row>
    <row r="60" spans="1:20" ht="14.25">
      <c r="A60" s="10" t="s">
        <v>76</v>
      </c>
      <c r="B60" s="3">
        <v>12490</v>
      </c>
      <c r="C60" s="3">
        <v>82865</v>
      </c>
      <c r="D60" s="3">
        <v>95355</v>
      </c>
      <c r="E60" s="3">
        <v>24628</v>
      </c>
      <c r="F60" s="3">
        <v>88551</v>
      </c>
      <c r="G60" s="3">
        <v>113179</v>
      </c>
      <c r="H60" s="4">
        <v>97.18174539631705</v>
      </c>
      <c r="I60" s="4">
        <v>6.861763108670729</v>
      </c>
      <c r="J60" s="5">
        <v>18.692255256672436</v>
      </c>
      <c r="L60" s="92">
        <f t="shared" si="6"/>
        <v>6245</v>
      </c>
      <c r="M60" s="92">
        <f t="shared" si="6"/>
        <v>41432.5</v>
      </c>
      <c r="N60" s="93">
        <f t="shared" si="7"/>
        <v>12314</v>
      </c>
      <c r="O60" s="93">
        <f t="shared" si="7"/>
        <v>44275.5</v>
      </c>
      <c r="P60" s="94">
        <f t="shared" si="8"/>
        <v>6069</v>
      </c>
      <c r="Q60" s="94">
        <f t="shared" si="8"/>
        <v>2843</v>
      </c>
      <c r="R60" s="95">
        <f t="shared" si="0"/>
        <v>40.50657894736842</v>
      </c>
      <c r="S60" s="95">
        <f t="shared" si="1"/>
        <v>145.64309210526315</v>
      </c>
      <c r="T60" s="95">
        <f t="shared" si="2"/>
        <v>186.14967105263156</v>
      </c>
    </row>
    <row r="61" spans="1:20" ht="14.25">
      <c r="A61" s="11" t="s">
        <v>47</v>
      </c>
      <c r="B61" s="12">
        <f>+B62-SUM(B60+B59+B32+B20+B10+B6+B5)</f>
        <v>39163347</v>
      </c>
      <c r="C61" s="12">
        <f>+C62-SUM(C60+C59+C32+C20+C10+C6+C5)</f>
        <v>36426743</v>
      </c>
      <c r="D61" s="12">
        <f>+D62-SUM(D60+D59+D32+D20+D10+D6+D5)</f>
        <v>75590090</v>
      </c>
      <c r="E61" s="12">
        <v>46339091</v>
      </c>
      <c r="F61" s="12">
        <v>41890418</v>
      </c>
      <c r="G61" s="12">
        <v>88229509</v>
      </c>
      <c r="H61" s="13">
        <v>18.32260148755927</v>
      </c>
      <c r="I61" s="13">
        <v>14.999076365405491</v>
      </c>
      <c r="J61" s="13">
        <v>16.721000067601455</v>
      </c>
      <c r="L61" s="96">
        <f>B60/2</f>
        <v>6245</v>
      </c>
      <c r="M61" s="96">
        <f>C60/2</f>
        <v>41432.5</v>
      </c>
      <c r="N61" s="96">
        <f>E60/2</f>
        <v>12314</v>
      </c>
      <c r="O61" s="96">
        <f>F60/2</f>
        <v>44275.5</v>
      </c>
      <c r="P61" s="96">
        <f>N61-L61</f>
        <v>6069</v>
      </c>
      <c r="Q61" s="96">
        <f>O61-M61</f>
        <v>2843</v>
      </c>
      <c r="R61" s="96">
        <f>N61/304</f>
        <v>40.50657894736842</v>
      </c>
      <c r="S61" s="96">
        <f>O61/304</f>
        <v>145.64309210526315</v>
      </c>
      <c r="T61" s="96">
        <f aca="true" t="shared" si="9" ref="T5:T62">R61+S61</f>
        <v>186.14967105263156</v>
      </c>
    </row>
    <row r="62" spans="1:20" ht="14.25">
      <c r="A62" s="14" t="s">
        <v>48</v>
      </c>
      <c r="B62" s="15">
        <f>SUM(B4:B60)</f>
        <v>65927137</v>
      </c>
      <c r="C62" s="15">
        <f>SUM(C4:C60)</f>
        <v>89535638</v>
      </c>
      <c r="D62" s="15">
        <f>SUM(D4:D60)</f>
        <v>155462775</v>
      </c>
      <c r="E62" s="15">
        <v>77287520</v>
      </c>
      <c r="F62" s="15">
        <v>107548880</v>
      </c>
      <c r="G62" s="15">
        <v>184836400</v>
      </c>
      <c r="H62" s="16">
        <v>17.231725078551495</v>
      </c>
      <c r="I62" s="16">
        <v>20.118516383386915</v>
      </c>
      <c r="J62" s="16">
        <v>18.894314089015843</v>
      </c>
      <c r="L62" s="97">
        <f>B61/2</f>
        <v>19581673.5</v>
      </c>
      <c r="M62" s="97">
        <f>C61/2</f>
        <v>18213371.5</v>
      </c>
      <c r="N62" s="97">
        <f>E61/2</f>
        <v>23169545.5</v>
      </c>
      <c r="O62" s="97">
        <f>F61/2</f>
        <v>20945209</v>
      </c>
      <c r="P62" s="97">
        <f>N62-L62</f>
        <v>3587872</v>
      </c>
      <c r="Q62" s="97">
        <f>O62-M62</f>
        <v>2731837.5</v>
      </c>
      <c r="R62" s="97">
        <f>N62/304</f>
        <v>76215.61019736843</v>
      </c>
      <c r="S62" s="97">
        <f>O62/304</f>
        <v>68898.71381578948</v>
      </c>
      <c r="T62" s="97">
        <f t="shared" si="9"/>
        <v>145114.32401315792</v>
      </c>
    </row>
    <row r="63" spans="1:10" ht="14.25">
      <c r="A63" s="11" t="s">
        <v>52</v>
      </c>
      <c r="B63" s="12"/>
      <c r="C63" s="12"/>
      <c r="D63" s="12">
        <v>337296</v>
      </c>
      <c r="E63" s="12"/>
      <c r="F63" s="12"/>
      <c r="G63" s="12">
        <v>167073</v>
      </c>
      <c r="H63" s="13"/>
      <c r="I63" s="13"/>
      <c r="J63" s="13">
        <v>-50.466948911341966</v>
      </c>
    </row>
    <row r="64" spans="1:10" ht="14.25">
      <c r="A64" s="11" t="s">
        <v>53</v>
      </c>
      <c r="B64" s="12"/>
      <c r="C64" s="12"/>
      <c r="D64" s="32">
        <v>28584</v>
      </c>
      <c r="E64" s="12"/>
      <c r="F64" s="12"/>
      <c r="G64" s="12">
        <v>35794</v>
      </c>
      <c r="H64" s="13"/>
      <c r="I64" s="13"/>
      <c r="J64" s="13">
        <v>25.223901483347326</v>
      </c>
    </row>
    <row r="65" spans="1:10" ht="15" thickBot="1">
      <c r="A65" s="18" t="s">
        <v>54</v>
      </c>
      <c r="B65" s="19"/>
      <c r="C65" s="19"/>
      <c r="D65" s="19">
        <f>+D63+D64</f>
        <v>365880</v>
      </c>
      <c r="E65" s="19"/>
      <c r="F65" s="19"/>
      <c r="G65" s="19">
        <v>202867</v>
      </c>
      <c r="H65" s="59"/>
      <c r="I65" s="59"/>
      <c r="J65" s="60">
        <v>-44.55367880179294</v>
      </c>
    </row>
    <row r="66" spans="1:10" ht="15" thickBot="1">
      <c r="A66" s="20" t="s">
        <v>55</v>
      </c>
      <c r="B66" s="33"/>
      <c r="C66" s="33"/>
      <c r="D66" s="33">
        <f>+D62+D65</f>
        <v>155828655</v>
      </c>
      <c r="E66" s="21"/>
      <c r="F66" s="21"/>
      <c r="G66" s="21">
        <v>185039267</v>
      </c>
      <c r="H66" s="63"/>
      <c r="I66" s="63"/>
      <c r="J66" s="64">
        <v>18.745340515196002</v>
      </c>
    </row>
    <row r="67" spans="1:10" ht="49.5" customHeight="1">
      <c r="A67" s="71" t="s">
        <v>62</v>
      </c>
      <c r="B67" s="71"/>
      <c r="C67" s="71"/>
      <c r="D67" s="71"/>
      <c r="E67" s="71"/>
      <c r="F67" s="71"/>
      <c r="G67" s="71"/>
      <c r="H67" s="71"/>
      <c r="I67" s="71"/>
      <c r="J67" s="71"/>
    </row>
    <row r="68" ht="14.25">
      <c r="A68" s="39" t="s">
        <v>63</v>
      </c>
    </row>
  </sheetData>
  <sheetProtection/>
  <mergeCells count="11">
    <mergeCell ref="R1:T2"/>
    <mergeCell ref="L2:Q2"/>
    <mergeCell ref="L3:M3"/>
    <mergeCell ref="N3:O3"/>
    <mergeCell ref="P3:Q3"/>
    <mergeCell ref="A67:J67"/>
    <mergeCell ref="A1:J1"/>
    <mergeCell ref="A2:A3"/>
    <mergeCell ref="B2:D2"/>
    <mergeCell ref="E2:G2"/>
    <mergeCell ref="H2:J2"/>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K72"/>
  <sheetViews>
    <sheetView zoomScale="77" zoomScaleNormal="77" zoomScalePageLayoutView="0" workbookViewId="0" topLeftCell="D1">
      <selection activeCell="L1" sqref="L1:T65536"/>
    </sheetView>
  </sheetViews>
  <sheetFormatPr defaultColWidth="9.140625" defaultRowHeight="15"/>
  <cols>
    <col min="1" max="1" width="36.7109375" style="0" bestFit="1" customWidth="1"/>
    <col min="2" max="10" width="14.28125" style="0" customWidth="1"/>
  </cols>
  <sheetData>
    <row r="1" spans="1:10" ht="22.5" customHeight="1">
      <c r="A1" s="72" t="s">
        <v>0</v>
      </c>
      <c r="B1" s="73"/>
      <c r="C1" s="73"/>
      <c r="D1" s="73"/>
      <c r="E1" s="73"/>
      <c r="F1" s="73"/>
      <c r="G1" s="73"/>
      <c r="H1" s="73"/>
      <c r="I1" s="73"/>
      <c r="J1" s="74"/>
    </row>
    <row r="2" spans="1:10" ht="27" customHeight="1">
      <c r="A2" s="75" t="s">
        <v>1</v>
      </c>
      <c r="B2" s="77" t="s">
        <v>80</v>
      </c>
      <c r="C2" s="77"/>
      <c r="D2" s="77"/>
      <c r="E2" s="77" t="s">
        <v>81</v>
      </c>
      <c r="F2" s="77"/>
      <c r="G2" s="77"/>
      <c r="H2" s="78" t="s">
        <v>65</v>
      </c>
      <c r="I2" s="78"/>
      <c r="J2" s="79"/>
    </row>
    <row r="3" spans="1:10" ht="14.25">
      <c r="A3" s="76"/>
      <c r="B3" s="1" t="s">
        <v>2</v>
      </c>
      <c r="C3" s="1" t="s">
        <v>3</v>
      </c>
      <c r="D3" s="1" t="s">
        <v>4</v>
      </c>
      <c r="E3" s="1" t="s">
        <v>2</v>
      </c>
      <c r="F3" s="1" t="s">
        <v>3</v>
      </c>
      <c r="G3" s="1" t="s">
        <v>4</v>
      </c>
      <c r="H3" s="1" t="s">
        <v>2</v>
      </c>
      <c r="I3" s="1" t="s">
        <v>3</v>
      </c>
      <c r="J3" s="2" t="s">
        <v>4</v>
      </c>
    </row>
    <row r="4" spans="1:10" ht="14.25">
      <c r="A4" s="10" t="s">
        <v>5</v>
      </c>
      <c r="B4" s="3">
        <v>13181</v>
      </c>
      <c r="C4" s="3">
        <v>10549</v>
      </c>
      <c r="D4" s="3">
        <v>23730</v>
      </c>
      <c r="E4" s="3">
        <v>13298</v>
      </c>
      <c r="F4" s="3">
        <v>8139</v>
      </c>
      <c r="G4" s="3">
        <v>21437</v>
      </c>
      <c r="H4" s="4">
        <v>0.8876413018739095</v>
      </c>
      <c r="I4" s="4">
        <v>-22.845767371314817</v>
      </c>
      <c r="J4" s="5">
        <v>-9.662873999157185</v>
      </c>
    </row>
    <row r="5" spans="1:10" ht="14.25">
      <c r="A5" s="6" t="s">
        <v>70</v>
      </c>
      <c r="B5" s="7">
        <v>91913</v>
      </c>
      <c r="C5" s="7">
        <v>259555</v>
      </c>
      <c r="D5" s="7">
        <v>351468</v>
      </c>
      <c r="E5" s="7">
        <v>109059</v>
      </c>
      <c r="F5" s="7">
        <v>316984</v>
      </c>
      <c r="G5" s="7">
        <v>426043</v>
      </c>
      <c r="H5" s="8">
        <v>18.654597282212528</v>
      </c>
      <c r="I5" s="8">
        <v>22.125946331220746</v>
      </c>
      <c r="J5" s="9">
        <v>21.218147882595286</v>
      </c>
    </row>
    <row r="6" spans="1:10" ht="14.25">
      <c r="A6" s="10" t="s">
        <v>71</v>
      </c>
      <c r="B6" s="3">
        <v>81598</v>
      </c>
      <c r="C6" s="3">
        <v>85254</v>
      </c>
      <c r="D6" s="3">
        <v>166852</v>
      </c>
      <c r="E6" s="3">
        <v>89533</v>
      </c>
      <c r="F6" s="3">
        <v>100191</v>
      </c>
      <c r="G6" s="3">
        <v>189724</v>
      </c>
      <c r="H6" s="4">
        <v>9.724503051545382</v>
      </c>
      <c r="I6" s="4">
        <v>17.520585544373287</v>
      </c>
      <c r="J6" s="5">
        <v>13.707956752091674</v>
      </c>
    </row>
    <row r="7" spans="1:10" ht="14.25">
      <c r="A7" s="6" t="s">
        <v>6</v>
      </c>
      <c r="B7" s="7">
        <v>44572</v>
      </c>
      <c r="C7" s="7">
        <v>14859</v>
      </c>
      <c r="D7" s="7">
        <v>59431</v>
      </c>
      <c r="E7" s="7">
        <v>58798</v>
      </c>
      <c r="F7" s="7">
        <v>19247</v>
      </c>
      <c r="G7" s="7">
        <v>78045</v>
      </c>
      <c r="H7" s="8">
        <v>31.916898501301265</v>
      </c>
      <c r="I7" s="8">
        <v>29.530924019112998</v>
      </c>
      <c r="J7" s="9">
        <v>31.32035469704363</v>
      </c>
    </row>
    <row r="8" spans="1:10" ht="14.25">
      <c r="A8" s="10" t="s">
        <v>7</v>
      </c>
      <c r="B8" s="3">
        <v>35416</v>
      </c>
      <c r="C8" s="3">
        <v>24660</v>
      </c>
      <c r="D8" s="3">
        <v>60076</v>
      </c>
      <c r="E8" s="3">
        <v>36927</v>
      </c>
      <c r="F8" s="3">
        <v>25500</v>
      </c>
      <c r="G8" s="3">
        <v>62427</v>
      </c>
      <c r="H8" s="4">
        <v>4.2664332505082445</v>
      </c>
      <c r="I8" s="4">
        <v>3.40632603406326</v>
      </c>
      <c r="J8" s="5">
        <v>3.913376389906119</v>
      </c>
    </row>
    <row r="9" spans="1:10" ht="14.25">
      <c r="A9" s="6" t="s">
        <v>8</v>
      </c>
      <c r="B9" s="7">
        <v>35051</v>
      </c>
      <c r="C9" s="7">
        <v>144745</v>
      </c>
      <c r="D9" s="7">
        <v>179796</v>
      </c>
      <c r="E9" s="7">
        <v>38610</v>
      </c>
      <c r="F9" s="7">
        <v>168145</v>
      </c>
      <c r="G9" s="7">
        <v>206755</v>
      </c>
      <c r="H9" s="8">
        <v>10.15377592650709</v>
      </c>
      <c r="I9" s="8">
        <v>16.166361532349995</v>
      </c>
      <c r="J9" s="9">
        <v>14.99421566664442</v>
      </c>
    </row>
    <row r="10" spans="1:10" ht="14.25">
      <c r="A10" s="10" t="s">
        <v>72</v>
      </c>
      <c r="B10" s="3">
        <v>3311</v>
      </c>
      <c r="C10" s="3">
        <v>1960</v>
      </c>
      <c r="D10" s="3">
        <v>5271</v>
      </c>
      <c r="E10" s="3">
        <v>3859</v>
      </c>
      <c r="F10" s="3">
        <v>2402</v>
      </c>
      <c r="G10" s="3">
        <v>6261</v>
      </c>
      <c r="H10" s="4">
        <v>16.550890969495622</v>
      </c>
      <c r="I10" s="4">
        <v>22.551020408163268</v>
      </c>
      <c r="J10" s="5">
        <v>18.782014797951053</v>
      </c>
    </row>
    <row r="11" spans="1:10" ht="14.25">
      <c r="A11" s="6" t="s">
        <v>9</v>
      </c>
      <c r="B11" s="7">
        <v>20124</v>
      </c>
      <c r="C11" s="7">
        <v>20444</v>
      </c>
      <c r="D11" s="7">
        <v>40568</v>
      </c>
      <c r="E11" s="7">
        <v>21180</v>
      </c>
      <c r="F11" s="7">
        <v>22234</v>
      </c>
      <c r="G11" s="7">
        <v>43414</v>
      </c>
      <c r="H11" s="8">
        <v>5.247465712581992</v>
      </c>
      <c r="I11" s="8">
        <v>8.755625122285267</v>
      </c>
      <c r="J11" s="9">
        <v>7.015381581542101</v>
      </c>
    </row>
    <row r="12" spans="1:10" ht="14.25">
      <c r="A12" s="10" t="s">
        <v>10</v>
      </c>
      <c r="B12" s="3">
        <v>17359</v>
      </c>
      <c r="C12" s="3">
        <v>16492</v>
      </c>
      <c r="D12" s="3">
        <v>33851</v>
      </c>
      <c r="E12" s="3">
        <v>20792</v>
      </c>
      <c r="F12" s="3">
        <v>16060</v>
      </c>
      <c r="G12" s="3">
        <v>36852</v>
      </c>
      <c r="H12" s="4">
        <v>19.77648482055418</v>
      </c>
      <c r="I12" s="4">
        <v>-2.6194518554450643</v>
      </c>
      <c r="J12" s="5">
        <v>8.865321556231722</v>
      </c>
    </row>
    <row r="13" spans="1:10" ht="14.25">
      <c r="A13" s="6" t="s">
        <v>11</v>
      </c>
      <c r="B13" s="7">
        <v>31099</v>
      </c>
      <c r="C13" s="7">
        <v>6583</v>
      </c>
      <c r="D13" s="7">
        <v>37682</v>
      </c>
      <c r="E13" s="7">
        <v>33259</v>
      </c>
      <c r="F13" s="7">
        <v>6434</v>
      </c>
      <c r="G13" s="7">
        <v>39693</v>
      </c>
      <c r="H13" s="8">
        <v>6.945560950512879</v>
      </c>
      <c r="I13" s="8">
        <v>-2.263405742062889</v>
      </c>
      <c r="J13" s="9">
        <v>5.336765564460485</v>
      </c>
    </row>
    <row r="14" spans="1:10" ht="14.25">
      <c r="A14" s="10" t="s">
        <v>12</v>
      </c>
      <c r="B14" s="3">
        <v>14250</v>
      </c>
      <c r="C14" s="3">
        <v>6026</v>
      </c>
      <c r="D14" s="3">
        <v>20276</v>
      </c>
      <c r="E14" s="3">
        <v>16275</v>
      </c>
      <c r="F14" s="3">
        <v>7387</v>
      </c>
      <c r="G14" s="3">
        <v>23662</v>
      </c>
      <c r="H14" s="4">
        <v>14.210526315789473</v>
      </c>
      <c r="I14" s="4">
        <v>22.58546299369399</v>
      </c>
      <c r="J14" s="5">
        <v>16.699546261590058</v>
      </c>
    </row>
    <row r="15" spans="1:10" ht="14.25">
      <c r="A15" s="6" t="s">
        <v>13</v>
      </c>
      <c r="B15" s="7">
        <v>5589</v>
      </c>
      <c r="C15" s="7">
        <v>136</v>
      </c>
      <c r="D15" s="7">
        <v>5725</v>
      </c>
      <c r="E15" s="7">
        <v>6221</v>
      </c>
      <c r="F15" s="7">
        <v>176</v>
      </c>
      <c r="G15" s="7">
        <v>6397</v>
      </c>
      <c r="H15" s="8">
        <v>11.307926283771694</v>
      </c>
      <c r="I15" s="8">
        <v>29.411764705882355</v>
      </c>
      <c r="J15" s="9">
        <v>11.737991266375545</v>
      </c>
    </row>
    <row r="16" spans="1:10" ht="14.25">
      <c r="A16" s="10" t="s">
        <v>14</v>
      </c>
      <c r="B16" s="3">
        <v>13423</v>
      </c>
      <c r="C16" s="3">
        <v>2074</v>
      </c>
      <c r="D16" s="3">
        <v>15497</v>
      </c>
      <c r="E16" s="3">
        <v>16694</v>
      </c>
      <c r="F16" s="3">
        <v>2452</v>
      </c>
      <c r="G16" s="3">
        <v>19146</v>
      </c>
      <c r="H16" s="4">
        <v>24.36862102361618</v>
      </c>
      <c r="I16" s="4">
        <v>18.225650916104147</v>
      </c>
      <c r="J16" s="5">
        <v>23.546492869587663</v>
      </c>
    </row>
    <row r="17" spans="1:10" ht="14.25">
      <c r="A17" s="6" t="s">
        <v>15</v>
      </c>
      <c r="B17" s="7">
        <v>1247</v>
      </c>
      <c r="C17" s="7">
        <v>1</v>
      </c>
      <c r="D17" s="7">
        <v>1248</v>
      </c>
      <c r="E17" s="7">
        <v>4055</v>
      </c>
      <c r="F17" s="7">
        <v>127</v>
      </c>
      <c r="G17" s="7">
        <v>4182</v>
      </c>
      <c r="H17" s="8">
        <v>225.18043303929431</v>
      </c>
      <c r="I17" s="8">
        <v>12600</v>
      </c>
      <c r="J17" s="9">
        <v>235.09615384615384</v>
      </c>
    </row>
    <row r="18" spans="1:10" ht="14.25">
      <c r="A18" s="10" t="s">
        <v>16</v>
      </c>
      <c r="B18" s="3">
        <v>1203</v>
      </c>
      <c r="C18" s="3">
        <v>38</v>
      </c>
      <c r="D18" s="3">
        <v>1241</v>
      </c>
      <c r="E18" s="3">
        <v>1767</v>
      </c>
      <c r="F18" s="3">
        <v>38</v>
      </c>
      <c r="G18" s="3">
        <v>1805</v>
      </c>
      <c r="H18" s="4">
        <v>46.88279301745636</v>
      </c>
      <c r="I18" s="4">
        <v>0</v>
      </c>
      <c r="J18" s="5">
        <v>45.44721998388396</v>
      </c>
    </row>
    <row r="19" spans="1:10" ht="14.25">
      <c r="A19" s="6" t="s">
        <v>17</v>
      </c>
      <c r="B19" s="7">
        <v>688</v>
      </c>
      <c r="C19" s="7">
        <v>103</v>
      </c>
      <c r="D19" s="7">
        <v>791</v>
      </c>
      <c r="E19" s="7">
        <v>847</v>
      </c>
      <c r="F19" s="7">
        <v>52</v>
      </c>
      <c r="G19" s="7">
        <v>899</v>
      </c>
      <c r="H19" s="8">
        <v>23.11046511627907</v>
      </c>
      <c r="I19" s="8">
        <v>-49.51456310679612</v>
      </c>
      <c r="J19" s="9">
        <v>13.653603034134006</v>
      </c>
    </row>
    <row r="20" spans="1:10" ht="14.25">
      <c r="A20" s="10" t="s">
        <v>73</v>
      </c>
      <c r="B20" s="3">
        <v>29804</v>
      </c>
      <c r="C20" s="3">
        <v>0</v>
      </c>
      <c r="D20" s="3">
        <v>29804</v>
      </c>
      <c r="E20" s="3">
        <v>33659</v>
      </c>
      <c r="F20" s="3">
        <v>0</v>
      </c>
      <c r="G20" s="3">
        <v>33659</v>
      </c>
      <c r="H20" s="4">
        <v>12.934505435512012</v>
      </c>
      <c r="I20" s="4">
        <v>0</v>
      </c>
      <c r="J20" s="5">
        <v>12.934505435512012</v>
      </c>
    </row>
    <row r="21" spans="1:10" ht="14.25">
      <c r="A21" s="6" t="s">
        <v>18</v>
      </c>
      <c r="B21" s="7">
        <v>22376</v>
      </c>
      <c r="C21" s="7">
        <v>123</v>
      </c>
      <c r="D21" s="7">
        <v>22499</v>
      </c>
      <c r="E21" s="7">
        <v>19532</v>
      </c>
      <c r="F21" s="7">
        <v>216</v>
      </c>
      <c r="G21" s="7">
        <v>19748</v>
      </c>
      <c r="H21" s="8">
        <v>-12.710046478369682</v>
      </c>
      <c r="I21" s="8">
        <v>75.60975609756098</v>
      </c>
      <c r="J21" s="9">
        <v>-12.227210098226587</v>
      </c>
    </row>
    <row r="22" spans="1:10" ht="14.25">
      <c r="A22" s="10" t="s">
        <v>19</v>
      </c>
      <c r="B22" s="3">
        <v>224</v>
      </c>
      <c r="C22" s="3">
        <v>0</v>
      </c>
      <c r="D22" s="3">
        <v>224</v>
      </c>
      <c r="E22" s="3">
        <v>125</v>
      </c>
      <c r="F22" s="3">
        <v>0</v>
      </c>
      <c r="G22" s="3">
        <v>125</v>
      </c>
      <c r="H22" s="4">
        <v>-44.19642857142857</v>
      </c>
      <c r="I22" s="4">
        <v>0</v>
      </c>
      <c r="J22" s="5">
        <v>-44.19642857142857</v>
      </c>
    </row>
    <row r="23" spans="1:10" ht="14.25">
      <c r="A23" s="6" t="s">
        <v>20</v>
      </c>
      <c r="B23" s="7">
        <v>2323</v>
      </c>
      <c r="C23" s="7">
        <v>2</v>
      </c>
      <c r="D23" s="7">
        <v>2325</v>
      </c>
      <c r="E23" s="7">
        <v>2822</v>
      </c>
      <c r="F23" s="7">
        <v>14</v>
      </c>
      <c r="G23" s="7">
        <v>2836</v>
      </c>
      <c r="H23" s="8">
        <v>21.480843736547566</v>
      </c>
      <c r="I23" s="8">
        <v>600</v>
      </c>
      <c r="J23" s="9">
        <v>21.978494623655916</v>
      </c>
    </row>
    <row r="24" spans="1:10" ht="14.25">
      <c r="A24" s="10" t="s">
        <v>21</v>
      </c>
      <c r="B24" s="3">
        <v>870</v>
      </c>
      <c r="C24" s="3">
        <v>3</v>
      </c>
      <c r="D24" s="3">
        <v>873</v>
      </c>
      <c r="E24" s="3">
        <v>1192</v>
      </c>
      <c r="F24" s="3">
        <v>0</v>
      </c>
      <c r="G24" s="3">
        <v>1192</v>
      </c>
      <c r="H24" s="4">
        <v>37.01149425287356</v>
      </c>
      <c r="I24" s="4">
        <v>-100</v>
      </c>
      <c r="J24" s="5">
        <v>36.54066437571592</v>
      </c>
    </row>
    <row r="25" spans="1:10" ht="14.25">
      <c r="A25" s="6" t="s">
        <v>22</v>
      </c>
      <c r="B25" s="7">
        <v>15184</v>
      </c>
      <c r="C25" s="7">
        <v>190</v>
      </c>
      <c r="D25" s="7">
        <v>15374</v>
      </c>
      <c r="E25" s="7">
        <v>14519</v>
      </c>
      <c r="F25" s="7">
        <v>222</v>
      </c>
      <c r="G25" s="7">
        <v>14741</v>
      </c>
      <c r="H25" s="8">
        <v>-4.379610115911485</v>
      </c>
      <c r="I25" s="8">
        <v>16.842105263157894</v>
      </c>
      <c r="J25" s="9">
        <v>-4.117340965266034</v>
      </c>
    </row>
    <row r="26" spans="1:10" ht="14.25">
      <c r="A26" s="10" t="s">
        <v>23</v>
      </c>
      <c r="B26" s="3">
        <v>5458</v>
      </c>
      <c r="C26" s="3">
        <v>41</v>
      </c>
      <c r="D26" s="3">
        <v>5499</v>
      </c>
      <c r="E26" s="3">
        <v>5316</v>
      </c>
      <c r="F26" s="3">
        <v>39</v>
      </c>
      <c r="G26" s="3">
        <v>5355</v>
      </c>
      <c r="H26" s="4">
        <v>-2.601685599120557</v>
      </c>
      <c r="I26" s="4">
        <v>-4.878048780487805</v>
      </c>
      <c r="J26" s="5">
        <v>-2.618657937806874</v>
      </c>
    </row>
    <row r="27" spans="1:10" ht="14.25">
      <c r="A27" s="6" t="s">
        <v>24</v>
      </c>
      <c r="B27" s="7">
        <v>75</v>
      </c>
      <c r="C27" s="7">
        <v>0</v>
      </c>
      <c r="D27" s="7">
        <v>75</v>
      </c>
      <c r="E27" s="7">
        <v>120</v>
      </c>
      <c r="F27" s="7">
        <v>0</v>
      </c>
      <c r="G27" s="7">
        <v>120</v>
      </c>
      <c r="H27" s="8">
        <v>60</v>
      </c>
      <c r="I27" s="8">
        <v>0</v>
      </c>
      <c r="J27" s="9">
        <v>60</v>
      </c>
    </row>
    <row r="28" spans="1:10" ht="14.25">
      <c r="A28" s="10" t="s">
        <v>25</v>
      </c>
      <c r="B28" s="3">
        <v>4336</v>
      </c>
      <c r="C28" s="3">
        <v>283</v>
      </c>
      <c r="D28" s="3">
        <v>4619</v>
      </c>
      <c r="E28" s="3">
        <v>4216</v>
      </c>
      <c r="F28" s="3">
        <v>300</v>
      </c>
      <c r="G28" s="3">
        <v>4516</v>
      </c>
      <c r="H28" s="4">
        <v>-2.7675276752767526</v>
      </c>
      <c r="I28" s="4">
        <v>6.007067137809187</v>
      </c>
      <c r="J28" s="5">
        <v>-2.2299198960814026</v>
      </c>
    </row>
    <row r="29" spans="1:10" ht="14.25">
      <c r="A29" s="6" t="s">
        <v>26</v>
      </c>
      <c r="B29" s="7">
        <v>8121</v>
      </c>
      <c r="C29" s="7">
        <v>793</v>
      </c>
      <c r="D29" s="7">
        <v>8914</v>
      </c>
      <c r="E29" s="7">
        <v>9651</v>
      </c>
      <c r="F29" s="7">
        <v>731</v>
      </c>
      <c r="G29" s="7">
        <v>10382</v>
      </c>
      <c r="H29" s="8">
        <v>18.84004432951607</v>
      </c>
      <c r="I29" s="8">
        <v>-7.818411097099622</v>
      </c>
      <c r="J29" s="9">
        <v>16.468476553735698</v>
      </c>
    </row>
    <row r="30" spans="1:10" ht="14.25">
      <c r="A30" s="10" t="s">
        <v>27</v>
      </c>
      <c r="B30" s="3">
        <v>5062</v>
      </c>
      <c r="C30" s="3">
        <v>418</v>
      </c>
      <c r="D30" s="3">
        <v>5480</v>
      </c>
      <c r="E30" s="3">
        <v>6169</v>
      </c>
      <c r="F30" s="3">
        <v>439</v>
      </c>
      <c r="G30" s="3">
        <v>6608</v>
      </c>
      <c r="H30" s="4">
        <v>21.868826550770446</v>
      </c>
      <c r="I30" s="4">
        <v>5.023923444976076</v>
      </c>
      <c r="J30" s="5">
        <v>20.583941605839414</v>
      </c>
    </row>
    <row r="31" spans="1:10" ht="14.25">
      <c r="A31" s="6" t="s">
        <v>64</v>
      </c>
      <c r="B31" s="7">
        <v>1937</v>
      </c>
      <c r="C31" s="7">
        <v>98</v>
      </c>
      <c r="D31" s="7">
        <v>2035</v>
      </c>
      <c r="E31" s="7">
        <v>2599</v>
      </c>
      <c r="F31" s="7">
        <v>9</v>
      </c>
      <c r="G31" s="7">
        <v>2608</v>
      </c>
      <c r="H31" s="8">
        <v>34.17656169334022</v>
      </c>
      <c r="I31" s="8">
        <v>-90.81632653061224</v>
      </c>
      <c r="J31" s="9">
        <v>28.157248157248155</v>
      </c>
    </row>
    <row r="32" spans="1:10" ht="14.25">
      <c r="A32" s="10" t="s">
        <v>74</v>
      </c>
      <c r="B32" s="3">
        <v>3400</v>
      </c>
      <c r="C32" s="3">
        <v>776</v>
      </c>
      <c r="D32" s="3">
        <v>4176</v>
      </c>
      <c r="E32" s="3">
        <v>4448</v>
      </c>
      <c r="F32" s="3">
        <v>592</v>
      </c>
      <c r="G32" s="3">
        <v>5040</v>
      </c>
      <c r="H32" s="4">
        <v>30.823529411764707</v>
      </c>
      <c r="I32" s="4">
        <v>-23.711340206185564</v>
      </c>
      <c r="J32" s="5">
        <v>20.689655172413794</v>
      </c>
    </row>
    <row r="33" spans="1:10" ht="14.25">
      <c r="A33" s="6" t="s">
        <v>60</v>
      </c>
      <c r="B33" s="7">
        <v>1625</v>
      </c>
      <c r="C33" s="7">
        <v>0</v>
      </c>
      <c r="D33" s="7">
        <v>1625</v>
      </c>
      <c r="E33" s="7">
        <v>1543</v>
      </c>
      <c r="F33" s="7">
        <v>0</v>
      </c>
      <c r="G33" s="7">
        <v>1543</v>
      </c>
      <c r="H33" s="8">
        <v>-5.046153846153846</v>
      </c>
      <c r="I33" s="8">
        <v>0</v>
      </c>
      <c r="J33" s="9">
        <v>-5.046153846153846</v>
      </c>
    </row>
    <row r="34" spans="1:10" ht="14.25">
      <c r="A34" s="10" t="s">
        <v>28</v>
      </c>
      <c r="B34" s="3">
        <v>6066</v>
      </c>
      <c r="C34" s="3">
        <v>1012</v>
      </c>
      <c r="D34" s="3">
        <v>7078</v>
      </c>
      <c r="E34" s="3">
        <v>3980</v>
      </c>
      <c r="F34" s="3">
        <v>161</v>
      </c>
      <c r="G34" s="3">
        <v>4141</v>
      </c>
      <c r="H34" s="4">
        <v>-34.38839432904715</v>
      </c>
      <c r="I34" s="4">
        <v>-84.0909090909091</v>
      </c>
      <c r="J34" s="5">
        <v>-41.4947725346143</v>
      </c>
    </row>
    <row r="35" spans="1:10" ht="14.25">
      <c r="A35" s="6" t="s">
        <v>59</v>
      </c>
      <c r="B35" s="7">
        <v>1932</v>
      </c>
      <c r="C35" s="7">
        <v>51</v>
      </c>
      <c r="D35" s="7">
        <v>1983</v>
      </c>
      <c r="E35" s="7">
        <v>2674</v>
      </c>
      <c r="F35" s="7">
        <v>26</v>
      </c>
      <c r="G35" s="7">
        <v>2700</v>
      </c>
      <c r="H35" s="8">
        <v>38.405797101449274</v>
      </c>
      <c r="I35" s="8">
        <v>-49.01960784313725</v>
      </c>
      <c r="J35" s="9">
        <v>36.157337367624805</v>
      </c>
    </row>
    <row r="36" spans="1:10" ht="14.25">
      <c r="A36" s="10" t="s">
        <v>29</v>
      </c>
      <c r="B36" s="3">
        <v>27785</v>
      </c>
      <c r="C36" s="3">
        <v>179</v>
      </c>
      <c r="D36" s="3">
        <v>27964</v>
      </c>
      <c r="E36" s="3">
        <v>21552</v>
      </c>
      <c r="F36" s="3">
        <v>212</v>
      </c>
      <c r="G36" s="3">
        <v>21764</v>
      </c>
      <c r="H36" s="4">
        <v>-22.432967428468597</v>
      </c>
      <c r="I36" s="4">
        <v>18.435754189944134</v>
      </c>
      <c r="J36" s="5">
        <v>-22.171363181233016</v>
      </c>
    </row>
    <row r="37" spans="1:10" ht="14.25">
      <c r="A37" s="6" t="s">
        <v>30</v>
      </c>
      <c r="B37" s="7">
        <v>1782</v>
      </c>
      <c r="C37" s="7">
        <v>27</v>
      </c>
      <c r="D37" s="7">
        <v>1809</v>
      </c>
      <c r="E37" s="7">
        <v>3532</v>
      </c>
      <c r="F37" s="7">
        <v>104</v>
      </c>
      <c r="G37" s="7">
        <v>3636</v>
      </c>
      <c r="H37" s="8">
        <v>98.20426487093154</v>
      </c>
      <c r="I37" s="8">
        <v>285.18518518518516</v>
      </c>
      <c r="J37" s="9">
        <v>100.99502487562188</v>
      </c>
    </row>
    <row r="38" spans="1:10" ht="14.25">
      <c r="A38" s="10" t="s">
        <v>31</v>
      </c>
      <c r="B38" s="3">
        <v>2606</v>
      </c>
      <c r="C38" s="3">
        <v>4</v>
      </c>
      <c r="D38" s="3">
        <v>2610</v>
      </c>
      <c r="E38" s="3">
        <v>3031</v>
      </c>
      <c r="F38" s="3">
        <v>11</v>
      </c>
      <c r="G38" s="3">
        <v>3042</v>
      </c>
      <c r="H38" s="4">
        <v>16.308518802762855</v>
      </c>
      <c r="I38" s="4">
        <v>175</v>
      </c>
      <c r="J38" s="5">
        <v>16.551724137931036</v>
      </c>
    </row>
    <row r="39" spans="1:10" ht="14.25">
      <c r="A39" s="6" t="s">
        <v>32</v>
      </c>
      <c r="B39" s="7">
        <v>589</v>
      </c>
      <c r="C39" s="7">
        <v>8</v>
      </c>
      <c r="D39" s="7">
        <v>597</v>
      </c>
      <c r="E39" s="7">
        <v>744</v>
      </c>
      <c r="F39" s="7">
        <v>19</v>
      </c>
      <c r="G39" s="7">
        <v>763</v>
      </c>
      <c r="H39" s="8">
        <v>26.31578947368421</v>
      </c>
      <c r="I39" s="8">
        <v>137.5</v>
      </c>
      <c r="J39" s="9">
        <v>27.80569514237856</v>
      </c>
    </row>
    <row r="40" spans="1:10" ht="14.25">
      <c r="A40" s="10" t="s">
        <v>33</v>
      </c>
      <c r="B40" s="3">
        <v>9946</v>
      </c>
      <c r="C40" s="3">
        <v>4115</v>
      </c>
      <c r="D40" s="3">
        <v>14061</v>
      </c>
      <c r="E40" s="3">
        <v>11072</v>
      </c>
      <c r="F40" s="3">
        <v>2795</v>
      </c>
      <c r="G40" s="3">
        <v>13867</v>
      </c>
      <c r="H40" s="4">
        <v>11.321134124271063</v>
      </c>
      <c r="I40" s="4">
        <v>-32.077764277035236</v>
      </c>
      <c r="J40" s="5">
        <v>-1.3797027238460993</v>
      </c>
    </row>
    <row r="41" spans="1:10" ht="14.25">
      <c r="A41" s="6" t="s">
        <v>34</v>
      </c>
      <c r="B41" s="7">
        <v>1570</v>
      </c>
      <c r="C41" s="7">
        <v>42</v>
      </c>
      <c r="D41" s="7">
        <v>1612</v>
      </c>
      <c r="E41" s="7">
        <v>827</v>
      </c>
      <c r="F41" s="7">
        <v>36</v>
      </c>
      <c r="G41" s="7">
        <v>863</v>
      </c>
      <c r="H41" s="8">
        <v>-47.32484076433121</v>
      </c>
      <c r="I41" s="8">
        <v>-14.285714285714285</v>
      </c>
      <c r="J41" s="9">
        <v>-46.464019851116625</v>
      </c>
    </row>
    <row r="42" spans="1:10" ht="14.25">
      <c r="A42" s="10" t="s">
        <v>35</v>
      </c>
      <c r="B42" s="3">
        <v>5183</v>
      </c>
      <c r="C42" s="3">
        <v>1212</v>
      </c>
      <c r="D42" s="3">
        <v>6395</v>
      </c>
      <c r="E42" s="3">
        <v>5014</v>
      </c>
      <c r="F42" s="3">
        <v>1043</v>
      </c>
      <c r="G42" s="3">
        <v>6057</v>
      </c>
      <c r="H42" s="4">
        <v>-3.2606598495080066</v>
      </c>
      <c r="I42" s="4">
        <v>-13.943894389438944</v>
      </c>
      <c r="J42" s="5">
        <v>-5.285379202501955</v>
      </c>
    </row>
    <row r="43" spans="1:10" ht="14.25">
      <c r="A43" s="6" t="s">
        <v>36</v>
      </c>
      <c r="B43" s="7">
        <v>4234</v>
      </c>
      <c r="C43" s="7">
        <v>138</v>
      </c>
      <c r="D43" s="7">
        <v>4372</v>
      </c>
      <c r="E43" s="7">
        <v>5024</v>
      </c>
      <c r="F43" s="7">
        <v>47</v>
      </c>
      <c r="G43" s="7">
        <v>5071</v>
      </c>
      <c r="H43" s="8">
        <v>18.65847897968824</v>
      </c>
      <c r="I43" s="8">
        <v>-65.94202898550725</v>
      </c>
      <c r="J43" s="9">
        <v>15.988106129917659</v>
      </c>
    </row>
    <row r="44" spans="1:10" ht="14.25">
      <c r="A44" s="10" t="s">
        <v>66</v>
      </c>
      <c r="B44" s="3">
        <v>3307</v>
      </c>
      <c r="C44" s="3">
        <v>10</v>
      </c>
      <c r="D44" s="3">
        <v>3317</v>
      </c>
      <c r="E44" s="3">
        <v>3967</v>
      </c>
      <c r="F44" s="3">
        <v>29</v>
      </c>
      <c r="G44" s="3">
        <v>3996</v>
      </c>
      <c r="H44" s="4">
        <v>19.957665557907468</v>
      </c>
      <c r="I44" s="4">
        <v>190</v>
      </c>
      <c r="J44" s="5">
        <v>20.470304492010854</v>
      </c>
    </row>
    <row r="45" spans="1:10" ht="14.25">
      <c r="A45" s="6" t="s">
        <v>67</v>
      </c>
      <c r="B45" s="7">
        <v>2075</v>
      </c>
      <c r="C45" s="7">
        <v>3</v>
      </c>
      <c r="D45" s="7">
        <v>2078</v>
      </c>
      <c r="E45" s="7">
        <v>2690</v>
      </c>
      <c r="F45" s="7">
        <v>15</v>
      </c>
      <c r="G45" s="7">
        <v>2705</v>
      </c>
      <c r="H45" s="8">
        <v>29.63855421686747</v>
      </c>
      <c r="I45" s="8">
        <v>400</v>
      </c>
      <c r="J45" s="9">
        <v>30.173243503368624</v>
      </c>
    </row>
    <row r="46" spans="1:10" ht="14.25">
      <c r="A46" s="10" t="s">
        <v>37</v>
      </c>
      <c r="B46" s="3">
        <v>12786</v>
      </c>
      <c r="C46" s="3">
        <v>230</v>
      </c>
      <c r="D46" s="3">
        <v>13016</v>
      </c>
      <c r="E46" s="3">
        <v>10856</v>
      </c>
      <c r="F46" s="3">
        <v>251</v>
      </c>
      <c r="G46" s="3">
        <v>11107</v>
      </c>
      <c r="H46" s="4">
        <v>-15.094634756765213</v>
      </c>
      <c r="I46" s="4">
        <v>9.130434782608695</v>
      </c>
      <c r="J46" s="5">
        <v>-14.66656422864167</v>
      </c>
    </row>
    <row r="47" spans="1:10" ht="14.25">
      <c r="A47" s="6" t="s">
        <v>38</v>
      </c>
      <c r="B47" s="7">
        <v>5249</v>
      </c>
      <c r="C47" s="7">
        <v>166</v>
      </c>
      <c r="D47" s="7">
        <v>5415</v>
      </c>
      <c r="E47" s="7">
        <v>6153</v>
      </c>
      <c r="F47" s="7">
        <v>217</v>
      </c>
      <c r="G47" s="7">
        <v>6370</v>
      </c>
      <c r="H47" s="8">
        <v>17.222328062488092</v>
      </c>
      <c r="I47" s="8">
        <v>30.72289156626506</v>
      </c>
      <c r="J47" s="9">
        <v>17.636195752539244</v>
      </c>
    </row>
    <row r="48" spans="1:10" ht="14.25">
      <c r="A48" s="10" t="s">
        <v>68</v>
      </c>
      <c r="B48" s="3">
        <v>2620</v>
      </c>
      <c r="C48" s="3">
        <v>28</v>
      </c>
      <c r="D48" s="3">
        <v>2648</v>
      </c>
      <c r="E48" s="3">
        <v>6139</v>
      </c>
      <c r="F48" s="3">
        <v>99</v>
      </c>
      <c r="G48" s="3">
        <v>6238</v>
      </c>
      <c r="H48" s="4">
        <v>134.31297709923663</v>
      </c>
      <c r="I48" s="4">
        <v>253.57142857142856</v>
      </c>
      <c r="J48" s="5">
        <v>135.5740181268882</v>
      </c>
    </row>
    <row r="49" spans="1:10" ht="14.25">
      <c r="A49" s="6" t="s">
        <v>39</v>
      </c>
      <c r="B49" s="7">
        <v>10483</v>
      </c>
      <c r="C49" s="7">
        <v>1367</v>
      </c>
      <c r="D49" s="7">
        <v>11850</v>
      </c>
      <c r="E49" s="7">
        <v>11192</v>
      </c>
      <c r="F49" s="7">
        <v>1224</v>
      </c>
      <c r="G49" s="7">
        <v>12416</v>
      </c>
      <c r="H49" s="8">
        <v>6.763331107507393</v>
      </c>
      <c r="I49" s="8">
        <v>-10.460863204096562</v>
      </c>
      <c r="J49" s="9">
        <v>4.776371308016877</v>
      </c>
    </row>
    <row r="50" spans="1:10" ht="14.25">
      <c r="A50" s="10" t="s">
        <v>40</v>
      </c>
      <c r="B50" s="3">
        <v>440</v>
      </c>
      <c r="C50" s="3">
        <v>0</v>
      </c>
      <c r="D50" s="3">
        <v>440</v>
      </c>
      <c r="E50" s="3">
        <v>508</v>
      </c>
      <c r="F50" s="3">
        <v>0</v>
      </c>
      <c r="G50" s="3">
        <v>508</v>
      </c>
      <c r="H50" s="4">
        <v>15.454545454545453</v>
      </c>
      <c r="I50" s="4">
        <v>0</v>
      </c>
      <c r="J50" s="5">
        <v>15.454545454545453</v>
      </c>
    </row>
    <row r="51" spans="1:10" ht="14.25">
      <c r="A51" s="6" t="s">
        <v>41</v>
      </c>
      <c r="B51" s="7">
        <v>750</v>
      </c>
      <c r="C51" s="7">
        <v>5</v>
      </c>
      <c r="D51" s="7">
        <v>755</v>
      </c>
      <c r="E51" s="7">
        <v>926</v>
      </c>
      <c r="F51" s="7">
        <v>2</v>
      </c>
      <c r="G51" s="7">
        <v>928</v>
      </c>
      <c r="H51" s="8">
        <v>23.466666666666665</v>
      </c>
      <c r="I51" s="8">
        <v>-60</v>
      </c>
      <c r="J51" s="9">
        <v>22.91390728476821</v>
      </c>
    </row>
    <row r="52" spans="1:10" ht="14.25">
      <c r="A52" s="10" t="s">
        <v>42</v>
      </c>
      <c r="B52" s="3">
        <v>2579</v>
      </c>
      <c r="C52" s="3">
        <v>56</v>
      </c>
      <c r="D52" s="3">
        <v>2635</v>
      </c>
      <c r="E52" s="3">
        <v>2817</v>
      </c>
      <c r="F52" s="3">
        <v>45</v>
      </c>
      <c r="G52" s="3">
        <v>2862</v>
      </c>
      <c r="H52" s="4">
        <v>9.228383094222567</v>
      </c>
      <c r="I52" s="4">
        <v>-19.642857142857142</v>
      </c>
      <c r="J52" s="5">
        <v>8.614800759013283</v>
      </c>
    </row>
    <row r="53" spans="1:10" ht="14.25">
      <c r="A53" s="6" t="s">
        <v>69</v>
      </c>
      <c r="B53" s="7">
        <v>4708</v>
      </c>
      <c r="C53" s="7">
        <v>19</v>
      </c>
      <c r="D53" s="7">
        <v>4727</v>
      </c>
      <c r="E53" s="7">
        <v>6819</v>
      </c>
      <c r="F53" s="7">
        <v>141</v>
      </c>
      <c r="G53" s="7">
        <v>6960</v>
      </c>
      <c r="H53" s="8">
        <v>44.83857264231096</v>
      </c>
      <c r="I53" s="8">
        <v>642.1052631578948</v>
      </c>
      <c r="J53" s="9">
        <v>47.239263803680984</v>
      </c>
    </row>
    <row r="54" spans="1:10" ht="14.25">
      <c r="A54" s="10" t="s">
        <v>43</v>
      </c>
      <c r="B54" s="3">
        <v>4565</v>
      </c>
      <c r="C54" s="3">
        <v>2</v>
      </c>
      <c r="D54" s="3">
        <v>4567</v>
      </c>
      <c r="E54" s="3">
        <v>5457</v>
      </c>
      <c r="F54" s="3">
        <v>1</v>
      </c>
      <c r="G54" s="3">
        <v>5458</v>
      </c>
      <c r="H54" s="4">
        <v>19.53997809419496</v>
      </c>
      <c r="I54" s="4">
        <v>-50</v>
      </c>
      <c r="J54" s="5">
        <v>19.50952485220057</v>
      </c>
    </row>
    <row r="55" spans="1:10" ht="14.25">
      <c r="A55" s="6" t="s">
        <v>61</v>
      </c>
      <c r="B55" s="7">
        <v>20678</v>
      </c>
      <c r="C55" s="7">
        <v>666</v>
      </c>
      <c r="D55" s="7">
        <v>21344</v>
      </c>
      <c r="E55" s="7">
        <v>24085</v>
      </c>
      <c r="F55" s="7">
        <v>593</v>
      </c>
      <c r="G55" s="7">
        <v>24678</v>
      </c>
      <c r="H55" s="8">
        <v>16.47644839926492</v>
      </c>
      <c r="I55" s="8">
        <v>-10.96096096096096</v>
      </c>
      <c r="J55" s="9">
        <v>15.620314842578711</v>
      </c>
    </row>
    <row r="56" spans="1:10" ht="14.25">
      <c r="A56" s="10" t="s">
        <v>44</v>
      </c>
      <c r="B56" s="3">
        <v>1003</v>
      </c>
      <c r="C56" s="3">
        <v>1</v>
      </c>
      <c r="D56" s="3">
        <v>1004</v>
      </c>
      <c r="E56" s="3">
        <v>1079</v>
      </c>
      <c r="F56" s="3">
        <v>19</v>
      </c>
      <c r="G56" s="3">
        <v>1098</v>
      </c>
      <c r="H56" s="4">
        <v>7.577268195413758</v>
      </c>
      <c r="I56" s="4">
        <v>1800</v>
      </c>
      <c r="J56" s="5">
        <v>9.362549800796813</v>
      </c>
    </row>
    <row r="57" spans="1:10" ht="14.25">
      <c r="A57" s="6" t="s">
        <v>45</v>
      </c>
      <c r="B57" s="7">
        <v>5018</v>
      </c>
      <c r="C57" s="7">
        <v>20</v>
      </c>
      <c r="D57" s="7">
        <v>5038</v>
      </c>
      <c r="E57" s="7">
        <v>4817</v>
      </c>
      <c r="F57" s="7">
        <v>3</v>
      </c>
      <c r="G57" s="7">
        <v>4820</v>
      </c>
      <c r="H57" s="8">
        <v>-4.005579912315663</v>
      </c>
      <c r="I57" s="8">
        <v>-85</v>
      </c>
      <c r="J57" s="9">
        <v>-4.327113934100834</v>
      </c>
    </row>
    <row r="58" spans="1:10" ht="14.25">
      <c r="A58" s="10" t="s">
        <v>46</v>
      </c>
      <c r="B58" s="3">
        <v>12673</v>
      </c>
      <c r="C58" s="3">
        <v>52</v>
      </c>
      <c r="D58" s="3">
        <v>12725</v>
      </c>
      <c r="E58" s="3">
        <v>14864</v>
      </c>
      <c r="F58" s="3">
        <v>48</v>
      </c>
      <c r="G58" s="3">
        <v>14912</v>
      </c>
      <c r="H58" s="4">
        <v>17.28872405902312</v>
      </c>
      <c r="I58" s="4">
        <v>-7.6923076923076925</v>
      </c>
      <c r="J58" s="5">
        <v>17.18664047151277</v>
      </c>
    </row>
    <row r="59" spans="1:10" ht="14.25">
      <c r="A59" s="6" t="s">
        <v>75</v>
      </c>
      <c r="B59" s="7">
        <v>1019</v>
      </c>
      <c r="C59" s="7">
        <v>255</v>
      </c>
      <c r="D59" s="7">
        <v>1274</v>
      </c>
      <c r="E59" s="7">
        <v>4276</v>
      </c>
      <c r="F59" s="7">
        <v>403</v>
      </c>
      <c r="G59" s="7">
        <v>4679</v>
      </c>
      <c r="H59" s="8">
        <v>319.6270853778214</v>
      </c>
      <c r="I59" s="8">
        <v>58.03921568627452</v>
      </c>
      <c r="J59" s="9">
        <v>267.2684458398744</v>
      </c>
    </row>
    <row r="60" spans="1:10" ht="14.25">
      <c r="A60" s="10" t="s">
        <v>76</v>
      </c>
      <c r="B60" s="3">
        <v>400</v>
      </c>
      <c r="C60" s="3">
        <v>545</v>
      </c>
      <c r="D60" s="3">
        <v>945</v>
      </c>
      <c r="E60" s="3">
        <v>386</v>
      </c>
      <c r="F60" s="3">
        <v>393</v>
      </c>
      <c r="G60" s="3">
        <v>779</v>
      </c>
      <c r="H60" s="4">
        <v>-3.5000000000000004</v>
      </c>
      <c r="I60" s="4">
        <v>-27.889908256880737</v>
      </c>
      <c r="J60" s="5">
        <v>-17.566137566137566</v>
      </c>
    </row>
    <row r="61" spans="1:11" ht="14.25">
      <c r="A61" s="11" t="s">
        <v>47</v>
      </c>
      <c r="B61" s="12">
        <f>B62-SUM(B6+B10+B20+B32+B59+B60+B5)</f>
        <v>451420</v>
      </c>
      <c r="C61" s="12">
        <f>C62-SUM(C6+C10+C20+C32+C59+C60+C5)</f>
        <v>258074</v>
      </c>
      <c r="D61" s="12">
        <f>D62-SUM(D6+D10+D20+D32+D59+D60+D5)</f>
        <v>709494</v>
      </c>
      <c r="E61" s="12">
        <v>496346</v>
      </c>
      <c r="F61" s="12">
        <v>285102</v>
      </c>
      <c r="G61" s="12">
        <v>781448</v>
      </c>
      <c r="H61" s="13">
        <v>9.952150990208676</v>
      </c>
      <c r="I61" s="13">
        <v>10.472965118531894</v>
      </c>
      <c r="J61" s="35">
        <v>10.141593868306146</v>
      </c>
      <c r="K61" s="36"/>
    </row>
    <row r="62" spans="1:10" ht="14.25">
      <c r="A62" s="14" t="s">
        <v>48</v>
      </c>
      <c r="B62" s="15">
        <f>SUM(B4:B60)</f>
        <v>662865</v>
      </c>
      <c r="C62" s="15">
        <f>SUM(C4:C60)</f>
        <v>606419</v>
      </c>
      <c r="D62" s="15">
        <f>SUM(D4:D60)</f>
        <v>1269284</v>
      </c>
      <c r="E62" s="15">
        <v>741566</v>
      </c>
      <c r="F62" s="15">
        <v>706067</v>
      </c>
      <c r="G62" s="15">
        <v>1447633</v>
      </c>
      <c r="H62" s="16">
        <v>11.872854955383072</v>
      </c>
      <c r="I62" s="16">
        <v>16.432202816864248</v>
      </c>
      <c r="J62" s="17">
        <v>14.051150097220166</v>
      </c>
    </row>
    <row r="63" spans="1:10" ht="15" thickBot="1">
      <c r="A63" s="18" t="s">
        <v>49</v>
      </c>
      <c r="B63" s="19"/>
      <c r="C63" s="19"/>
      <c r="D63" s="19">
        <v>321898</v>
      </c>
      <c r="E63" s="19"/>
      <c r="F63" s="19"/>
      <c r="G63" s="19">
        <v>403044</v>
      </c>
      <c r="H63" s="59"/>
      <c r="I63" s="59"/>
      <c r="J63" s="60">
        <v>25.208606452975786</v>
      </c>
    </row>
    <row r="64" spans="1:10" ht="14.25">
      <c r="A64" s="14" t="s">
        <v>50</v>
      </c>
      <c r="B64" s="34"/>
      <c r="C64" s="34"/>
      <c r="D64" s="34">
        <f>+D62+D63</f>
        <v>1591182</v>
      </c>
      <c r="E64" s="34"/>
      <c r="F64" s="34"/>
      <c r="G64" s="34">
        <v>1850677</v>
      </c>
      <c r="H64" s="61"/>
      <c r="I64" s="61"/>
      <c r="J64" s="62">
        <v>16.30831671047058</v>
      </c>
    </row>
    <row r="65" spans="1:10" ht="14.25">
      <c r="A65" s="65"/>
      <c r="B65" s="66"/>
      <c r="C65" s="66"/>
      <c r="D65" s="66"/>
      <c r="E65" s="66"/>
      <c r="F65" s="66"/>
      <c r="G65" s="66"/>
      <c r="H65" s="66"/>
      <c r="I65" s="66"/>
      <c r="J65" s="67"/>
    </row>
    <row r="66" spans="1:10" ht="15" thickBot="1">
      <c r="A66" s="68"/>
      <c r="B66" s="69"/>
      <c r="C66" s="69"/>
      <c r="D66" s="69"/>
      <c r="E66" s="69"/>
      <c r="F66" s="69"/>
      <c r="G66" s="69"/>
      <c r="H66" s="69"/>
      <c r="I66" s="69"/>
      <c r="J66" s="70"/>
    </row>
    <row r="67" spans="1:10" ht="48.75" customHeight="1">
      <c r="A67" s="71" t="s">
        <v>62</v>
      </c>
      <c r="B67" s="71"/>
      <c r="C67" s="71"/>
      <c r="D67" s="71"/>
      <c r="E67" s="71"/>
      <c r="F67" s="71"/>
      <c r="G67" s="71"/>
      <c r="H67" s="71"/>
      <c r="I67" s="71"/>
      <c r="J67" s="71"/>
    </row>
    <row r="68" ht="14.25">
      <c r="A68" s="39" t="s">
        <v>63</v>
      </c>
    </row>
    <row r="69" spans="8:10" ht="14.25">
      <c r="H69" s="38"/>
      <c r="I69" s="38"/>
      <c r="J69" s="38"/>
    </row>
    <row r="70" spans="8:10" ht="14.25">
      <c r="H70" s="38"/>
      <c r="I70" s="38"/>
      <c r="J70" s="38"/>
    </row>
    <row r="71" spans="8:10" ht="14.25">
      <c r="H71" s="38"/>
      <c r="I71" s="38"/>
      <c r="J71" s="38"/>
    </row>
    <row r="72" spans="8:10" ht="14.25">
      <c r="H72" s="38"/>
      <c r="I72" s="38"/>
      <c r="J72" s="38"/>
    </row>
  </sheetData>
  <sheetProtection/>
  <mergeCells count="8">
    <mergeCell ref="A65:J65"/>
    <mergeCell ref="A66:J66"/>
    <mergeCell ref="A67:J67"/>
    <mergeCell ref="A1:J1"/>
    <mergeCell ref="A2:A3"/>
    <mergeCell ref="B2:D2"/>
    <mergeCell ref="E2:G2"/>
    <mergeCell ref="H2:J2"/>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J67"/>
  <sheetViews>
    <sheetView zoomScale="75" zoomScaleNormal="75" zoomScalePageLayoutView="0" workbookViewId="0" topLeftCell="A1">
      <selection activeCell="A4" sqref="A4"/>
    </sheetView>
  </sheetViews>
  <sheetFormatPr defaultColWidth="9.140625" defaultRowHeight="15"/>
  <cols>
    <col min="1" max="1" width="34.00390625" style="0" bestFit="1" customWidth="1"/>
    <col min="2" max="10" width="14.28125" style="0" customWidth="1"/>
  </cols>
  <sheetData>
    <row r="1" spans="1:10" ht="24.75" customHeight="1">
      <c r="A1" s="72" t="s">
        <v>56</v>
      </c>
      <c r="B1" s="73"/>
      <c r="C1" s="73"/>
      <c r="D1" s="73"/>
      <c r="E1" s="73"/>
      <c r="F1" s="73"/>
      <c r="G1" s="73"/>
      <c r="H1" s="73"/>
      <c r="I1" s="73"/>
      <c r="J1" s="74"/>
    </row>
    <row r="2" spans="1:10" ht="27" customHeight="1">
      <c r="A2" s="80" t="s">
        <v>1</v>
      </c>
      <c r="B2" s="77" t="s">
        <v>80</v>
      </c>
      <c r="C2" s="77"/>
      <c r="D2" s="77"/>
      <c r="E2" s="77" t="s">
        <v>81</v>
      </c>
      <c r="F2" s="77"/>
      <c r="G2" s="77"/>
      <c r="H2" s="78" t="s">
        <v>65</v>
      </c>
      <c r="I2" s="78"/>
      <c r="J2" s="79"/>
    </row>
    <row r="3" spans="1:10" ht="14.25">
      <c r="A3" s="81"/>
      <c r="B3" s="1" t="s">
        <v>2</v>
      </c>
      <c r="C3" s="1" t="s">
        <v>3</v>
      </c>
      <c r="D3" s="1" t="s">
        <v>4</v>
      </c>
      <c r="E3" s="1" t="s">
        <v>2</v>
      </c>
      <c r="F3" s="1" t="s">
        <v>3</v>
      </c>
      <c r="G3" s="1" t="s">
        <v>4</v>
      </c>
      <c r="H3" s="1" t="s">
        <v>2</v>
      </c>
      <c r="I3" s="1" t="s">
        <v>3</v>
      </c>
      <c r="J3" s="2" t="s">
        <v>4</v>
      </c>
    </row>
    <row r="4" spans="1:10" ht="14.25">
      <c r="A4" s="10" t="s">
        <v>5</v>
      </c>
      <c r="B4" s="3">
        <v>3</v>
      </c>
      <c r="C4" s="3">
        <v>1319</v>
      </c>
      <c r="D4" s="3">
        <v>1322</v>
      </c>
      <c r="E4" s="3">
        <v>0</v>
      </c>
      <c r="F4" s="3">
        <v>0</v>
      </c>
      <c r="G4" s="3">
        <v>0</v>
      </c>
      <c r="H4" s="4">
        <v>-100</v>
      </c>
      <c r="I4" s="4">
        <v>-100</v>
      </c>
      <c r="J4" s="5">
        <v>-100</v>
      </c>
    </row>
    <row r="5" spans="1:10" ht="14.25">
      <c r="A5" s="6" t="s">
        <v>70</v>
      </c>
      <c r="B5" s="7">
        <v>89680</v>
      </c>
      <c r="C5" s="7">
        <v>253362</v>
      </c>
      <c r="D5" s="7">
        <v>343042</v>
      </c>
      <c r="E5" s="7">
        <v>105775</v>
      </c>
      <c r="F5" s="7">
        <v>310863</v>
      </c>
      <c r="G5" s="7">
        <v>416638</v>
      </c>
      <c r="H5" s="8">
        <v>17.9471454058876</v>
      </c>
      <c r="I5" s="8">
        <v>22.695195017405926</v>
      </c>
      <c r="J5" s="9">
        <v>21.453932754589815</v>
      </c>
    </row>
    <row r="6" spans="1:10" ht="14.25">
      <c r="A6" s="10" t="s">
        <v>71</v>
      </c>
      <c r="B6" s="3">
        <v>79256</v>
      </c>
      <c r="C6" s="3">
        <v>83331</v>
      </c>
      <c r="D6" s="3">
        <v>162587</v>
      </c>
      <c r="E6" s="3">
        <v>86739</v>
      </c>
      <c r="F6" s="3">
        <v>98268</v>
      </c>
      <c r="G6" s="3">
        <v>185007</v>
      </c>
      <c r="H6" s="4">
        <v>9.44155647521954</v>
      </c>
      <c r="I6" s="4">
        <v>17.92490189725312</v>
      </c>
      <c r="J6" s="5">
        <v>13.789540369156207</v>
      </c>
    </row>
    <row r="7" spans="1:10" ht="14.25">
      <c r="A7" s="6" t="s">
        <v>6</v>
      </c>
      <c r="B7" s="7">
        <v>37568</v>
      </c>
      <c r="C7" s="7">
        <v>12622</v>
      </c>
      <c r="D7" s="7">
        <v>50190</v>
      </c>
      <c r="E7" s="7">
        <v>50205</v>
      </c>
      <c r="F7" s="7">
        <v>16999</v>
      </c>
      <c r="G7" s="7">
        <v>67204</v>
      </c>
      <c r="H7" s="8">
        <v>33.637670357751276</v>
      </c>
      <c r="I7" s="8">
        <v>34.67754713991443</v>
      </c>
      <c r="J7" s="9">
        <v>33.89918310420402</v>
      </c>
    </row>
    <row r="8" spans="1:10" ht="14.25">
      <c r="A8" s="10" t="s">
        <v>7</v>
      </c>
      <c r="B8" s="3">
        <v>30430</v>
      </c>
      <c r="C8" s="3">
        <v>23489</v>
      </c>
      <c r="D8" s="3">
        <v>53919</v>
      </c>
      <c r="E8" s="3">
        <v>31774</v>
      </c>
      <c r="F8" s="3">
        <v>24576</v>
      </c>
      <c r="G8" s="3">
        <v>56350</v>
      </c>
      <c r="H8" s="4">
        <v>4.416694051922445</v>
      </c>
      <c r="I8" s="4">
        <v>4.6276980714376945</v>
      </c>
      <c r="J8" s="5">
        <v>4.508614774012871</v>
      </c>
    </row>
    <row r="9" spans="1:10" ht="14.25">
      <c r="A9" s="6" t="s">
        <v>8</v>
      </c>
      <c r="B9" s="7">
        <v>28952</v>
      </c>
      <c r="C9" s="7">
        <v>139723</v>
      </c>
      <c r="D9" s="7">
        <v>168675</v>
      </c>
      <c r="E9" s="7">
        <v>32779</v>
      </c>
      <c r="F9" s="7">
        <v>164532</v>
      </c>
      <c r="G9" s="7">
        <v>197311</v>
      </c>
      <c r="H9" s="8">
        <v>13.21843050566455</v>
      </c>
      <c r="I9" s="8">
        <v>17.755845494299436</v>
      </c>
      <c r="J9" s="9">
        <v>16.97702682673781</v>
      </c>
    </row>
    <row r="10" spans="1:10" ht="14.25">
      <c r="A10" s="10" t="s">
        <v>72</v>
      </c>
      <c r="B10" s="3">
        <v>2537</v>
      </c>
      <c r="C10" s="3">
        <v>1873</v>
      </c>
      <c r="D10" s="3">
        <v>4410</v>
      </c>
      <c r="E10" s="3">
        <v>3115</v>
      </c>
      <c r="F10" s="3">
        <v>2314</v>
      </c>
      <c r="G10" s="3">
        <v>5429</v>
      </c>
      <c r="H10" s="4">
        <v>22.78281434765471</v>
      </c>
      <c r="I10" s="4">
        <v>23.545114789108382</v>
      </c>
      <c r="J10" s="5">
        <v>23.10657596371882</v>
      </c>
    </row>
    <row r="11" spans="1:10" ht="14.25">
      <c r="A11" s="6" t="s">
        <v>9</v>
      </c>
      <c r="B11" s="7">
        <v>8804</v>
      </c>
      <c r="C11" s="7">
        <v>18187</v>
      </c>
      <c r="D11" s="7">
        <v>26991</v>
      </c>
      <c r="E11" s="7">
        <v>10744</v>
      </c>
      <c r="F11" s="7">
        <v>20100</v>
      </c>
      <c r="G11" s="7">
        <v>30844</v>
      </c>
      <c r="H11" s="8">
        <v>22.035438437074056</v>
      </c>
      <c r="I11" s="8">
        <v>10.518502226865344</v>
      </c>
      <c r="J11" s="9">
        <v>14.275128746619242</v>
      </c>
    </row>
    <row r="12" spans="1:10" ht="14.25">
      <c r="A12" s="10" t="s">
        <v>10</v>
      </c>
      <c r="B12" s="3">
        <v>11379</v>
      </c>
      <c r="C12" s="3">
        <v>12194</v>
      </c>
      <c r="D12" s="3">
        <v>23573</v>
      </c>
      <c r="E12" s="3">
        <v>12857</v>
      </c>
      <c r="F12" s="3">
        <v>11451</v>
      </c>
      <c r="G12" s="3">
        <v>24308</v>
      </c>
      <c r="H12" s="4">
        <v>12.988839089550927</v>
      </c>
      <c r="I12" s="4">
        <v>-6.093160570772511</v>
      </c>
      <c r="J12" s="5">
        <v>3.1179739532516013</v>
      </c>
    </row>
    <row r="13" spans="1:10" ht="14.25">
      <c r="A13" s="6" t="s">
        <v>11</v>
      </c>
      <c r="B13" s="7">
        <v>16802</v>
      </c>
      <c r="C13" s="7">
        <v>6194</v>
      </c>
      <c r="D13" s="7">
        <v>22996</v>
      </c>
      <c r="E13" s="7">
        <v>20040</v>
      </c>
      <c r="F13" s="7">
        <v>5634</v>
      </c>
      <c r="G13" s="7">
        <v>25674</v>
      </c>
      <c r="H13" s="8">
        <v>19.27151529579812</v>
      </c>
      <c r="I13" s="8">
        <v>-9.041007426541816</v>
      </c>
      <c r="J13" s="9">
        <v>11.645503565837537</v>
      </c>
    </row>
    <row r="14" spans="1:10" ht="14.25">
      <c r="A14" s="10" t="s">
        <v>12</v>
      </c>
      <c r="B14" s="3">
        <v>13285</v>
      </c>
      <c r="C14" s="3">
        <v>5102</v>
      </c>
      <c r="D14" s="3">
        <v>18387</v>
      </c>
      <c r="E14" s="3">
        <v>15509</v>
      </c>
      <c r="F14" s="3">
        <v>6423</v>
      </c>
      <c r="G14" s="3">
        <v>21932</v>
      </c>
      <c r="H14" s="4">
        <v>16.740684983063606</v>
      </c>
      <c r="I14" s="4">
        <v>25.891807134457075</v>
      </c>
      <c r="J14" s="5">
        <v>19.279926034698427</v>
      </c>
    </row>
    <row r="15" spans="1:10" ht="14.25">
      <c r="A15" s="6" t="s">
        <v>13</v>
      </c>
      <c r="B15" s="7">
        <v>4446</v>
      </c>
      <c r="C15" s="7">
        <v>45</v>
      </c>
      <c r="D15" s="7">
        <v>4491</v>
      </c>
      <c r="E15" s="7">
        <v>5313</v>
      </c>
      <c r="F15" s="7">
        <v>60</v>
      </c>
      <c r="G15" s="7">
        <v>5373</v>
      </c>
      <c r="H15" s="8">
        <v>19.50067476383266</v>
      </c>
      <c r="I15" s="8">
        <v>33.33333333333333</v>
      </c>
      <c r="J15" s="9">
        <v>19.639278557114228</v>
      </c>
    </row>
    <row r="16" spans="1:10" ht="14.25">
      <c r="A16" s="10" t="s">
        <v>14</v>
      </c>
      <c r="B16" s="3">
        <v>10724</v>
      </c>
      <c r="C16" s="3">
        <v>1978</v>
      </c>
      <c r="D16" s="3">
        <v>12702</v>
      </c>
      <c r="E16" s="3">
        <v>11724</v>
      </c>
      <c r="F16" s="3">
        <v>1881</v>
      </c>
      <c r="G16" s="3">
        <v>13605</v>
      </c>
      <c r="H16" s="4">
        <v>9.324878776575904</v>
      </c>
      <c r="I16" s="4">
        <v>-4.903943377148635</v>
      </c>
      <c r="J16" s="5">
        <v>7.109116674539442</v>
      </c>
    </row>
    <row r="17" spans="1:10" ht="14.25">
      <c r="A17" s="6" t="s">
        <v>15</v>
      </c>
      <c r="B17" s="7">
        <v>1060</v>
      </c>
      <c r="C17" s="7">
        <v>0</v>
      </c>
      <c r="D17" s="7">
        <v>1060</v>
      </c>
      <c r="E17" s="7">
        <v>1713</v>
      </c>
      <c r="F17" s="7">
        <v>4</v>
      </c>
      <c r="G17" s="7">
        <v>1717</v>
      </c>
      <c r="H17" s="8">
        <v>61.60377358490566</v>
      </c>
      <c r="I17" s="8">
        <v>0</v>
      </c>
      <c r="J17" s="9">
        <v>61.9811320754717</v>
      </c>
    </row>
    <row r="18" spans="1:10" ht="14.25">
      <c r="A18" s="10" t="s">
        <v>16</v>
      </c>
      <c r="B18" s="3">
        <v>1077</v>
      </c>
      <c r="C18" s="3">
        <v>17</v>
      </c>
      <c r="D18" s="3">
        <v>1094</v>
      </c>
      <c r="E18" s="3">
        <v>1664</v>
      </c>
      <c r="F18" s="3">
        <v>17</v>
      </c>
      <c r="G18" s="3">
        <v>1681</v>
      </c>
      <c r="H18" s="4">
        <v>54.50324976787372</v>
      </c>
      <c r="I18" s="4">
        <v>0</v>
      </c>
      <c r="J18" s="5">
        <v>53.65630712979891</v>
      </c>
    </row>
    <row r="19" spans="1:10" ht="14.25">
      <c r="A19" s="6" t="s">
        <v>17</v>
      </c>
      <c r="B19" s="7">
        <v>527</v>
      </c>
      <c r="C19" s="7">
        <v>62</v>
      </c>
      <c r="D19" s="7">
        <v>589</v>
      </c>
      <c r="E19" s="7">
        <v>744</v>
      </c>
      <c r="F19" s="7">
        <v>29</v>
      </c>
      <c r="G19" s="7">
        <v>773</v>
      </c>
      <c r="H19" s="8">
        <v>41.17647058823529</v>
      </c>
      <c r="I19" s="8">
        <v>-53.2258064516129</v>
      </c>
      <c r="J19" s="9">
        <v>31.239388794567063</v>
      </c>
    </row>
    <row r="20" spans="1:10" ht="14.25">
      <c r="A20" s="10" t="s">
        <v>73</v>
      </c>
      <c r="B20" s="3">
        <v>0</v>
      </c>
      <c r="C20" s="3">
        <v>0</v>
      </c>
      <c r="D20" s="3">
        <v>0</v>
      </c>
      <c r="E20" s="3">
        <v>0</v>
      </c>
      <c r="F20" s="3">
        <v>0</v>
      </c>
      <c r="G20" s="3">
        <v>0</v>
      </c>
      <c r="H20" s="4">
        <v>0</v>
      </c>
      <c r="I20" s="4">
        <v>0</v>
      </c>
      <c r="J20" s="5">
        <v>0</v>
      </c>
    </row>
    <row r="21" spans="1:10" ht="14.25">
      <c r="A21" s="6" t="s">
        <v>18</v>
      </c>
      <c r="B21" s="7">
        <v>1524</v>
      </c>
      <c r="C21" s="7">
        <v>80</v>
      </c>
      <c r="D21" s="7">
        <v>1604</v>
      </c>
      <c r="E21" s="7">
        <v>1633</v>
      </c>
      <c r="F21" s="7">
        <v>159</v>
      </c>
      <c r="G21" s="7">
        <v>1792</v>
      </c>
      <c r="H21" s="8">
        <v>7.152230971128609</v>
      </c>
      <c r="I21" s="8">
        <v>98.75</v>
      </c>
      <c r="J21" s="9">
        <v>11.72069825436409</v>
      </c>
    </row>
    <row r="22" spans="1:10" ht="14.25">
      <c r="A22" s="10" t="s">
        <v>19</v>
      </c>
      <c r="B22" s="3">
        <v>0</v>
      </c>
      <c r="C22" s="3">
        <v>0</v>
      </c>
      <c r="D22" s="3">
        <v>0</v>
      </c>
      <c r="E22" s="3">
        <v>0</v>
      </c>
      <c r="F22" s="3">
        <v>0</v>
      </c>
      <c r="G22" s="3">
        <v>0</v>
      </c>
      <c r="H22" s="4">
        <v>0</v>
      </c>
      <c r="I22" s="4">
        <v>0</v>
      </c>
      <c r="J22" s="5">
        <v>0</v>
      </c>
    </row>
    <row r="23" spans="1:10" ht="14.25">
      <c r="A23" s="6" t="s">
        <v>20</v>
      </c>
      <c r="B23" s="7">
        <v>2131</v>
      </c>
      <c r="C23" s="7">
        <v>1</v>
      </c>
      <c r="D23" s="7">
        <v>2132</v>
      </c>
      <c r="E23" s="7">
        <v>2659</v>
      </c>
      <c r="F23" s="7">
        <v>9</v>
      </c>
      <c r="G23" s="7">
        <v>2668</v>
      </c>
      <c r="H23" s="8">
        <v>24.777099953073677</v>
      </c>
      <c r="I23" s="8">
        <v>800</v>
      </c>
      <c r="J23" s="9">
        <v>25.14071294559099</v>
      </c>
    </row>
    <row r="24" spans="1:10" ht="14.25">
      <c r="A24" s="10" t="s">
        <v>21</v>
      </c>
      <c r="B24" s="3">
        <v>801</v>
      </c>
      <c r="C24" s="3">
        <v>0</v>
      </c>
      <c r="D24" s="3">
        <v>801</v>
      </c>
      <c r="E24" s="3">
        <v>1105</v>
      </c>
      <c r="F24" s="3">
        <v>0</v>
      </c>
      <c r="G24" s="3">
        <v>1105</v>
      </c>
      <c r="H24" s="4">
        <v>37.95255930087391</v>
      </c>
      <c r="I24" s="4">
        <v>0</v>
      </c>
      <c r="J24" s="5">
        <v>37.95255930087391</v>
      </c>
    </row>
    <row r="25" spans="1:10" ht="14.25">
      <c r="A25" s="6" t="s">
        <v>22</v>
      </c>
      <c r="B25" s="7">
        <v>523</v>
      </c>
      <c r="C25" s="7">
        <v>90</v>
      </c>
      <c r="D25" s="7">
        <v>613</v>
      </c>
      <c r="E25" s="7">
        <v>875</v>
      </c>
      <c r="F25" s="7">
        <v>108</v>
      </c>
      <c r="G25" s="7">
        <v>983</v>
      </c>
      <c r="H25" s="8">
        <v>67.30401529636711</v>
      </c>
      <c r="I25" s="8">
        <v>20</v>
      </c>
      <c r="J25" s="9">
        <v>60.35889070146819</v>
      </c>
    </row>
    <row r="26" spans="1:10" ht="14.25">
      <c r="A26" s="10" t="s">
        <v>23</v>
      </c>
      <c r="B26" s="3">
        <v>861</v>
      </c>
      <c r="C26" s="3">
        <v>2</v>
      </c>
      <c r="D26" s="3">
        <v>863</v>
      </c>
      <c r="E26" s="3">
        <v>941</v>
      </c>
      <c r="F26" s="3">
        <v>5</v>
      </c>
      <c r="G26" s="3">
        <v>946</v>
      </c>
      <c r="H26" s="4">
        <v>9.291521486643438</v>
      </c>
      <c r="I26" s="4">
        <v>150</v>
      </c>
      <c r="J26" s="5">
        <v>9.617612977983777</v>
      </c>
    </row>
    <row r="27" spans="1:10" ht="14.25">
      <c r="A27" s="6" t="s">
        <v>24</v>
      </c>
      <c r="B27" s="7">
        <v>0</v>
      </c>
      <c r="C27" s="7">
        <v>0</v>
      </c>
      <c r="D27" s="7">
        <v>0</v>
      </c>
      <c r="E27" s="7">
        <v>0</v>
      </c>
      <c r="F27" s="7">
        <v>0</v>
      </c>
      <c r="G27" s="7">
        <v>0</v>
      </c>
      <c r="H27" s="8">
        <v>0</v>
      </c>
      <c r="I27" s="8">
        <v>0</v>
      </c>
      <c r="J27" s="9">
        <v>0</v>
      </c>
    </row>
    <row r="28" spans="1:10" ht="14.25">
      <c r="A28" s="10" t="s">
        <v>25</v>
      </c>
      <c r="B28" s="3">
        <v>2203</v>
      </c>
      <c r="C28" s="3">
        <v>252</v>
      </c>
      <c r="D28" s="3">
        <v>2455</v>
      </c>
      <c r="E28" s="3">
        <v>2389</v>
      </c>
      <c r="F28" s="3">
        <v>270</v>
      </c>
      <c r="G28" s="3">
        <v>2659</v>
      </c>
      <c r="H28" s="4">
        <v>8.443032228778938</v>
      </c>
      <c r="I28" s="4">
        <v>7.142857142857142</v>
      </c>
      <c r="J28" s="5">
        <v>8.309572301425662</v>
      </c>
    </row>
    <row r="29" spans="1:10" ht="14.25">
      <c r="A29" s="6" t="s">
        <v>26</v>
      </c>
      <c r="B29" s="7">
        <v>7629</v>
      </c>
      <c r="C29" s="7">
        <v>727</v>
      </c>
      <c r="D29" s="7">
        <v>8356</v>
      </c>
      <c r="E29" s="7">
        <v>8885</v>
      </c>
      <c r="F29" s="7">
        <v>642</v>
      </c>
      <c r="G29" s="7">
        <v>9527</v>
      </c>
      <c r="H29" s="8">
        <v>16.4634945602307</v>
      </c>
      <c r="I29" s="8">
        <v>-11.691884456671252</v>
      </c>
      <c r="J29" s="9">
        <v>14.013882240306366</v>
      </c>
    </row>
    <row r="30" spans="1:10" ht="14.25">
      <c r="A30" s="10" t="s">
        <v>27</v>
      </c>
      <c r="B30" s="3">
        <v>3296</v>
      </c>
      <c r="C30" s="3">
        <v>393</v>
      </c>
      <c r="D30" s="3">
        <v>3689</v>
      </c>
      <c r="E30" s="3">
        <v>4239</v>
      </c>
      <c r="F30" s="3">
        <v>403</v>
      </c>
      <c r="G30" s="3">
        <v>4642</v>
      </c>
      <c r="H30" s="4">
        <v>28.610436893203882</v>
      </c>
      <c r="I30" s="4">
        <v>2.5445292620865136</v>
      </c>
      <c r="J30" s="5">
        <v>25.83355923014367</v>
      </c>
    </row>
    <row r="31" spans="1:10" ht="14.25">
      <c r="A31" s="6" t="s">
        <v>64</v>
      </c>
      <c r="B31" s="7">
        <v>1688</v>
      </c>
      <c r="C31" s="7">
        <v>71</v>
      </c>
      <c r="D31" s="7">
        <v>1759</v>
      </c>
      <c r="E31" s="7">
        <v>2315</v>
      </c>
      <c r="F31" s="7">
        <v>5</v>
      </c>
      <c r="G31" s="7">
        <v>2320</v>
      </c>
      <c r="H31" s="8">
        <v>37.144549763033176</v>
      </c>
      <c r="I31" s="8">
        <v>-92.95774647887323</v>
      </c>
      <c r="J31" s="9">
        <v>31.89312109152928</v>
      </c>
    </row>
    <row r="32" spans="1:10" ht="14.25">
      <c r="A32" s="10" t="s">
        <v>74</v>
      </c>
      <c r="B32" s="3">
        <v>6</v>
      </c>
      <c r="C32" s="3">
        <v>734</v>
      </c>
      <c r="D32" s="3">
        <v>740</v>
      </c>
      <c r="E32" s="3">
        <v>2</v>
      </c>
      <c r="F32" s="3">
        <v>508</v>
      </c>
      <c r="G32" s="3">
        <v>510</v>
      </c>
      <c r="H32" s="4">
        <v>-66.66666666666666</v>
      </c>
      <c r="I32" s="4">
        <v>-30.79019073569482</v>
      </c>
      <c r="J32" s="5">
        <v>-31.08108108108108</v>
      </c>
    </row>
    <row r="33" spans="1:10" ht="14.25">
      <c r="A33" s="6" t="s">
        <v>60</v>
      </c>
      <c r="B33" s="7">
        <v>669</v>
      </c>
      <c r="C33" s="7">
        <v>0</v>
      </c>
      <c r="D33" s="7">
        <v>669</v>
      </c>
      <c r="E33" s="7">
        <v>967</v>
      </c>
      <c r="F33" s="7">
        <v>0</v>
      </c>
      <c r="G33" s="7">
        <v>967</v>
      </c>
      <c r="H33" s="8">
        <v>44.5440956651719</v>
      </c>
      <c r="I33" s="8">
        <v>0</v>
      </c>
      <c r="J33" s="9">
        <v>44.5440956651719</v>
      </c>
    </row>
    <row r="34" spans="1:10" ht="14.25">
      <c r="A34" s="10" t="s">
        <v>28</v>
      </c>
      <c r="B34" s="3">
        <v>4991</v>
      </c>
      <c r="C34" s="3">
        <v>949</v>
      </c>
      <c r="D34" s="3">
        <v>5940</v>
      </c>
      <c r="E34" s="3">
        <v>894</v>
      </c>
      <c r="F34" s="3">
        <v>114</v>
      </c>
      <c r="G34" s="3">
        <v>1008</v>
      </c>
      <c r="H34" s="4">
        <v>-82.08775796433581</v>
      </c>
      <c r="I34" s="4">
        <v>-87.98735511064278</v>
      </c>
      <c r="J34" s="5">
        <v>-83.03030303030303</v>
      </c>
    </row>
    <row r="35" spans="1:10" ht="14.25">
      <c r="A35" s="6" t="s">
        <v>59</v>
      </c>
      <c r="B35" s="7">
        <v>1131</v>
      </c>
      <c r="C35" s="7">
        <v>23</v>
      </c>
      <c r="D35" s="7">
        <v>1154</v>
      </c>
      <c r="E35" s="7">
        <v>1944</v>
      </c>
      <c r="F35" s="7">
        <v>12</v>
      </c>
      <c r="G35" s="7">
        <v>1956</v>
      </c>
      <c r="H35" s="8">
        <v>71.88328912466844</v>
      </c>
      <c r="I35" s="8">
        <v>-47.82608695652174</v>
      </c>
      <c r="J35" s="9">
        <v>69.49740034662045</v>
      </c>
    </row>
    <row r="36" spans="1:10" ht="14.25">
      <c r="A36" s="10" t="s">
        <v>29</v>
      </c>
      <c r="B36" s="3">
        <v>337</v>
      </c>
      <c r="C36" s="3">
        <v>109</v>
      </c>
      <c r="D36" s="3">
        <v>446</v>
      </c>
      <c r="E36" s="3">
        <v>464</v>
      </c>
      <c r="F36" s="3">
        <v>168</v>
      </c>
      <c r="G36" s="3">
        <v>632</v>
      </c>
      <c r="H36" s="4">
        <v>37.68545994065282</v>
      </c>
      <c r="I36" s="4">
        <v>54.12844036697248</v>
      </c>
      <c r="J36" s="5">
        <v>41.70403587443946</v>
      </c>
    </row>
    <row r="37" spans="1:10" ht="14.25">
      <c r="A37" s="6" t="s">
        <v>30</v>
      </c>
      <c r="B37" s="7">
        <v>1135</v>
      </c>
      <c r="C37" s="7">
        <v>0</v>
      </c>
      <c r="D37" s="7">
        <v>1135</v>
      </c>
      <c r="E37" s="7">
        <v>1547</v>
      </c>
      <c r="F37" s="7">
        <v>3</v>
      </c>
      <c r="G37" s="7">
        <v>1550</v>
      </c>
      <c r="H37" s="8">
        <v>36.29955947136564</v>
      </c>
      <c r="I37" s="8">
        <v>0</v>
      </c>
      <c r="J37" s="9">
        <v>36.56387665198238</v>
      </c>
    </row>
    <row r="38" spans="1:10" ht="14.25">
      <c r="A38" s="10" t="s">
        <v>31</v>
      </c>
      <c r="B38" s="3">
        <v>2351</v>
      </c>
      <c r="C38" s="3">
        <v>0</v>
      </c>
      <c r="D38" s="3">
        <v>2351</v>
      </c>
      <c r="E38" s="3">
        <v>2763</v>
      </c>
      <c r="F38" s="3">
        <v>0</v>
      </c>
      <c r="G38" s="3">
        <v>2763</v>
      </c>
      <c r="H38" s="4">
        <v>17.524457677584007</v>
      </c>
      <c r="I38" s="4">
        <v>0</v>
      </c>
      <c r="J38" s="5">
        <v>17.524457677584007</v>
      </c>
    </row>
    <row r="39" spans="1:10" ht="14.25">
      <c r="A39" s="6" t="s">
        <v>32</v>
      </c>
      <c r="B39" s="7">
        <v>402</v>
      </c>
      <c r="C39" s="7">
        <v>2</v>
      </c>
      <c r="D39" s="7">
        <v>404</v>
      </c>
      <c r="E39" s="7">
        <v>527</v>
      </c>
      <c r="F39" s="7">
        <v>9</v>
      </c>
      <c r="G39" s="7">
        <v>536</v>
      </c>
      <c r="H39" s="8">
        <v>31.094527363184078</v>
      </c>
      <c r="I39" s="8">
        <v>350</v>
      </c>
      <c r="J39" s="9">
        <v>32.67326732673268</v>
      </c>
    </row>
    <row r="40" spans="1:10" ht="14.25">
      <c r="A40" s="10" t="s">
        <v>33</v>
      </c>
      <c r="B40" s="3">
        <v>9347</v>
      </c>
      <c r="C40" s="3">
        <v>3991</v>
      </c>
      <c r="D40" s="3">
        <v>13338</v>
      </c>
      <c r="E40" s="3">
        <v>10594</v>
      </c>
      <c r="F40" s="3">
        <v>2689</v>
      </c>
      <c r="G40" s="3">
        <v>13283</v>
      </c>
      <c r="H40" s="4">
        <v>13.34117898791056</v>
      </c>
      <c r="I40" s="4">
        <v>-32.623402655975944</v>
      </c>
      <c r="J40" s="5">
        <v>-0.4123556755135703</v>
      </c>
    </row>
    <row r="41" spans="1:10" ht="14.25">
      <c r="A41" s="6" t="s">
        <v>34</v>
      </c>
      <c r="B41" s="7">
        <v>0</v>
      </c>
      <c r="C41" s="7">
        <v>9</v>
      </c>
      <c r="D41" s="7">
        <v>9</v>
      </c>
      <c r="E41" s="7">
        <v>0</v>
      </c>
      <c r="F41" s="7">
        <v>12</v>
      </c>
      <c r="G41" s="7">
        <v>12</v>
      </c>
      <c r="H41" s="8">
        <v>0</v>
      </c>
      <c r="I41" s="8">
        <v>33.33333333333333</v>
      </c>
      <c r="J41" s="9">
        <v>33.33333333333333</v>
      </c>
    </row>
    <row r="42" spans="1:10" ht="14.25">
      <c r="A42" s="10" t="s">
        <v>35</v>
      </c>
      <c r="B42" s="3">
        <v>4186</v>
      </c>
      <c r="C42" s="3">
        <v>1112</v>
      </c>
      <c r="D42" s="3">
        <v>5298</v>
      </c>
      <c r="E42" s="3">
        <v>4608</v>
      </c>
      <c r="F42" s="3">
        <v>922</v>
      </c>
      <c r="G42" s="3">
        <v>5530</v>
      </c>
      <c r="H42" s="4">
        <v>10.081223124701385</v>
      </c>
      <c r="I42" s="4">
        <v>-17.086330935251798</v>
      </c>
      <c r="J42" s="5">
        <v>4.379010947527369</v>
      </c>
    </row>
    <row r="43" spans="1:10" ht="14.25">
      <c r="A43" s="6" t="s">
        <v>36</v>
      </c>
      <c r="B43" s="7">
        <v>3586</v>
      </c>
      <c r="C43" s="7">
        <v>94</v>
      </c>
      <c r="D43" s="7">
        <v>3680</v>
      </c>
      <c r="E43" s="7">
        <v>3800</v>
      </c>
      <c r="F43" s="7">
        <v>13</v>
      </c>
      <c r="G43" s="7">
        <v>3813</v>
      </c>
      <c r="H43" s="41">
        <v>5.967651979921919</v>
      </c>
      <c r="I43" s="8">
        <v>-86.17021276595744</v>
      </c>
      <c r="J43" s="9">
        <v>3.6141304347826084</v>
      </c>
    </row>
    <row r="44" spans="1:10" ht="14.25">
      <c r="A44" s="10" t="s">
        <v>66</v>
      </c>
      <c r="B44" s="3">
        <v>3097</v>
      </c>
      <c r="C44" s="3">
        <v>3</v>
      </c>
      <c r="D44" s="3">
        <v>3100</v>
      </c>
      <c r="E44" s="3">
        <v>3626</v>
      </c>
      <c r="F44" s="3">
        <v>22</v>
      </c>
      <c r="G44" s="3">
        <v>3648</v>
      </c>
      <c r="H44" s="4">
        <v>17.081046173716498</v>
      </c>
      <c r="I44" s="4">
        <v>633.3333333333333</v>
      </c>
      <c r="J44" s="5">
        <v>17.67741935483871</v>
      </c>
    </row>
    <row r="45" spans="1:10" ht="14.25">
      <c r="A45" s="6" t="s">
        <v>67</v>
      </c>
      <c r="B45" s="7">
        <v>1853</v>
      </c>
      <c r="C45" s="7">
        <v>2</v>
      </c>
      <c r="D45" s="7">
        <v>1855</v>
      </c>
      <c r="E45" s="7">
        <v>2466</v>
      </c>
      <c r="F45" s="7">
        <v>7</v>
      </c>
      <c r="G45" s="7">
        <v>2473</v>
      </c>
      <c r="H45" s="8">
        <v>33.08148947652455</v>
      </c>
      <c r="I45" s="8">
        <v>250</v>
      </c>
      <c r="J45" s="9">
        <v>33.315363881401616</v>
      </c>
    </row>
    <row r="46" spans="1:10" ht="14.25">
      <c r="A46" s="10" t="s">
        <v>37</v>
      </c>
      <c r="B46" s="3">
        <v>2216</v>
      </c>
      <c r="C46" s="3">
        <v>123</v>
      </c>
      <c r="D46" s="3">
        <v>2339</v>
      </c>
      <c r="E46" s="3">
        <v>2958</v>
      </c>
      <c r="F46" s="3">
        <v>130</v>
      </c>
      <c r="G46" s="3">
        <v>3088</v>
      </c>
      <c r="H46" s="4">
        <v>33.48375451263538</v>
      </c>
      <c r="I46" s="4">
        <v>5.691056910569105</v>
      </c>
      <c r="J46" s="5">
        <v>32.02223172295853</v>
      </c>
    </row>
    <row r="47" spans="1:10" ht="14.25">
      <c r="A47" s="6" t="s">
        <v>38</v>
      </c>
      <c r="B47" s="7">
        <v>4592</v>
      </c>
      <c r="C47" s="7">
        <v>144</v>
      </c>
      <c r="D47" s="7">
        <v>4736</v>
      </c>
      <c r="E47" s="7">
        <v>5569</v>
      </c>
      <c r="F47" s="7">
        <v>186</v>
      </c>
      <c r="G47" s="7">
        <v>5755</v>
      </c>
      <c r="H47" s="8">
        <v>21.276132404181183</v>
      </c>
      <c r="I47" s="8">
        <v>29.166666666666668</v>
      </c>
      <c r="J47" s="9">
        <v>21.5160472972973</v>
      </c>
    </row>
    <row r="48" spans="1:10" ht="14.25">
      <c r="A48" s="10" t="s">
        <v>68</v>
      </c>
      <c r="B48" s="3">
        <v>2501</v>
      </c>
      <c r="C48" s="3">
        <v>5</v>
      </c>
      <c r="D48" s="3">
        <v>2506</v>
      </c>
      <c r="E48" s="3">
        <v>5923</v>
      </c>
      <c r="F48" s="3">
        <v>50</v>
      </c>
      <c r="G48" s="3">
        <v>5973</v>
      </c>
      <c r="H48" s="4">
        <v>136.82526989204317</v>
      </c>
      <c r="I48" s="4">
        <v>900</v>
      </c>
      <c r="J48" s="5">
        <v>138.34796488427773</v>
      </c>
    </row>
    <row r="49" spans="1:10" ht="14.25">
      <c r="A49" s="6" t="s">
        <v>39</v>
      </c>
      <c r="B49" s="7">
        <v>5652</v>
      </c>
      <c r="C49" s="7">
        <v>1212</v>
      </c>
      <c r="D49" s="7">
        <v>6864</v>
      </c>
      <c r="E49" s="7">
        <v>6823</v>
      </c>
      <c r="F49" s="7">
        <v>1161</v>
      </c>
      <c r="G49" s="7">
        <v>7984</v>
      </c>
      <c r="H49" s="8">
        <v>20.718329794762916</v>
      </c>
      <c r="I49" s="8">
        <v>-4.207920792079208</v>
      </c>
      <c r="J49" s="9">
        <v>16.317016317016318</v>
      </c>
    </row>
    <row r="50" spans="1:10" ht="14.25">
      <c r="A50" s="10" t="s">
        <v>40</v>
      </c>
      <c r="B50" s="3">
        <v>366</v>
      </c>
      <c r="C50" s="3">
        <v>0</v>
      </c>
      <c r="D50" s="3">
        <v>366</v>
      </c>
      <c r="E50" s="3">
        <v>466</v>
      </c>
      <c r="F50" s="3">
        <v>0</v>
      </c>
      <c r="G50" s="3">
        <v>466</v>
      </c>
      <c r="H50" s="4">
        <v>27.322404371584703</v>
      </c>
      <c r="I50" s="4">
        <v>0</v>
      </c>
      <c r="J50" s="5">
        <v>27.322404371584703</v>
      </c>
    </row>
    <row r="51" spans="1:10" ht="14.25">
      <c r="A51" s="6" t="s">
        <v>41</v>
      </c>
      <c r="B51" s="7">
        <v>502</v>
      </c>
      <c r="C51" s="7">
        <v>0</v>
      </c>
      <c r="D51" s="7">
        <v>502</v>
      </c>
      <c r="E51" s="7">
        <v>676</v>
      </c>
      <c r="F51" s="7">
        <v>2</v>
      </c>
      <c r="G51" s="7">
        <v>678</v>
      </c>
      <c r="H51" s="8">
        <v>34.66135458167331</v>
      </c>
      <c r="I51" s="8">
        <v>0</v>
      </c>
      <c r="J51" s="9">
        <v>35.0597609561753</v>
      </c>
    </row>
    <row r="52" spans="1:10" ht="14.25">
      <c r="A52" s="10" t="s">
        <v>42</v>
      </c>
      <c r="B52" s="3">
        <v>2128</v>
      </c>
      <c r="C52" s="3">
        <v>19</v>
      </c>
      <c r="D52" s="3">
        <v>2147</v>
      </c>
      <c r="E52" s="3">
        <v>2452</v>
      </c>
      <c r="F52" s="3">
        <v>27</v>
      </c>
      <c r="G52" s="3">
        <v>2479</v>
      </c>
      <c r="H52" s="4">
        <v>15.225563909774436</v>
      </c>
      <c r="I52" s="4">
        <v>42.10526315789473</v>
      </c>
      <c r="J52" s="5">
        <v>15.463437354448068</v>
      </c>
    </row>
    <row r="53" spans="1:10" ht="14.25">
      <c r="A53" s="6" t="s">
        <v>69</v>
      </c>
      <c r="B53" s="7">
        <v>3440</v>
      </c>
      <c r="C53" s="7">
        <v>13</v>
      </c>
      <c r="D53" s="7">
        <v>3453</v>
      </c>
      <c r="E53" s="7">
        <v>4413</v>
      </c>
      <c r="F53" s="7">
        <v>117</v>
      </c>
      <c r="G53" s="7">
        <v>4530</v>
      </c>
      <c r="H53" s="8">
        <v>28.28488372093023</v>
      </c>
      <c r="I53" s="8">
        <v>800</v>
      </c>
      <c r="J53" s="9">
        <v>31.190269331016506</v>
      </c>
    </row>
    <row r="54" spans="1:10" ht="14.25">
      <c r="A54" s="10" t="s">
        <v>43</v>
      </c>
      <c r="B54" s="3">
        <v>1499</v>
      </c>
      <c r="C54" s="3">
        <v>0</v>
      </c>
      <c r="D54" s="3">
        <v>1499</v>
      </c>
      <c r="E54" s="3">
        <v>2253</v>
      </c>
      <c r="F54" s="3">
        <v>0</v>
      </c>
      <c r="G54" s="3">
        <v>2253</v>
      </c>
      <c r="H54" s="4">
        <v>50.30020013342228</v>
      </c>
      <c r="I54" s="4">
        <v>0</v>
      </c>
      <c r="J54" s="5">
        <v>50.30020013342228</v>
      </c>
    </row>
    <row r="55" spans="1:10" ht="14.25">
      <c r="A55" s="6" t="s">
        <v>61</v>
      </c>
      <c r="B55" s="7">
        <v>269</v>
      </c>
      <c r="C55" s="7">
        <v>197</v>
      </c>
      <c r="D55" s="7">
        <v>466</v>
      </c>
      <c r="E55" s="7">
        <v>223</v>
      </c>
      <c r="F55" s="7">
        <v>67</v>
      </c>
      <c r="G55" s="7">
        <v>290</v>
      </c>
      <c r="H55" s="8">
        <v>-17.100371747211895</v>
      </c>
      <c r="I55" s="8">
        <v>-65.98984771573603</v>
      </c>
      <c r="J55" s="9">
        <v>-37.76824034334764</v>
      </c>
    </row>
    <row r="56" spans="1:10" ht="14.25">
      <c r="A56" s="10" t="s">
        <v>44</v>
      </c>
      <c r="B56" s="3">
        <v>452</v>
      </c>
      <c r="C56" s="3">
        <v>1</v>
      </c>
      <c r="D56" s="3">
        <v>453</v>
      </c>
      <c r="E56" s="3">
        <v>818</v>
      </c>
      <c r="F56" s="3">
        <v>12</v>
      </c>
      <c r="G56" s="3">
        <v>830</v>
      </c>
      <c r="H56" s="4">
        <v>80.97345132743364</v>
      </c>
      <c r="I56" s="4">
        <v>1100</v>
      </c>
      <c r="J56" s="5">
        <v>83.22295805739515</v>
      </c>
    </row>
    <row r="57" spans="1:10" ht="14.25">
      <c r="A57" s="6" t="s">
        <v>45</v>
      </c>
      <c r="B57" s="7">
        <v>0</v>
      </c>
      <c r="C57" s="7">
        <v>0</v>
      </c>
      <c r="D57" s="7">
        <v>0</v>
      </c>
      <c r="E57" s="7">
        <v>1</v>
      </c>
      <c r="F57" s="7">
        <v>1</v>
      </c>
      <c r="G57" s="7">
        <v>2</v>
      </c>
      <c r="H57" s="8">
        <v>0</v>
      </c>
      <c r="I57" s="8">
        <v>0</v>
      </c>
      <c r="J57" s="9">
        <v>0</v>
      </c>
    </row>
    <row r="58" spans="1:10" ht="14.25">
      <c r="A58" s="10" t="s">
        <v>46</v>
      </c>
      <c r="B58" s="3">
        <v>6251</v>
      </c>
      <c r="C58" s="3">
        <v>14</v>
      </c>
      <c r="D58" s="3">
        <v>6265</v>
      </c>
      <c r="E58" s="3">
        <v>7509</v>
      </c>
      <c r="F58" s="3">
        <v>21</v>
      </c>
      <c r="G58" s="3">
        <v>7530</v>
      </c>
      <c r="H58" s="4">
        <v>20.12478003519437</v>
      </c>
      <c r="I58" s="4">
        <v>50</v>
      </c>
      <c r="J58" s="5">
        <v>20.191540303272145</v>
      </c>
    </row>
    <row r="59" spans="1:10" ht="14.25">
      <c r="A59" s="6" t="s">
        <v>75</v>
      </c>
      <c r="B59" s="7">
        <v>331</v>
      </c>
      <c r="C59" s="7">
        <v>227</v>
      </c>
      <c r="D59" s="7">
        <v>558</v>
      </c>
      <c r="E59" s="7">
        <v>422</v>
      </c>
      <c r="F59" s="7">
        <v>364</v>
      </c>
      <c r="G59" s="7">
        <v>786</v>
      </c>
      <c r="H59" s="8">
        <v>27.492447129909365</v>
      </c>
      <c r="I59" s="8">
        <v>60.352422907488986</v>
      </c>
      <c r="J59" s="9">
        <v>40.86021505376344</v>
      </c>
    </row>
    <row r="60" spans="1:10" ht="14.25">
      <c r="A60" s="10" t="s">
        <v>76</v>
      </c>
      <c r="B60" s="3">
        <v>178</v>
      </c>
      <c r="C60" s="3">
        <v>532</v>
      </c>
      <c r="D60" s="3">
        <v>710</v>
      </c>
      <c r="E60" s="3">
        <v>208</v>
      </c>
      <c r="F60" s="3">
        <v>349</v>
      </c>
      <c r="G60" s="3">
        <v>557</v>
      </c>
      <c r="H60" s="4">
        <v>16.853932584269664</v>
      </c>
      <c r="I60" s="4">
        <v>-34.3984962406015</v>
      </c>
      <c r="J60" s="5">
        <v>-21.549295774647888</v>
      </c>
    </row>
    <row r="61" spans="1:10" ht="14.25">
      <c r="A61" s="11" t="s">
        <v>47</v>
      </c>
      <c r="B61" s="22">
        <f>+B62-SUM(B6+B10+B20+B32+B59+B60+B5)</f>
        <v>248666</v>
      </c>
      <c r="C61" s="22">
        <f>+C62-SUM(C6+C10+C20+C32+C59+C60+C5)</f>
        <v>230570</v>
      </c>
      <c r="D61" s="22">
        <f>+D62-SUM(D6+D10+D20+D32+D59+D60+D5)</f>
        <v>479236</v>
      </c>
      <c r="E61" s="22">
        <v>294391</v>
      </c>
      <c r="F61" s="22">
        <v>259052</v>
      </c>
      <c r="G61" s="22">
        <v>553443</v>
      </c>
      <c r="H61" s="23">
        <v>18.388119003000007</v>
      </c>
      <c r="I61" s="23">
        <v>12.3528646398057</v>
      </c>
      <c r="J61" s="23">
        <v>15.484437730053669</v>
      </c>
    </row>
    <row r="62" spans="1:10" ht="14.25">
      <c r="A62" s="14" t="s">
        <v>48</v>
      </c>
      <c r="B62" s="24">
        <f>SUM(B4:B60)</f>
        <v>420654</v>
      </c>
      <c r="C62" s="24">
        <f>SUM(C4:C60)</f>
        <v>570629</v>
      </c>
      <c r="D62" s="24">
        <f>SUM(D4:D60)</f>
        <v>991283</v>
      </c>
      <c r="E62" s="24">
        <v>490652</v>
      </c>
      <c r="F62" s="24">
        <v>671718</v>
      </c>
      <c r="G62" s="24">
        <v>1162370</v>
      </c>
      <c r="H62" s="25">
        <v>16.64027918431775</v>
      </c>
      <c r="I62" s="25">
        <v>17.71536322198837</v>
      </c>
      <c r="J62" s="25">
        <v>17.259147993055464</v>
      </c>
    </row>
    <row r="63" spans="1:10" ht="14.25">
      <c r="A63" s="26"/>
      <c r="B63" s="27"/>
      <c r="C63" s="27"/>
      <c r="D63" s="27"/>
      <c r="E63" s="27"/>
      <c r="F63" s="27"/>
      <c r="G63" s="27"/>
      <c r="H63" s="27"/>
      <c r="I63" s="27"/>
      <c r="J63" s="28"/>
    </row>
    <row r="64" spans="1:10" ht="14.25">
      <c r="A64" s="26"/>
      <c r="B64" s="27"/>
      <c r="C64" s="27"/>
      <c r="D64" s="27"/>
      <c r="E64" s="27"/>
      <c r="F64" s="27"/>
      <c r="G64" s="27"/>
      <c r="H64" s="27"/>
      <c r="I64" s="27"/>
      <c r="J64" s="28"/>
    </row>
    <row r="65" spans="1:10" ht="15" thickBot="1">
      <c r="A65" s="29"/>
      <c r="B65" s="30"/>
      <c r="C65" s="30"/>
      <c r="D65" s="30"/>
      <c r="E65" s="30"/>
      <c r="F65" s="30"/>
      <c r="G65" s="30"/>
      <c r="H65" s="30"/>
      <c r="I65" s="30"/>
      <c r="J65" s="31"/>
    </row>
    <row r="66" spans="1:10" ht="50.25" customHeight="1">
      <c r="A66" s="71" t="s">
        <v>62</v>
      </c>
      <c r="B66" s="71"/>
      <c r="C66" s="71"/>
      <c r="D66" s="71"/>
      <c r="E66" s="71"/>
      <c r="F66" s="71"/>
      <c r="G66" s="71"/>
      <c r="H66" s="71"/>
      <c r="I66" s="71"/>
      <c r="J66" s="71"/>
    </row>
    <row r="67" ht="14.25">
      <c r="A67" s="39" t="s">
        <v>63</v>
      </c>
    </row>
  </sheetData>
  <sheetProtection/>
  <mergeCells count="6">
    <mergeCell ref="A66:J66"/>
    <mergeCell ref="A1:J1"/>
    <mergeCell ref="A2:A3"/>
    <mergeCell ref="B2:D2"/>
    <mergeCell ref="E2:G2"/>
    <mergeCell ref="H2:J2"/>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J71"/>
  <sheetViews>
    <sheetView zoomScale="80" zoomScaleNormal="80" zoomScalePageLayoutView="0" workbookViewId="0" topLeftCell="A1">
      <selection activeCell="A2" sqref="A2:A3"/>
    </sheetView>
  </sheetViews>
  <sheetFormatPr defaultColWidth="9.140625" defaultRowHeight="15"/>
  <cols>
    <col min="1" max="1" width="34.00390625" style="0" bestFit="1" customWidth="1"/>
    <col min="2" max="10" width="14.28125" style="0" customWidth="1"/>
  </cols>
  <sheetData>
    <row r="1" spans="1:10" ht="18" customHeight="1">
      <c r="A1" s="72" t="s">
        <v>57</v>
      </c>
      <c r="B1" s="73"/>
      <c r="C1" s="73"/>
      <c r="D1" s="73"/>
      <c r="E1" s="73"/>
      <c r="F1" s="73"/>
      <c r="G1" s="73"/>
      <c r="H1" s="73"/>
      <c r="I1" s="73"/>
      <c r="J1" s="74"/>
    </row>
    <row r="2" spans="1:10" ht="30" customHeight="1">
      <c r="A2" s="80" t="s">
        <v>1</v>
      </c>
      <c r="B2" s="77" t="s">
        <v>80</v>
      </c>
      <c r="C2" s="77"/>
      <c r="D2" s="77"/>
      <c r="E2" s="77" t="s">
        <v>81</v>
      </c>
      <c r="F2" s="77"/>
      <c r="G2" s="77"/>
      <c r="H2" s="78" t="s">
        <v>65</v>
      </c>
      <c r="I2" s="78"/>
      <c r="J2" s="79"/>
    </row>
    <row r="3" spans="1:10" ht="14.25">
      <c r="A3" s="81"/>
      <c r="B3" s="1" t="s">
        <v>2</v>
      </c>
      <c r="C3" s="1" t="s">
        <v>3</v>
      </c>
      <c r="D3" s="1" t="s">
        <v>4</v>
      </c>
      <c r="E3" s="1" t="s">
        <v>2</v>
      </c>
      <c r="F3" s="1" t="s">
        <v>3</v>
      </c>
      <c r="G3" s="1" t="s">
        <v>4</v>
      </c>
      <c r="H3" s="1" t="s">
        <v>2</v>
      </c>
      <c r="I3" s="1" t="s">
        <v>3</v>
      </c>
      <c r="J3" s="2" t="s">
        <v>4</v>
      </c>
    </row>
    <row r="4" spans="1:10" ht="14.25">
      <c r="A4" s="10" t="s">
        <v>5</v>
      </c>
      <c r="B4" s="3">
        <v>249.553</v>
      </c>
      <c r="C4" s="3">
        <v>58400.665</v>
      </c>
      <c r="D4" s="3">
        <v>58650.218</v>
      </c>
      <c r="E4" s="3">
        <v>0</v>
      </c>
      <c r="F4" s="3">
        <v>0</v>
      </c>
      <c r="G4" s="3">
        <v>0</v>
      </c>
      <c r="H4" s="4">
        <v>-100</v>
      </c>
      <c r="I4" s="4">
        <v>-100</v>
      </c>
      <c r="J4" s="5">
        <v>-100</v>
      </c>
    </row>
    <row r="5" spans="1:10" ht="14.25">
      <c r="A5" s="6" t="s">
        <v>82</v>
      </c>
      <c r="B5" s="7">
        <v>177515.62</v>
      </c>
      <c r="C5" s="7">
        <v>2060374.9099999997</v>
      </c>
      <c r="D5" s="7">
        <v>2237890.53</v>
      </c>
      <c r="E5" s="7">
        <v>193148.13761999898</v>
      </c>
      <c r="F5" s="7">
        <v>2001023.6636500116</v>
      </c>
      <c r="G5" s="7">
        <v>2194171.8012700104</v>
      </c>
      <c r="H5" s="8">
        <v>8.806277227885062</v>
      </c>
      <c r="I5" s="8">
        <v>-2.880604207609384</v>
      </c>
      <c r="J5" s="9">
        <v>-1.9535686908684218</v>
      </c>
    </row>
    <row r="6" spans="1:10" ht="14.25">
      <c r="A6" s="10" t="s">
        <v>83</v>
      </c>
      <c r="B6" s="3">
        <v>102931.40900000001</v>
      </c>
      <c r="C6" s="3">
        <v>203586.282</v>
      </c>
      <c r="D6" s="3">
        <v>306517.691</v>
      </c>
      <c r="E6" s="3">
        <v>113047.94127419255</v>
      </c>
      <c r="F6" s="3">
        <v>227114.94761665852</v>
      </c>
      <c r="G6" s="3">
        <v>340162.88889085106</v>
      </c>
      <c r="H6" s="4">
        <v>9.828421054833255</v>
      </c>
      <c r="I6" s="4">
        <v>11.557097750161043</v>
      </c>
      <c r="J6" s="5">
        <v>10.976592503057535</v>
      </c>
    </row>
    <row r="7" spans="1:10" ht="14.25">
      <c r="A7" s="6" t="s">
        <v>6</v>
      </c>
      <c r="B7" s="7">
        <v>49027.65</v>
      </c>
      <c r="C7" s="7">
        <v>30637.227</v>
      </c>
      <c r="D7" s="7">
        <v>79664.87700000001</v>
      </c>
      <c r="E7" s="7">
        <v>61907</v>
      </c>
      <c r="F7" s="7">
        <v>36836</v>
      </c>
      <c r="G7" s="7">
        <v>98743</v>
      </c>
      <c r="H7" s="8">
        <v>26.26956421529483</v>
      </c>
      <c r="I7" s="8">
        <v>20.232813498427912</v>
      </c>
      <c r="J7" s="9">
        <v>23.947972705713198</v>
      </c>
    </row>
    <row r="8" spans="1:10" ht="14.25">
      <c r="A8" s="10" t="s">
        <v>7</v>
      </c>
      <c r="B8" s="3">
        <v>61586.418</v>
      </c>
      <c r="C8" s="3">
        <v>59537.437000000005</v>
      </c>
      <c r="D8" s="3">
        <v>121123.85500000001</v>
      </c>
      <c r="E8" s="3">
        <v>63792.35756</v>
      </c>
      <c r="F8" s="3">
        <v>62820.25199999999</v>
      </c>
      <c r="G8" s="3">
        <v>126612.60955999998</v>
      </c>
      <c r="H8" s="4">
        <v>3.5818604680012385</v>
      </c>
      <c r="I8" s="4">
        <v>5.513866846501954</v>
      </c>
      <c r="J8" s="5">
        <v>4.531522349581733</v>
      </c>
    </row>
    <row r="9" spans="1:10" ht="14.25">
      <c r="A9" s="6" t="s">
        <v>8</v>
      </c>
      <c r="B9" s="7">
        <v>51226.145000000004</v>
      </c>
      <c r="C9" s="7">
        <v>321165.649</v>
      </c>
      <c r="D9" s="7">
        <v>372391.794</v>
      </c>
      <c r="E9" s="7">
        <v>52209.59100000001</v>
      </c>
      <c r="F9" s="7">
        <v>357049.25669999997</v>
      </c>
      <c r="G9" s="7">
        <v>409258.8477</v>
      </c>
      <c r="H9" s="8">
        <v>1.9198126269310396</v>
      </c>
      <c r="I9" s="8">
        <v>11.172928304047858</v>
      </c>
      <c r="J9" s="9">
        <v>9.900071455387653</v>
      </c>
    </row>
    <row r="10" spans="1:10" ht="14.25">
      <c r="A10" s="10" t="s">
        <v>79</v>
      </c>
      <c r="B10" s="3">
        <v>3588.7610000000004</v>
      </c>
      <c r="C10" s="3">
        <v>3455.189</v>
      </c>
      <c r="D10" s="3">
        <v>7043.950000000001</v>
      </c>
      <c r="E10" s="3">
        <v>4035.653</v>
      </c>
      <c r="F10" s="3">
        <v>4796.213</v>
      </c>
      <c r="G10" s="3">
        <v>8831.866</v>
      </c>
      <c r="H10" s="4">
        <v>12.45254281352253</v>
      </c>
      <c r="I10" s="4">
        <v>38.811885543743045</v>
      </c>
      <c r="J10" s="5">
        <v>25.38229260571127</v>
      </c>
    </row>
    <row r="11" spans="1:10" ht="14.25">
      <c r="A11" s="6" t="s">
        <v>9</v>
      </c>
      <c r="B11" s="7">
        <v>13301.004</v>
      </c>
      <c r="C11" s="7">
        <v>41765.841</v>
      </c>
      <c r="D11" s="7">
        <v>55066.845</v>
      </c>
      <c r="E11" s="7">
        <v>14334.872</v>
      </c>
      <c r="F11" s="7">
        <v>46848.542</v>
      </c>
      <c r="G11" s="7">
        <v>61183.414000000004</v>
      </c>
      <c r="H11" s="8">
        <v>7.772856845994472</v>
      </c>
      <c r="I11" s="8">
        <v>12.16951671103666</v>
      </c>
      <c r="J11" s="9">
        <v>11.107534851506388</v>
      </c>
    </row>
    <row r="12" spans="1:10" ht="14.25">
      <c r="A12" s="10" t="s">
        <v>10</v>
      </c>
      <c r="B12" s="3">
        <v>17652.814</v>
      </c>
      <c r="C12" s="3">
        <v>24681.687000000005</v>
      </c>
      <c r="D12" s="3">
        <v>42334.501000000004</v>
      </c>
      <c r="E12" s="3">
        <v>18329.284</v>
      </c>
      <c r="F12" s="3">
        <v>23597.865999999998</v>
      </c>
      <c r="G12" s="3">
        <v>41927.149999999994</v>
      </c>
      <c r="H12" s="4">
        <v>3.8320802564395753</v>
      </c>
      <c r="I12" s="4">
        <v>-4.391194977879782</v>
      </c>
      <c r="J12" s="5">
        <v>-0.9622199160916285</v>
      </c>
    </row>
    <row r="13" spans="1:10" ht="14.25">
      <c r="A13" s="6" t="s">
        <v>11</v>
      </c>
      <c r="B13" s="7">
        <v>27936.084000000003</v>
      </c>
      <c r="C13" s="7">
        <v>10407.635999999999</v>
      </c>
      <c r="D13" s="7">
        <v>38343.72</v>
      </c>
      <c r="E13" s="7">
        <v>30589.70227</v>
      </c>
      <c r="F13" s="7">
        <v>11100.085000000001</v>
      </c>
      <c r="G13" s="7">
        <v>41689.78727</v>
      </c>
      <c r="H13" s="8">
        <v>9.498891362153689</v>
      </c>
      <c r="I13" s="8">
        <v>6.653278419806403</v>
      </c>
      <c r="J13" s="9">
        <v>8.726506635245613</v>
      </c>
    </row>
    <row r="14" spans="1:10" ht="14.25">
      <c r="A14" s="10" t="s">
        <v>12</v>
      </c>
      <c r="B14" s="3">
        <v>20749.581</v>
      </c>
      <c r="C14" s="3">
        <v>11967.423000000003</v>
      </c>
      <c r="D14" s="3">
        <v>32717.004</v>
      </c>
      <c r="E14" s="3">
        <v>19882.105</v>
      </c>
      <c r="F14" s="3">
        <v>13685.902</v>
      </c>
      <c r="G14" s="3">
        <v>33568.007</v>
      </c>
      <c r="H14" s="4">
        <v>-4.180691648665093</v>
      </c>
      <c r="I14" s="4">
        <v>14.359641169197387</v>
      </c>
      <c r="J14" s="5">
        <v>2.6011030838887232</v>
      </c>
    </row>
    <row r="15" spans="1:10" ht="14.25">
      <c r="A15" s="6" t="s">
        <v>13</v>
      </c>
      <c r="B15" s="7">
        <v>6143.441</v>
      </c>
      <c r="C15" s="7">
        <v>48.83599999999999</v>
      </c>
      <c r="D15" s="7">
        <v>6192.277</v>
      </c>
      <c r="E15" s="7">
        <v>6833.047</v>
      </c>
      <c r="F15" s="7">
        <v>155.785</v>
      </c>
      <c r="G15" s="7">
        <v>6988.831999999999</v>
      </c>
      <c r="H15" s="8">
        <v>11.225077281608138</v>
      </c>
      <c r="I15" s="8">
        <v>218.9962322876567</v>
      </c>
      <c r="J15" s="9">
        <v>12.86368487714615</v>
      </c>
    </row>
    <row r="16" spans="1:10" ht="14.25">
      <c r="A16" s="10" t="s">
        <v>14</v>
      </c>
      <c r="B16" s="3">
        <v>16051.247000000001</v>
      </c>
      <c r="C16" s="3">
        <v>5426.3330000000005</v>
      </c>
      <c r="D16" s="3">
        <v>21477.58</v>
      </c>
      <c r="E16" s="3">
        <v>16088.182999999999</v>
      </c>
      <c r="F16" s="3">
        <v>5819.039</v>
      </c>
      <c r="G16" s="3">
        <v>21907.221999999998</v>
      </c>
      <c r="H16" s="40">
        <v>0.2301129625629577</v>
      </c>
      <c r="I16" s="4">
        <v>7.2370420318841315</v>
      </c>
      <c r="J16" s="5">
        <v>2.0004209040310696</v>
      </c>
    </row>
    <row r="17" spans="1:10" ht="14.25">
      <c r="A17" s="6" t="s">
        <v>15</v>
      </c>
      <c r="B17" s="7">
        <v>1465.272</v>
      </c>
      <c r="C17" s="7">
        <v>0</v>
      </c>
      <c r="D17" s="7">
        <v>1465.272</v>
      </c>
      <c r="E17" s="7">
        <v>1864.0559999999998</v>
      </c>
      <c r="F17" s="7">
        <v>11.024000000000001</v>
      </c>
      <c r="G17" s="7">
        <v>1875.08</v>
      </c>
      <c r="H17" s="8">
        <v>27.215697836306152</v>
      </c>
      <c r="I17" s="8">
        <v>0</v>
      </c>
      <c r="J17" s="9">
        <v>27.968049618091385</v>
      </c>
    </row>
    <row r="18" spans="1:10" ht="14.25">
      <c r="A18" s="10" t="s">
        <v>16</v>
      </c>
      <c r="B18" s="3">
        <v>1618.709</v>
      </c>
      <c r="C18" s="3">
        <v>0</v>
      </c>
      <c r="D18" s="3">
        <v>1618.709</v>
      </c>
      <c r="E18" s="3">
        <v>2434.512</v>
      </c>
      <c r="F18" s="3">
        <v>0</v>
      </c>
      <c r="G18" s="3">
        <v>2434.512</v>
      </c>
      <c r="H18" s="4">
        <v>50.398373024428736</v>
      </c>
      <c r="I18" s="4">
        <v>0</v>
      </c>
      <c r="J18" s="5">
        <v>50.398373024428736</v>
      </c>
    </row>
    <row r="19" spans="1:10" ht="14.25">
      <c r="A19" s="6" t="s">
        <v>17</v>
      </c>
      <c r="B19" s="7">
        <v>652.394</v>
      </c>
      <c r="C19" s="7">
        <v>183.44599999999997</v>
      </c>
      <c r="D19" s="7">
        <v>835.8399999999999</v>
      </c>
      <c r="E19" s="7">
        <v>737.76</v>
      </c>
      <c r="F19" s="7">
        <v>104.55999999999999</v>
      </c>
      <c r="G19" s="7">
        <v>842.3199999999999</v>
      </c>
      <c r="H19" s="8">
        <v>13.085037569321603</v>
      </c>
      <c r="I19" s="8">
        <v>-43.0023004044787</v>
      </c>
      <c r="J19" s="9">
        <v>0.7752679938744279</v>
      </c>
    </row>
    <row r="20" spans="1:10" ht="14.25">
      <c r="A20" s="10" t="s">
        <v>84</v>
      </c>
      <c r="B20" s="3">
        <v>0</v>
      </c>
      <c r="C20" s="3">
        <v>0</v>
      </c>
      <c r="D20" s="3">
        <v>0</v>
      </c>
      <c r="E20" s="3">
        <v>0</v>
      </c>
      <c r="F20" s="3">
        <v>0</v>
      </c>
      <c r="G20" s="3">
        <v>0</v>
      </c>
      <c r="H20" s="4">
        <v>0</v>
      </c>
      <c r="I20" s="4">
        <v>0</v>
      </c>
      <c r="J20" s="5">
        <v>0</v>
      </c>
    </row>
    <row r="21" spans="1:10" ht="14.25">
      <c r="A21" s="6" t="s">
        <v>18</v>
      </c>
      <c r="B21" s="7">
        <v>1602.944</v>
      </c>
      <c r="C21" s="7">
        <v>233.385</v>
      </c>
      <c r="D21" s="7">
        <v>1836.329</v>
      </c>
      <c r="E21" s="7">
        <v>1717.84</v>
      </c>
      <c r="F21" s="7">
        <v>470.222</v>
      </c>
      <c r="G21" s="7">
        <v>2188.062</v>
      </c>
      <c r="H21" s="8">
        <v>7.167811227341689</v>
      </c>
      <c r="I21" s="8">
        <v>101.47910105619471</v>
      </c>
      <c r="J21" s="9">
        <v>19.154138501325196</v>
      </c>
    </row>
    <row r="22" spans="1:10" ht="14.25">
      <c r="A22" s="10" t="s">
        <v>19</v>
      </c>
      <c r="B22" s="3">
        <v>0</v>
      </c>
      <c r="C22" s="3">
        <v>0</v>
      </c>
      <c r="D22" s="3">
        <v>0</v>
      </c>
      <c r="E22" s="3">
        <v>0</v>
      </c>
      <c r="F22" s="3">
        <v>0</v>
      </c>
      <c r="G22" s="3">
        <v>0</v>
      </c>
      <c r="H22" s="4">
        <v>0</v>
      </c>
      <c r="I22" s="4">
        <v>0</v>
      </c>
      <c r="J22" s="5">
        <v>0</v>
      </c>
    </row>
    <row r="23" spans="1:10" ht="14.25">
      <c r="A23" s="6" t="s">
        <v>20</v>
      </c>
      <c r="B23" s="7">
        <v>3493.6019999999994</v>
      </c>
      <c r="C23" s="7">
        <v>6.614</v>
      </c>
      <c r="D23" s="7">
        <v>3500.2159999999994</v>
      </c>
      <c r="E23" s="7">
        <v>4567.873</v>
      </c>
      <c r="F23" s="7">
        <v>40.419000000000004</v>
      </c>
      <c r="G23" s="7">
        <v>4608.2919999999995</v>
      </c>
      <c r="H23" s="8">
        <v>30.749667535111335</v>
      </c>
      <c r="I23" s="8">
        <v>511.1127910492895</v>
      </c>
      <c r="J23" s="9">
        <v>31.65736057431885</v>
      </c>
    </row>
    <row r="24" spans="1:10" ht="14.25">
      <c r="A24" s="10" t="s">
        <v>21</v>
      </c>
      <c r="B24" s="3">
        <v>995.822</v>
      </c>
      <c r="C24" s="3">
        <v>0</v>
      </c>
      <c r="D24" s="3">
        <v>995.822</v>
      </c>
      <c r="E24" s="3">
        <v>1350.708</v>
      </c>
      <c r="F24" s="3">
        <v>0</v>
      </c>
      <c r="G24" s="3">
        <v>1350.708</v>
      </c>
      <c r="H24" s="4">
        <v>35.63749344762418</v>
      </c>
      <c r="I24" s="4">
        <v>0</v>
      </c>
      <c r="J24" s="5">
        <v>35.63749344762418</v>
      </c>
    </row>
    <row r="25" spans="1:10" ht="14.25">
      <c r="A25" s="6" t="s">
        <v>22</v>
      </c>
      <c r="B25" s="7">
        <v>866.277</v>
      </c>
      <c r="C25" s="7">
        <v>257.127</v>
      </c>
      <c r="D25" s="7">
        <v>1123.404</v>
      </c>
      <c r="E25" s="7">
        <v>1585.436</v>
      </c>
      <c r="F25" s="7">
        <v>452.51800000000003</v>
      </c>
      <c r="G25" s="7">
        <v>2037.954</v>
      </c>
      <c r="H25" s="8">
        <v>83.01721043038195</v>
      </c>
      <c r="I25" s="8">
        <v>75.99007494351041</v>
      </c>
      <c r="J25" s="9">
        <v>81.40882532018757</v>
      </c>
    </row>
    <row r="26" spans="1:10" ht="14.25">
      <c r="A26" s="10" t="s">
        <v>23</v>
      </c>
      <c r="B26" s="3">
        <v>984.2030000000001</v>
      </c>
      <c r="C26" s="3">
        <v>0</v>
      </c>
      <c r="D26" s="3">
        <v>984.2030000000001</v>
      </c>
      <c r="E26" s="3">
        <v>619.242</v>
      </c>
      <c r="F26" s="3">
        <v>20.006</v>
      </c>
      <c r="G26" s="3">
        <v>639.2479999999999</v>
      </c>
      <c r="H26" s="4">
        <v>-37.08188249781804</v>
      </c>
      <c r="I26" s="4">
        <v>0</v>
      </c>
      <c r="J26" s="5">
        <v>-35.049171766393734</v>
      </c>
    </row>
    <row r="27" spans="1:10" ht="14.25">
      <c r="A27" s="6" t="s">
        <v>24</v>
      </c>
      <c r="B27" s="7">
        <v>0</v>
      </c>
      <c r="C27" s="7">
        <v>0</v>
      </c>
      <c r="D27" s="7">
        <v>0</v>
      </c>
      <c r="E27" s="7">
        <v>0</v>
      </c>
      <c r="F27" s="7">
        <v>0</v>
      </c>
      <c r="G27" s="7">
        <v>0</v>
      </c>
      <c r="H27" s="8">
        <v>0</v>
      </c>
      <c r="I27" s="8">
        <v>0</v>
      </c>
      <c r="J27" s="9">
        <v>0</v>
      </c>
    </row>
    <row r="28" spans="1:10" ht="14.25">
      <c r="A28" s="10" t="s">
        <v>25</v>
      </c>
      <c r="B28" s="3">
        <v>2607.333</v>
      </c>
      <c r="C28" s="3">
        <v>938.8590000000002</v>
      </c>
      <c r="D28" s="3">
        <v>3546.192</v>
      </c>
      <c r="E28" s="3">
        <v>2968.988</v>
      </c>
      <c r="F28" s="3">
        <v>742.2219999999999</v>
      </c>
      <c r="G28" s="3">
        <v>3711.2099999999996</v>
      </c>
      <c r="H28" s="4">
        <v>13.87068702003157</v>
      </c>
      <c r="I28" s="4">
        <v>-20.944252544844353</v>
      </c>
      <c r="J28" s="5">
        <v>4.653385941877923</v>
      </c>
    </row>
    <row r="29" spans="1:10" ht="14.25">
      <c r="A29" s="6" t="s">
        <v>26</v>
      </c>
      <c r="B29" s="7">
        <v>10789.863000000001</v>
      </c>
      <c r="C29" s="7">
        <v>2217.168</v>
      </c>
      <c r="D29" s="7">
        <v>13007.031</v>
      </c>
      <c r="E29" s="7">
        <v>12964.485999999999</v>
      </c>
      <c r="F29" s="7">
        <v>1987.4470000000001</v>
      </c>
      <c r="G29" s="7">
        <v>14951.932999999999</v>
      </c>
      <c r="H29" s="8">
        <v>20.154315212343267</v>
      </c>
      <c r="I29" s="8">
        <v>-10.361010081328974</v>
      </c>
      <c r="J29" s="9">
        <v>14.952697506448612</v>
      </c>
    </row>
    <row r="30" spans="1:10" ht="14.25">
      <c r="A30" s="10" t="s">
        <v>27</v>
      </c>
      <c r="B30" s="3">
        <v>4827.127</v>
      </c>
      <c r="C30" s="3">
        <v>1305.024</v>
      </c>
      <c r="D30" s="3">
        <v>6132.151</v>
      </c>
      <c r="E30" s="3">
        <v>4926.2609999999995</v>
      </c>
      <c r="F30" s="3">
        <v>1230.252</v>
      </c>
      <c r="G30" s="3">
        <v>6156.512999999999</v>
      </c>
      <c r="H30" s="4">
        <v>2.0536853494842604</v>
      </c>
      <c r="I30" s="4">
        <v>-5.729549801382959</v>
      </c>
      <c r="J30" s="5">
        <v>0.39728310669452155</v>
      </c>
    </row>
    <row r="31" spans="1:10" ht="14.25">
      <c r="A31" s="6" t="s">
        <v>64</v>
      </c>
      <c r="B31" s="7">
        <v>2331.382</v>
      </c>
      <c r="C31" s="7">
        <v>204.05700000000004</v>
      </c>
      <c r="D31" s="7">
        <v>2535.4390000000003</v>
      </c>
      <c r="E31" s="7">
        <v>2862.7840000000006</v>
      </c>
      <c r="F31" s="7">
        <v>9.440000000000001</v>
      </c>
      <c r="G31" s="7">
        <v>2872.2240000000006</v>
      </c>
      <c r="H31" s="8">
        <v>22.793433251178936</v>
      </c>
      <c r="I31" s="8">
        <v>-95.37384162268387</v>
      </c>
      <c r="J31" s="9">
        <v>13.283104030505182</v>
      </c>
    </row>
    <row r="32" spans="1:10" ht="14.25">
      <c r="A32" s="10" t="s">
        <v>85</v>
      </c>
      <c r="B32" s="3">
        <v>6.128</v>
      </c>
      <c r="C32" s="3">
        <v>2045.3319999999999</v>
      </c>
      <c r="D32" s="3">
        <v>2051.46</v>
      </c>
      <c r="E32" s="3">
        <v>0</v>
      </c>
      <c r="F32" s="3">
        <v>1580.554</v>
      </c>
      <c r="G32" s="3">
        <v>1580.554</v>
      </c>
      <c r="H32" s="4">
        <v>-100</v>
      </c>
      <c r="I32" s="4">
        <v>-22.72384141058761</v>
      </c>
      <c r="J32" s="5">
        <v>-22.954676181841222</v>
      </c>
    </row>
    <row r="33" spans="1:10" ht="14.25">
      <c r="A33" s="6" t="s">
        <v>60</v>
      </c>
      <c r="B33" s="7">
        <v>1105.029</v>
      </c>
      <c r="C33" s="7">
        <v>0</v>
      </c>
      <c r="D33" s="7">
        <v>1105.029</v>
      </c>
      <c r="E33" s="7">
        <v>1539.0410000000002</v>
      </c>
      <c r="F33" s="7">
        <v>0</v>
      </c>
      <c r="G33" s="7">
        <v>1539.0410000000002</v>
      </c>
      <c r="H33" s="8">
        <v>39.27607329762388</v>
      </c>
      <c r="I33" s="8">
        <v>0</v>
      </c>
      <c r="J33" s="9">
        <v>39.27607329762388</v>
      </c>
    </row>
    <row r="34" spans="1:10" ht="14.25">
      <c r="A34" s="10" t="s">
        <v>28</v>
      </c>
      <c r="B34" s="3">
        <v>8118.1410000000005</v>
      </c>
      <c r="C34" s="3">
        <v>2008.491</v>
      </c>
      <c r="D34" s="3">
        <v>10126.632000000001</v>
      </c>
      <c r="E34" s="3">
        <v>1268.933</v>
      </c>
      <c r="F34" s="3">
        <v>186.36599999999999</v>
      </c>
      <c r="G34" s="3">
        <v>1455.299</v>
      </c>
      <c r="H34" s="4">
        <v>-84.36916776882786</v>
      </c>
      <c r="I34" s="4">
        <v>-90.72109359713338</v>
      </c>
      <c r="J34" s="5">
        <v>-85.62899293664469</v>
      </c>
    </row>
    <row r="35" spans="1:10" ht="14.25">
      <c r="A35" s="6" t="s">
        <v>59</v>
      </c>
      <c r="B35" s="7">
        <v>1957.355</v>
      </c>
      <c r="C35" s="7">
        <v>0.77</v>
      </c>
      <c r="D35" s="7">
        <v>1958.125</v>
      </c>
      <c r="E35" s="7">
        <v>3110.337</v>
      </c>
      <c r="F35" s="42">
        <v>0.7</v>
      </c>
      <c r="G35" s="7">
        <v>3111.037</v>
      </c>
      <c r="H35" s="8">
        <v>58.90510408178383</v>
      </c>
      <c r="I35" s="8">
        <v>-9.090909090909099</v>
      </c>
      <c r="J35" s="9">
        <v>58.87836578359399</v>
      </c>
    </row>
    <row r="36" spans="1:10" ht="14.25">
      <c r="A36" s="10" t="s">
        <v>29</v>
      </c>
      <c r="B36" s="3">
        <v>358.417</v>
      </c>
      <c r="C36" s="3">
        <v>372.399</v>
      </c>
      <c r="D36" s="3">
        <v>730.816</v>
      </c>
      <c r="E36" s="3">
        <v>423.31</v>
      </c>
      <c r="F36" s="3">
        <v>437.403</v>
      </c>
      <c r="G36" s="3">
        <v>860.713</v>
      </c>
      <c r="H36" s="4">
        <v>18.10544700725692</v>
      </c>
      <c r="I36" s="4">
        <v>17.455471147881713</v>
      </c>
      <c r="J36" s="5">
        <v>17.77424139591907</v>
      </c>
    </row>
    <row r="37" spans="1:10" ht="14.25">
      <c r="A37" s="6" t="s">
        <v>30</v>
      </c>
      <c r="B37" s="7">
        <v>1361.169</v>
      </c>
      <c r="C37" s="7">
        <v>0</v>
      </c>
      <c r="D37" s="7">
        <v>1361.169</v>
      </c>
      <c r="E37" s="7">
        <v>1736.105</v>
      </c>
      <c r="F37" s="7">
        <v>9.370000000000001</v>
      </c>
      <c r="G37" s="7">
        <v>1745.475</v>
      </c>
      <c r="H37" s="8">
        <v>27.545146855386797</v>
      </c>
      <c r="I37" s="8">
        <v>0</v>
      </c>
      <c r="J37" s="9">
        <v>28.233525741476612</v>
      </c>
    </row>
    <row r="38" spans="1:10" ht="14.25">
      <c r="A38" s="10" t="s">
        <v>31</v>
      </c>
      <c r="B38" s="3">
        <v>3781.4750000000004</v>
      </c>
      <c r="C38" s="3">
        <v>0</v>
      </c>
      <c r="D38" s="3">
        <v>3781.4750000000004</v>
      </c>
      <c r="E38" s="3">
        <v>4101.988</v>
      </c>
      <c r="F38" s="3">
        <v>0</v>
      </c>
      <c r="G38" s="3">
        <v>4101.988</v>
      </c>
      <c r="H38" s="4">
        <v>8.475872510065514</v>
      </c>
      <c r="I38" s="4">
        <v>0</v>
      </c>
      <c r="J38" s="5">
        <v>8.475872510065514</v>
      </c>
    </row>
    <row r="39" spans="1:10" ht="14.25">
      <c r="A39" s="6" t="s">
        <v>32</v>
      </c>
      <c r="B39" s="7">
        <v>292.009</v>
      </c>
      <c r="C39" s="7">
        <v>1.8379999999999999</v>
      </c>
      <c r="D39" s="7">
        <v>293.84700000000004</v>
      </c>
      <c r="E39" s="7">
        <v>363.621</v>
      </c>
      <c r="F39" s="7">
        <v>36.577999999999996</v>
      </c>
      <c r="G39" s="7">
        <v>400.19899999999996</v>
      </c>
      <c r="H39" s="8">
        <v>24.523901660565244</v>
      </c>
      <c r="I39" s="8">
        <v>1890.0979325353642</v>
      </c>
      <c r="J39" s="9">
        <v>36.19298478459875</v>
      </c>
    </row>
    <row r="40" spans="1:10" ht="14.25">
      <c r="A40" s="10" t="s">
        <v>33</v>
      </c>
      <c r="B40" s="3">
        <v>14831.490999999998</v>
      </c>
      <c r="C40" s="3">
        <v>9175.681</v>
      </c>
      <c r="D40" s="3">
        <v>24007.172</v>
      </c>
      <c r="E40" s="3">
        <v>15082.30816</v>
      </c>
      <c r="F40" s="3">
        <v>8211.604</v>
      </c>
      <c r="G40" s="3">
        <v>23293.91216</v>
      </c>
      <c r="H40" s="4">
        <v>1.691112242187939</v>
      </c>
      <c r="I40" s="4">
        <v>-10.506871370092325</v>
      </c>
      <c r="J40" s="5">
        <v>-2.971028157752187</v>
      </c>
    </row>
    <row r="41" spans="1:10" ht="14.25">
      <c r="A41" s="6" t="s">
        <v>34</v>
      </c>
      <c r="B41" s="7">
        <v>0</v>
      </c>
      <c r="C41" s="7">
        <v>2.046</v>
      </c>
      <c r="D41" s="7">
        <v>2.046</v>
      </c>
      <c r="E41" s="7">
        <v>0</v>
      </c>
      <c r="F41" s="7">
        <v>21.461</v>
      </c>
      <c r="G41" s="7">
        <v>21.461</v>
      </c>
      <c r="H41" s="8">
        <v>0</v>
      </c>
      <c r="I41" s="8">
        <v>948.9247311827958</v>
      </c>
      <c r="J41" s="9">
        <v>948.9247311827958</v>
      </c>
    </row>
    <row r="42" spans="1:10" ht="14.25">
      <c r="A42" s="10" t="s">
        <v>35</v>
      </c>
      <c r="B42" s="3">
        <v>5175.4389999999985</v>
      </c>
      <c r="C42" s="3">
        <v>2862.007</v>
      </c>
      <c r="D42" s="3">
        <v>8037.445999999998</v>
      </c>
      <c r="E42" s="3">
        <v>5229.419999999999</v>
      </c>
      <c r="F42" s="3">
        <v>3011.883</v>
      </c>
      <c r="G42" s="3">
        <v>8241.303</v>
      </c>
      <c r="H42" s="4">
        <v>1.0430226305440116</v>
      </c>
      <c r="I42" s="4">
        <v>5.236744703978703</v>
      </c>
      <c r="J42" s="5">
        <v>2.5363405240918797</v>
      </c>
    </row>
    <row r="43" spans="1:10" ht="14.25">
      <c r="A43" s="6" t="s">
        <v>36</v>
      </c>
      <c r="B43" s="7">
        <v>4874.85</v>
      </c>
      <c r="C43" s="7">
        <v>316.11899999999997</v>
      </c>
      <c r="D43" s="7">
        <v>5190.969</v>
      </c>
      <c r="E43" s="7">
        <v>4838.612</v>
      </c>
      <c r="F43" s="7">
        <v>50.069</v>
      </c>
      <c r="G43" s="7">
        <v>4888.6810000000005</v>
      </c>
      <c r="H43" s="8">
        <v>-0.743366462557828</v>
      </c>
      <c r="I43" s="8">
        <v>-84.16134430388556</v>
      </c>
      <c r="J43" s="9">
        <v>-5.823344350544176</v>
      </c>
    </row>
    <row r="44" spans="1:10" ht="14.25">
      <c r="A44" s="10" t="s">
        <v>66</v>
      </c>
      <c r="B44" s="3">
        <v>4808.9619999999995</v>
      </c>
      <c r="C44" s="3">
        <v>13.752</v>
      </c>
      <c r="D44" s="3">
        <v>4822.714</v>
      </c>
      <c r="E44" s="3">
        <v>5388.2519999999995</v>
      </c>
      <c r="F44" s="3">
        <v>92.429</v>
      </c>
      <c r="G44" s="3">
        <v>5480.681</v>
      </c>
      <c r="H44" s="4">
        <v>12.04605068619798</v>
      </c>
      <c r="I44" s="4">
        <v>572.1131471785922</v>
      </c>
      <c r="J44" s="5">
        <v>13.64308561527803</v>
      </c>
    </row>
    <row r="45" spans="1:10" ht="14.25">
      <c r="A45" s="6" t="s">
        <v>67</v>
      </c>
      <c r="B45" s="7">
        <v>2810.96</v>
      </c>
      <c r="C45" s="7">
        <v>9.738999999999999</v>
      </c>
      <c r="D45" s="7">
        <v>2820.699</v>
      </c>
      <c r="E45" s="7">
        <v>3740.992</v>
      </c>
      <c r="F45" s="7">
        <v>31.719</v>
      </c>
      <c r="G45" s="7">
        <v>3772.7110000000002</v>
      </c>
      <c r="H45" s="8">
        <v>33.08592082420241</v>
      </c>
      <c r="I45" s="8">
        <v>225.6905226409283</v>
      </c>
      <c r="J45" s="9">
        <v>33.75092485940542</v>
      </c>
    </row>
    <row r="46" spans="1:10" ht="14.25">
      <c r="A46" s="10" t="s">
        <v>37</v>
      </c>
      <c r="B46" s="3">
        <v>3885.2339999999995</v>
      </c>
      <c r="C46" s="3">
        <v>146.975</v>
      </c>
      <c r="D46" s="3">
        <v>4032.2089999999994</v>
      </c>
      <c r="E46" s="3">
        <v>4919.219</v>
      </c>
      <c r="F46" s="3">
        <v>152.68599999999998</v>
      </c>
      <c r="G46" s="3">
        <v>5071.905</v>
      </c>
      <c r="H46" s="4">
        <v>26.61319755772756</v>
      </c>
      <c r="I46" s="4">
        <v>3.885694846062245</v>
      </c>
      <c r="J46" s="5">
        <v>25.78477454913673</v>
      </c>
    </row>
    <row r="47" spans="1:10" ht="14.25">
      <c r="A47" s="6" t="s">
        <v>38</v>
      </c>
      <c r="B47" s="7">
        <v>5751.869000000001</v>
      </c>
      <c r="C47" s="7">
        <v>401.9079999999999</v>
      </c>
      <c r="D47" s="7">
        <v>6153.777</v>
      </c>
      <c r="E47" s="7">
        <v>6950.338000000001</v>
      </c>
      <c r="F47" s="7">
        <v>458.515</v>
      </c>
      <c r="G47" s="7">
        <v>7408.853000000001</v>
      </c>
      <c r="H47" s="8">
        <v>20.836166470411616</v>
      </c>
      <c r="I47" s="8">
        <v>14.084566617235811</v>
      </c>
      <c r="J47" s="9">
        <v>20.395214191219488</v>
      </c>
    </row>
    <row r="48" spans="1:10" ht="14.25">
      <c r="A48" s="10" t="s">
        <v>68</v>
      </c>
      <c r="B48" s="3">
        <v>2933.7129999999997</v>
      </c>
      <c r="C48" s="3">
        <v>12.722999999999999</v>
      </c>
      <c r="D48" s="3">
        <v>2946.4359999999997</v>
      </c>
      <c r="E48" s="3">
        <v>6070.754</v>
      </c>
      <c r="F48" s="3">
        <v>124.721</v>
      </c>
      <c r="G48" s="3">
        <v>6195.475</v>
      </c>
      <c r="H48" s="4">
        <v>106.93073930544672</v>
      </c>
      <c r="I48" s="4">
        <v>880.2798082213317</v>
      </c>
      <c r="J48" s="5">
        <v>110.27013653104976</v>
      </c>
    </row>
    <row r="49" spans="1:10" ht="14.25">
      <c r="A49" s="6" t="s">
        <v>39</v>
      </c>
      <c r="B49" s="7">
        <v>7597.491999999999</v>
      </c>
      <c r="C49" s="7">
        <v>3439.405</v>
      </c>
      <c r="D49" s="7">
        <v>11036.896999999999</v>
      </c>
      <c r="E49" s="7">
        <v>8237.706</v>
      </c>
      <c r="F49" s="7">
        <v>3542.6780000000003</v>
      </c>
      <c r="G49" s="7">
        <v>11780.384</v>
      </c>
      <c r="H49" s="8">
        <v>8.426649215293692</v>
      </c>
      <c r="I49" s="8">
        <v>3.0026414452499814</v>
      </c>
      <c r="J49" s="9">
        <v>6.736377081348145</v>
      </c>
    </row>
    <row r="50" spans="1:10" ht="14.25">
      <c r="A50" s="10" t="s">
        <v>40</v>
      </c>
      <c r="B50" s="3">
        <v>420.82099999999997</v>
      </c>
      <c r="C50" s="3">
        <v>0</v>
      </c>
      <c r="D50" s="3">
        <v>420.82099999999997</v>
      </c>
      <c r="E50" s="3">
        <v>526.696</v>
      </c>
      <c r="F50" s="3">
        <v>0</v>
      </c>
      <c r="G50" s="3">
        <v>526.696</v>
      </c>
      <c r="H50" s="4">
        <v>25.15915317914269</v>
      </c>
      <c r="I50" s="4">
        <v>0</v>
      </c>
      <c r="J50" s="5">
        <v>25.15915317914269</v>
      </c>
    </row>
    <row r="51" spans="1:10" ht="14.25">
      <c r="A51" s="6" t="s">
        <v>41</v>
      </c>
      <c r="B51" s="7">
        <v>589.49</v>
      </c>
      <c r="C51" s="7">
        <v>0</v>
      </c>
      <c r="D51" s="7">
        <v>589.49</v>
      </c>
      <c r="E51" s="7">
        <v>718.247</v>
      </c>
      <c r="F51" s="7">
        <v>0</v>
      </c>
      <c r="G51" s="7">
        <v>718.247</v>
      </c>
      <c r="H51" s="8">
        <v>21.842100798995734</v>
      </c>
      <c r="I51" s="8">
        <v>0</v>
      </c>
      <c r="J51" s="9">
        <v>21.842100798995734</v>
      </c>
    </row>
    <row r="52" spans="1:10" ht="14.25">
      <c r="A52" s="10" t="s">
        <v>42</v>
      </c>
      <c r="B52" s="3">
        <v>2922.994</v>
      </c>
      <c r="C52" s="3">
        <v>33.973</v>
      </c>
      <c r="D52" s="3">
        <v>2956.967</v>
      </c>
      <c r="E52" s="3">
        <v>3013.099</v>
      </c>
      <c r="F52" s="3">
        <v>73.105</v>
      </c>
      <c r="G52" s="3">
        <v>3086.204</v>
      </c>
      <c r="H52" s="4">
        <v>3.0826269229427092</v>
      </c>
      <c r="I52" s="4">
        <v>115.18558855561771</v>
      </c>
      <c r="J52" s="5">
        <v>4.370593246390645</v>
      </c>
    </row>
    <row r="53" spans="1:10" ht="14.25">
      <c r="A53" s="6" t="s">
        <v>69</v>
      </c>
      <c r="B53" s="7">
        <v>4008.063</v>
      </c>
      <c r="C53" s="7">
        <v>66.062</v>
      </c>
      <c r="D53" s="7">
        <v>4074.125</v>
      </c>
      <c r="E53" s="7">
        <v>6527.929999999999</v>
      </c>
      <c r="F53" s="7">
        <v>781.303</v>
      </c>
      <c r="G53" s="7">
        <v>7309.232999999999</v>
      </c>
      <c r="H53" s="8">
        <v>62.869944908550565</v>
      </c>
      <c r="I53" s="8">
        <v>1082.681420483788</v>
      </c>
      <c r="J53" s="9">
        <v>79.40620378608902</v>
      </c>
    </row>
    <row r="54" spans="1:10" ht="14.25">
      <c r="A54" s="10" t="s">
        <v>43</v>
      </c>
      <c r="B54" s="3">
        <v>2491.5339999999997</v>
      </c>
      <c r="C54" s="3">
        <v>0</v>
      </c>
      <c r="D54" s="3">
        <v>2491.5339999999997</v>
      </c>
      <c r="E54" s="3">
        <v>3010.943387</v>
      </c>
      <c r="F54" s="3">
        <v>0</v>
      </c>
      <c r="G54" s="3">
        <v>3010.943387</v>
      </c>
      <c r="H54" s="4">
        <v>20.846971664845842</v>
      </c>
      <c r="I54" s="4">
        <v>0</v>
      </c>
      <c r="J54" s="5">
        <v>20.846971664845842</v>
      </c>
    </row>
    <row r="55" spans="1:10" ht="14.25">
      <c r="A55" s="6" t="s">
        <v>61</v>
      </c>
      <c r="B55" s="7">
        <v>178.54800000000003</v>
      </c>
      <c r="C55" s="7">
        <v>1799.373</v>
      </c>
      <c r="D55" s="7">
        <v>1977.921</v>
      </c>
      <c r="E55" s="7">
        <v>191.588</v>
      </c>
      <c r="F55" s="7">
        <v>805.206</v>
      </c>
      <c r="G55" s="7">
        <v>996.794</v>
      </c>
      <c r="H55" s="8">
        <v>7.303358200595897</v>
      </c>
      <c r="I55" s="8">
        <v>-55.25074567641062</v>
      </c>
      <c r="J55" s="9">
        <v>-49.603952837347904</v>
      </c>
    </row>
    <row r="56" spans="1:10" ht="14.25">
      <c r="A56" s="10" t="s">
        <v>44</v>
      </c>
      <c r="B56" s="3">
        <v>598.308</v>
      </c>
      <c r="C56" s="3">
        <v>1.872</v>
      </c>
      <c r="D56" s="3">
        <v>600.18</v>
      </c>
      <c r="E56" s="3">
        <v>1049.725</v>
      </c>
      <c r="F56" s="3">
        <v>49.147999999999996</v>
      </c>
      <c r="G56" s="3">
        <v>1098.8729999999998</v>
      </c>
      <c r="H56" s="4">
        <v>75.44893265675871</v>
      </c>
      <c r="I56" s="4">
        <v>2525.42735042735</v>
      </c>
      <c r="J56" s="5">
        <v>83.09057282815154</v>
      </c>
    </row>
    <row r="57" spans="1:10" ht="14.25">
      <c r="A57" s="6" t="s">
        <v>45</v>
      </c>
      <c r="B57" s="7">
        <v>0</v>
      </c>
      <c r="C57" s="7">
        <v>0</v>
      </c>
      <c r="D57" s="7">
        <v>0</v>
      </c>
      <c r="E57" s="42">
        <v>0.288</v>
      </c>
      <c r="F57" s="42">
        <v>0.248</v>
      </c>
      <c r="G57" s="7">
        <v>0.536</v>
      </c>
      <c r="H57" s="8">
        <v>0</v>
      </c>
      <c r="I57" s="8">
        <v>0</v>
      </c>
      <c r="J57" s="9">
        <v>0</v>
      </c>
    </row>
    <row r="58" spans="1:10" ht="14.25">
      <c r="A58" s="10" t="s">
        <v>46</v>
      </c>
      <c r="B58" s="3">
        <v>10390.858</v>
      </c>
      <c r="C58" s="3">
        <v>13.232999999999999</v>
      </c>
      <c r="D58" s="3">
        <v>10404.091</v>
      </c>
      <c r="E58" s="3">
        <v>12404.133</v>
      </c>
      <c r="F58" s="3">
        <v>63.622</v>
      </c>
      <c r="G58" s="3">
        <v>12467.755</v>
      </c>
      <c r="H58" s="4">
        <v>19.375445223098993</v>
      </c>
      <c r="I58" s="4">
        <v>380.78289125670676</v>
      </c>
      <c r="J58" s="5">
        <v>19.835120627068704</v>
      </c>
    </row>
    <row r="59" spans="1:10" ht="14.25">
      <c r="A59" s="6" t="s">
        <v>86</v>
      </c>
      <c r="B59" s="7">
        <v>223.74900000000005</v>
      </c>
      <c r="C59" s="7">
        <v>492.491</v>
      </c>
      <c r="D59" s="7">
        <v>716.24</v>
      </c>
      <c r="E59" s="7">
        <v>290.90900000000005</v>
      </c>
      <c r="F59" s="7">
        <v>951.0840000000001</v>
      </c>
      <c r="G59" s="7">
        <v>1241.9930000000002</v>
      </c>
      <c r="H59" s="8">
        <v>30.015776606822815</v>
      </c>
      <c r="I59" s="8">
        <v>93.11703158027255</v>
      </c>
      <c r="J59" s="9">
        <v>73.40458505528875</v>
      </c>
    </row>
    <row r="60" spans="1:10" ht="14.25">
      <c r="A60" s="10" t="s">
        <v>87</v>
      </c>
      <c r="B60" s="3">
        <v>120.126</v>
      </c>
      <c r="C60" s="3">
        <v>1657.245</v>
      </c>
      <c r="D60" s="3">
        <v>1777.3709999999999</v>
      </c>
      <c r="E60" s="3">
        <v>225.946</v>
      </c>
      <c r="F60" s="3">
        <v>1768.843</v>
      </c>
      <c r="G60" s="3">
        <v>1994.789</v>
      </c>
      <c r="H60" s="4">
        <v>88.09083795348216</v>
      </c>
      <c r="I60" s="4">
        <v>6.733947002404604</v>
      </c>
      <c r="J60" s="5">
        <v>12.232561462969754</v>
      </c>
    </row>
    <row r="61" spans="1:10" ht="14.25">
      <c r="A61" s="11" t="s">
        <v>47</v>
      </c>
      <c r="B61" s="22">
        <f>+B62-SUM(B6+B10+B32+B20+B59+B60+B5)</f>
        <v>387403.0859999996</v>
      </c>
      <c r="C61" s="22">
        <f>+C62-SUM(C6+C10+C32+C20+C59+C60+C5)</f>
        <v>590062.7800000007</v>
      </c>
      <c r="D61" s="22">
        <f>+D62-SUM(D6+D10+D32+D20+D59+D60+D5)</f>
        <v>977465.8660000018</v>
      </c>
      <c r="E61" s="22">
        <v>423009.67337699997</v>
      </c>
      <c r="F61" s="22">
        <v>581121.6517000003</v>
      </c>
      <c r="G61" s="22">
        <v>1004131.3250769991</v>
      </c>
      <c r="H61" s="23">
        <v>9.191095441351338</v>
      </c>
      <c r="I61" s="23">
        <v>-1.515284238060302</v>
      </c>
      <c r="J61" s="23">
        <v>2.728019463852798</v>
      </c>
    </row>
    <row r="62" spans="1:10" ht="14.25">
      <c r="A62" s="14" t="s">
        <v>48</v>
      </c>
      <c r="B62" s="24">
        <f>SUM(B4:B60)</f>
        <v>671788.8789999996</v>
      </c>
      <c r="C62" s="24">
        <f>SUM(C4:C60)</f>
        <v>2861674.2290000003</v>
      </c>
      <c r="D62" s="24">
        <f>SUM(D4:D60)</f>
        <v>3533463.1080000014</v>
      </c>
      <c r="E62" s="24">
        <v>733758.2602711915</v>
      </c>
      <c r="F62" s="24">
        <v>2818356.95696667</v>
      </c>
      <c r="G62" s="24">
        <v>3552115.2172378604</v>
      </c>
      <c r="H62" s="25">
        <v>9.224532171987907</v>
      </c>
      <c r="I62" s="25">
        <v>-1.5137038169598742</v>
      </c>
      <c r="J62" s="25">
        <v>0.5278704961042151</v>
      </c>
    </row>
    <row r="63" spans="1:10" ht="14.25">
      <c r="A63" s="26"/>
      <c r="B63" s="27"/>
      <c r="C63" s="27"/>
      <c r="D63" s="27"/>
      <c r="E63" s="27"/>
      <c r="F63" s="27"/>
      <c r="G63" s="27"/>
      <c r="H63" s="27"/>
      <c r="I63" s="27"/>
      <c r="J63" s="28"/>
    </row>
    <row r="64" spans="1:10" ht="14.25">
      <c r="A64" s="26" t="s">
        <v>58</v>
      </c>
      <c r="B64" s="27"/>
      <c r="C64" s="27"/>
      <c r="D64" s="27"/>
      <c r="E64" s="27"/>
      <c r="F64" s="27"/>
      <c r="G64" s="27"/>
      <c r="H64" s="27"/>
      <c r="I64" s="27"/>
      <c r="J64" s="28"/>
    </row>
    <row r="65" spans="1:10" ht="15" thickBot="1">
      <c r="A65" s="29"/>
      <c r="B65" s="30"/>
      <c r="C65" s="30"/>
      <c r="D65" s="30"/>
      <c r="E65" s="30"/>
      <c r="F65" s="30"/>
      <c r="G65" s="30"/>
      <c r="H65" s="30"/>
      <c r="I65" s="30"/>
      <c r="J65" s="31"/>
    </row>
    <row r="66" spans="1:10" ht="45.75" customHeight="1">
      <c r="A66" s="71" t="s">
        <v>62</v>
      </c>
      <c r="B66" s="71"/>
      <c r="C66" s="71"/>
      <c r="D66" s="71"/>
      <c r="E66" s="71"/>
      <c r="F66" s="71"/>
      <c r="G66" s="71"/>
      <c r="H66" s="71"/>
      <c r="I66" s="71"/>
      <c r="J66" s="71"/>
    </row>
    <row r="67" ht="14.25">
      <c r="A67" s="39" t="s">
        <v>63</v>
      </c>
    </row>
    <row r="68" spans="2:7" ht="14.25">
      <c r="B68" s="37"/>
      <c r="C68" s="37"/>
      <c r="D68" s="37"/>
      <c r="E68" s="37"/>
      <c r="F68" s="37"/>
      <c r="G68" s="37"/>
    </row>
    <row r="69" spans="2:7" ht="14.25">
      <c r="B69" s="37"/>
      <c r="C69" s="37"/>
      <c r="D69" s="37"/>
      <c r="E69" s="37"/>
      <c r="F69" s="37"/>
      <c r="G69" s="37"/>
    </row>
    <row r="70" spans="2:7" ht="14.25">
      <c r="B70" s="43"/>
      <c r="C70" s="43"/>
      <c r="D70" s="43"/>
      <c r="E70" s="43"/>
      <c r="F70" s="43"/>
      <c r="G70" s="43"/>
    </row>
    <row r="71" spans="2:7" ht="14.25">
      <c r="B71" s="43"/>
      <c r="C71" s="43"/>
      <c r="D71" s="43"/>
      <c r="E71" s="43"/>
      <c r="F71" s="43"/>
      <c r="G71" s="43"/>
    </row>
  </sheetData>
  <sheetProtection/>
  <mergeCells count="6">
    <mergeCell ref="A66:J66"/>
    <mergeCell ref="A1:J1"/>
    <mergeCell ref="A2:A3"/>
    <mergeCell ref="B2:D2"/>
    <mergeCell ref="E2:G2"/>
    <mergeCell ref="H2:J2"/>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dimension ref="A1:J71"/>
  <sheetViews>
    <sheetView zoomScale="80" zoomScaleNormal="80" zoomScalePageLayoutView="0" workbookViewId="0" topLeftCell="A1">
      <selection activeCell="A1" sqref="A1:J1"/>
    </sheetView>
  </sheetViews>
  <sheetFormatPr defaultColWidth="9.140625" defaultRowHeight="15"/>
  <cols>
    <col min="1" max="1" width="35.57421875" style="44" customWidth="1"/>
    <col min="2" max="10" width="14.28125" style="44" customWidth="1"/>
    <col min="11" max="16384" width="9.140625" style="44" customWidth="1"/>
  </cols>
  <sheetData>
    <row r="1" spans="1:10" ht="18" customHeight="1">
      <c r="A1" s="72" t="s">
        <v>78</v>
      </c>
      <c r="B1" s="73"/>
      <c r="C1" s="73"/>
      <c r="D1" s="73"/>
      <c r="E1" s="73"/>
      <c r="F1" s="73"/>
      <c r="G1" s="73"/>
      <c r="H1" s="73"/>
      <c r="I1" s="73"/>
      <c r="J1" s="74"/>
    </row>
    <row r="2" spans="1:10" ht="30" customHeight="1">
      <c r="A2" s="80" t="s">
        <v>1</v>
      </c>
      <c r="B2" s="77" t="s">
        <v>80</v>
      </c>
      <c r="C2" s="77"/>
      <c r="D2" s="77"/>
      <c r="E2" s="77" t="s">
        <v>81</v>
      </c>
      <c r="F2" s="77"/>
      <c r="G2" s="77"/>
      <c r="H2" s="78" t="s">
        <v>65</v>
      </c>
      <c r="I2" s="78"/>
      <c r="J2" s="79"/>
    </row>
    <row r="3" spans="1:10" ht="14.25">
      <c r="A3" s="81"/>
      <c r="B3" s="1" t="s">
        <v>2</v>
      </c>
      <c r="C3" s="1" t="s">
        <v>3</v>
      </c>
      <c r="D3" s="1" t="s">
        <v>4</v>
      </c>
      <c r="E3" s="1" t="s">
        <v>2</v>
      </c>
      <c r="F3" s="1" t="s">
        <v>3</v>
      </c>
      <c r="G3" s="1" t="s">
        <v>4</v>
      </c>
      <c r="H3" s="1" t="s">
        <v>2</v>
      </c>
      <c r="I3" s="1" t="s">
        <v>3</v>
      </c>
      <c r="J3" s="2" t="s">
        <v>4</v>
      </c>
    </row>
    <row r="4" spans="1:10" ht="14.25">
      <c r="A4" s="10" t="s">
        <v>5</v>
      </c>
      <c r="B4" s="49">
        <v>249.553</v>
      </c>
      <c r="C4" s="49">
        <v>58293.42199999999</v>
      </c>
      <c r="D4" s="49">
        <f>+B4+C4</f>
        <v>58542.97499999999</v>
      </c>
      <c r="E4" s="49">
        <v>0</v>
      </c>
      <c r="F4" s="49">
        <v>0</v>
      </c>
      <c r="G4" s="49">
        <v>0</v>
      </c>
      <c r="H4" s="4">
        <f aca="true" t="shared" si="0" ref="H4:H59">+_xlfn.IFERROR(((E4-B4)/B4)*100,0)</f>
        <v>-100</v>
      </c>
      <c r="I4" s="4">
        <f aca="true" t="shared" si="1" ref="I4:I59">+_xlfn.IFERROR(((F4-C4)/C4)*100,0)</f>
        <v>-100</v>
      </c>
      <c r="J4" s="5">
        <f aca="true" t="shared" si="2" ref="J4:J59">+_xlfn.IFERROR(((G4-D4)/D4)*100,0)</f>
        <v>-100</v>
      </c>
    </row>
    <row r="5" spans="1:10" ht="14.25">
      <c r="A5" s="6" t="s">
        <v>70</v>
      </c>
      <c r="B5" s="50">
        <v>38101.475999999995</v>
      </c>
      <c r="C5" s="50">
        <v>1200857.6470000003</v>
      </c>
      <c r="D5" s="7">
        <f>+B5+C5</f>
        <v>1238959.1230000004</v>
      </c>
      <c r="E5" s="50">
        <v>50174.0023999992</v>
      </c>
      <c r="F5" s="50">
        <v>1120119.32823</v>
      </c>
      <c r="G5" s="50">
        <f>SUM(E5:F5)</f>
        <v>1170293.3306299993</v>
      </c>
      <c r="H5" s="8">
        <f t="shared" si="0"/>
        <v>31.68519350798694</v>
      </c>
      <c r="I5" s="8">
        <f t="shared" si="1"/>
        <v>-6.723387986219838</v>
      </c>
      <c r="J5" s="9">
        <f t="shared" si="2"/>
        <v>-5.542216130886915</v>
      </c>
    </row>
    <row r="6" spans="1:10" ht="14.25">
      <c r="A6" s="10" t="s">
        <v>71</v>
      </c>
      <c r="B6" s="53">
        <v>4825.901</v>
      </c>
      <c r="C6" s="53">
        <v>32139.023999999983</v>
      </c>
      <c r="D6" s="53">
        <f aca="true" t="shared" si="3" ref="D6:D60">+B6+C6</f>
        <v>36964.92499999998</v>
      </c>
      <c r="E6" s="49">
        <v>7930.98413769926</v>
      </c>
      <c r="F6" s="49">
        <v>34275.9471482709</v>
      </c>
      <c r="G6" s="49">
        <f aca="true" t="shared" si="4" ref="G6:G60">SUM(E6:F6)</f>
        <v>42206.93128597016</v>
      </c>
      <c r="H6" s="4">
        <f t="shared" si="0"/>
        <v>64.34203970821738</v>
      </c>
      <c r="I6" s="4">
        <f t="shared" si="1"/>
        <v>6.648998265382657</v>
      </c>
      <c r="J6" s="5">
        <f t="shared" si="2"/>
        <v>14.181027787747933</v>
      </c>
    </row>
    <row r="7" spans="1:10" ht="14.25">
      <c r="A7" s="6" t="s">
        <v>6</v>
      </c>
      <c r="B7" s="54">
        <v>7474.4130000000005</v>
      </c>
      <c r="C7" s="54">
        <v>3902.2659999999987</v>
      </c>
      <c r="D7" s="7">
        <f t="shared" si="3"/>
        <v>11376.679</v>
      </c>
      <c r="E7" s="50">
        <v>7449</v>
      </c>
      <c r="F7" s="50">
        <v>1968</v>
      </c>
      <c r="G7" s="50">
        <f t="shared" si="4"/>
        <v>9417</v>
      </c>
      <c r="H7" s="41">
        <f t="shared" si="0"/>
        <v>-0.3399999438083026</v>
      </c>
      <c r="I7" s="8">
        <f t="shared" si="1"/>
        <v>-49.56776396073459</v>
      </c>
      <c r="J7" s="9">
        <f t="shared" si="2"/>
        <v>-17.22540470729639</v>
      </c>
    </row>
    <row r="8" spans="1:10" ht="14.25">
      <c r="A8" s="10" t="s">
        <v>7</v>
      </c>
      <c r="B8" s="53">
        <v>19146.04</v>
      </c>
      <c r="C8" s="53">
        <v>3145.954</v>
      </c>
      <c r="D8" s="53">
        <f t="shared" si="3"/>
        <v>22291.994000000002</v>
      </c>
      <c r="E8" s="49">
        <v>20756.728</v>
      </c>
      <c r="F8" s="49">
        <v>2293.495</v>
      </c>
      <c r="G8" s="49">
        <f t="shared" si="4"/>
        <v>23050.222999999998</v>
      </c>
      <c r="H8" s="4">
        <f t="shared" si="0"/>
        <v>8.41264303218837</v>
      </c>
      <c r="I8" s="4">
        <f t="shared" si="1"/>
        <v>-27.096995060957667</v>
      </c>
      <c r="J8" s="5">
        <f t="shared" si="2"/>
        <v>3.401351175673184</v>
      </c>
    </row>
    <row r="9" spans="1:10" ht="14.25">
      <c r="A9" s="6" t="s">
        <v>8</v>
      </c>
      <c r="B9" s="54">
        <v>4989.586</v>
      </c>
      <c r="C9" s="54">
        <v>4745.546</v>
      </c>
      <c r="D9" s="7">
        <f t="shared" si="3"/>
        <v>9735.132000000001</v>
      </c>
      <c r="E9" s="50">
        <v>5228.605</v>
      </c>
      <c r="F9" s="50">
        <v>2627.3697</v>
      </c>
      <c r="G9" s="50">
        <f t="shared" si="4"/>
        <v>7855.9747</v>
      </c>
      <c r="H9" s="8">
        <f t="shared" si="0"/>
        <v>4.7903573563016915</v>
      </c>
      <c r="I9" s="8">
        <f t="shared" si="1"/>
        <v>-44.63503883430906</v>
      </c>
      <c r="J9" s="9">
        <f t="shared" si="2"/>
        <v>-19.302843556718095</v>
      </c>
    </row>
    <row r="10" spans="1:10" ht="14.25">
      <c r="A10" s="10" t="s">
        <v>72</v>
      </c>
      <c r="B10" s="53">
        <v>0.963</v>
      </c>
      <c r="C10" s="53">
        <v>0</v>
      </c>
      <c r="D10" s="53">
        <f t="shared" si="3"/>
        <v>0.963</v>
      </c>
      <c r="E10" s="49">
        <v>0</v>
      </c>
      <c r="F10" s="49">
        <v>0</v>
      </c>
      <c r="G10" s="49">
        <f t="shared" si="4"/>
        <v>0</v>
      </c>
      <c r="H10" s="4">
        <f t="shared" si="0"/>
        <v>-100</v>
      </c>
      <c r="I10" s="4">
        <f t="shared" si="1"/>
        <v>0</v>
      </c>
      <c r="J10" s="5">
        <f t="shared" si="2"/>
        <v>-100</v>
      </c>
    </row>
    <row r="11" spans="1:10" ht="14.25">
      <c r="A11" s="6" t="s">
        <v>9</v>
      </c>
      <c r="B11" s="54">
        <v>69.71000000000001</v>
      </c>
      <c r="C11" s="54">
        <v>0.627</v>
      </c>
      <c r="D11" s="7">
        <f t="shared" si="3"/>
        <v>70.337</v>
      </c>
      <c r="E11" s="50">
        <v>76.575</v>
      </c>
      <c r="F11" s="48">
        <v>0.326</v>
      </c>
      <c r="G11" s="50">
        <f t="shared" si="4"/>
        <v>76.901</v>
      </c>
      <c r="H11" s="8">
        <f t="shared" si="0"/>
        <v>9.847941471811783</v>
      </c>
      <c r="I11" s="8">
        <f t="shared" si="1"/>
        <v>-48.006379585326954</v>
      </c>
      <c r="J11" s="9">
        <f t="shared" si="2"/>
        <v>9.332214908227522</v>
      </c>
    </row>
    <row r="12" spans="1:10" ht="14.25">
      <c r="A12" s="10" t="s">
        <v>10</v>
      </c>
      <c r="B12" s="53">
        <v>229.98299999999998</v>
      </c>
      <c r="C12" s="53">
        <v>35.556999999999995</v>
      </c>
      <c r="D12" s="53">
        <f t="shared" si="3"/>
        <v>265.53999999999996</v>
      </c>
      <c r="E12" s="49">
        <v>206.658</v>
      </c>
      <c r="F12" s="47">
        <v>0.102</v>
      </c>
      <c r="G12" s="49">
        <f t="shared" si="4"/>
        <v>206.76</v>
      </c>
      <c r="H12" s="4">
        <f t="shared" si="0"/>
        <v>-10.14205397790271</v>
      </c>
      <c r="I12" s="4">
        <f t="shared" si="1"/>
        <v>-99.71313665382344</v>
      </c>
      <c r="J12" s="5">
        <f t="shared" si="2"/>
        <v>-22.13602470437598</v>
      </c>
    </row>
    <row r="13" spans="1:10" ht="14.25">
      <c r="A13" s="6" t="s">
        <v>11</v>
      </c>
      <c r="B13" s="54">
        <v>5482.546000000001</v>
      </c>
      <c r="C13" s="54">
        <v>1507.916</v>
      </c>
      <c r="D13" s="7">
        <f t="shared" si="3"/>
        <v>6990.462000000001</v>
      </c>
      <c r="E13" s="50">
        <v>4312.80116</v>
      </c>
      <c r="F13" s="50">
        <v>327.419</v>
      </c>
      <c r="G13" s="50">
        <f t="shared" si="4"/>
        <v>4640.22016</v>
      </c>
      <c r="H13" s="8">
        <f t="shared" si="0"/>
        <v>-21.33579617936632</v>
      </c>
      <c r="I13" s="8">
        <f t="shared" si="1"/>
        <v>-78.28665522482684</v>
      </c>
      <c r="J13" s="9">
        <f t="shared" si="2"/>
        <v>-33.620694025659546</v>
      </c>
    </row>
    <row r="14" spans="1:10" ht="14.25">
      <c r="A14" s="10" t="s">
        <v>12</v>
      </c>
      <c r="B14" s="53">
        <v>726.15</v>
      </c>
      <c r="C14" s="53">
        <v>4.2379999999999995</v>
      </c>
      <c r="D14" s="53">
        <f t="shared" si="3"/>
        <v>730.3879999999999</v>
      </c>
      <c r="E14" s="49">
        <v>627.825</v>
      </c>
      <c r="F14" s="49">
        <v>30.335</v>
      </c>
      <c r="G14" s="49">
        <f t="shared" si="4"/>
        <v>658.1600000000001</v>
      </c>
      <c r="H14" s="4">
        <f t="shared" si="0"/>
        <v>-13.540590787027465</v>
      </c>
      <c r="I14" s="4">
        <f t="shared" si="1"/>
        <v>615.785747994337</v>
      </c>
      <c r="J14" s="5">
        <f t="shared" si="2"/>
        <v>-9.888990509154018</v>
      </c>
    </row>
    <row r="15" spans="1:10" ht="14.25">
      <c r="A15" s="6" t="s">
        <v>13</v>
      </c>
      <c r="B15" s="54">
        <v>174.93499999999997</v>
      </c>
      <c r="C15" s="54">
        <v>0</v>
      </c>
      <c r="D15" s="7">
        <f t="shared" si="3"/>
        <v>174.93499999999997</v>
      </c>
      <c r="E15" s="50">
        <v>8.08</v>
      </c>
      <c r="F15" s="50">
        <v>0</v>
      </c>
      <c r="G15" s="50">
        <f t="shared" si="4"/>
        <v>8.08</v>
      </c>
      <c r="H15" s="8">
        <f t="shared" si="0"/>
        <v>-95.38114156686768</v>
      </c>
      <c r="I15" s="8">
        <f t="shared" si="1"/>
        <v>0</v>
      </c>
      <c r="J15" s="9">
        <f t="shared" si="2"/>
        <v>-95.38114156686768</v>
      </c>
    </row>
    <row r="16" spans="1:10" ht="14.25">
      <c r="A16" s="10" t="s">
        <v>14</v>
      </c>
      <c r="B16" s="53">
        <v>1250.173</v>
      </c>
      <c r="C16" s="53">
        <v>49.08500000000001</v>
      </c>
      <c r="D16" s="53">
        <f t="shared" si="3"/>
        <v>1299.258</v>
      </c>
      <c r="E16" s="49">
        <v>1433.867</v>
      </c>
      <c r="F16" s="49">
        <v>61.99</v>
      </c>
      <c r="G16" s="49">
        <f t="shared" si="4"/>
        <v>1495.857</v>
      </c>
      <c r="H16" s="4">
        <f t="shared" si="0"/>
        <v>14.693486421479266</v>
      </c>
      <c r="I16" s="4">
        <f t="shared" si="1"/>
        <v>26.291127635733915</v>
      </c>
      <c r="J16" s="5">
        <f t="shared" si="2"/>
        <v>15.131636672623907</v>
      </c>
    </row>
    <row r="17" spans="1:10" ht="14.25">
      <c r="A17" s="6" t="s">
        <v>15</v>
      </c>
      <c r="B17" s="54">
        <v>124.063</v>
      </c>
      <c r="C17" s="54">
        <v>0</v>
      </c>
      <c r="D17" s="7">
        <f t="shared" si="3"/>
        <v>124.063</v>
      </c>
      <c r="E17" s="50">
        <v>86.075</v>
      </c>
      <c r="F17" s="50">
        <v>0</v>
      </c>
      <c r="G17" s="50">
        <f t="shared" si="4"/>
        <v>86.075</v>
      </c>
      <c r="H17" s="8">
        <f t="shared" si="0"/>
        <v>-30.61992697258651</v>
      </c>
      <c r="I17" s="8">
        <f t="shared" si="1"/>
        <v>0</v>
      </c>
      <c r="J17" s="9">
        <f t="shared" si="2"/>
        <v>-30.61992697258651</v>
      </c>
    </row>
    <row r="18" spans="1:10" ht="14.25">
      <c r="A18" s="10" t="s">
        <v>16</v>
      </c>
      <c r="B18" s="53">
        <v>7.307</v>
      </c>
      <c r="C18" s="53">
        <v>0</v>
      </c>
      <c r="D18" s="53">
        <f t="shared" si="3"/>
        <v>7.307</v>
      </c>
      <c r="E18" s="49">
        <v>18.564</v>
      </c>
      <c r="F18" s="49">
        <v>0</v>
      </c>
      <c r="G18" s="49">
        <f t="shared" si="4"/>
        <v>18.564</v>
      </c>
      <c r="H18" s="4">
        <f t="shared" si="0"/>
        <v>154.0577528397427</v>
      </c>
      <c r="I18" s="40">
        <f t="shared" si="1"/>
        <v>0</v>
      </c>
      <c r="J18" s="5">
        <f t="shared" si="2"/>
        <v>154.0577528397427</v>
      </c>
    </row>
    <row r="19" spans="1:10" ht="14.25">
      <c r="A19" s="6" t="s">
        <v>17</v>
      </c>
      <c r="B19" s="54">
        <v>26.62</v>
      </c>
      <c r="C19" s="54">
        <v>0</v>
      </c>
      <c r="D19" s="7">
        <f t="shared" si="3"/>
        <v>26.62</v>
      </c>
      <c r="E19" s="50">
        <v>4.089</v>
      </c>
      <c r="F19" s="50">
        <v>0</v>
      </c>
      <c r="G19" s="50">
        <f t="shared" si="4"/>
        <v>4.089</v>
      </c>
      <c r="H19" s="8">
        <f t="shared" si="0"/>
        <v>-84.63936889556723</v>
      </c>
      <c r="I19" s="8">
        <f t="shared" si="1"/>
        <v>0</v>
      </c>
      <c r="J19" s="9">
        <f t="shared" si="2"/>
        <v>-84.63936889556723</v>
      </c>
    </row>
    <row r="20" spans="1:10" ht="14.25">
      <c r="A20" s="10" t="s">
        <v>73</v>
      </c>
      <c r="B20" s="53">
        <v>0</v>
      </c>
      <c r="C20" s="53">
        <v>0</v>
      </c>
      <c r="D20" s="53">
        <f t="shared" si="3"/>
        <v>0</v>
      </c>
      <c r="E20" s="49">
        <v>0</v>
      </c>
      <c r="F20" s="49">
        <v>0</v>
      </c>
      <c r="G20" s="49">
        <f t="shared" si="4"/>
        <v>0</v>
      </c>
      <c r="H20" s="4">
        <f t="shared" si="0"/>
        <v>0</v>
      </c>
      <c r="I20" s="4">
        <f t="shared" si="1"/>
        <v>0</v>
      </c>
      <c r="J20" s="5">
        <f t="shared" si="2"/>
        <v>0</v>
      </c>
    </row>
    <row r="21" spans="1:10" ht="14.25">
      <c r="A21" s="6" t="s">
        <v>18</v>
      </c>
      <c r="B21" s="56">
        <v>0.12</v>
      </c>
      <c r="C21" s="54">
        <v>0</v>
      </c>
      <c r="D21" s="42">
        <f t="shared" si="3"/>
        <v>0.12</v>
      </c>
      <c r="E21" s="50">
        <v>1.989</v>
      </c>
      <c r="F21" s="50">
        <v>0</v>
      </c>
      <c r="G21" s="50">
        <f t="shared" si="4"/>
        <v>1.989</v>
      </c>
      <c r="H21" s="8">
        <f t="shared" si="0"/>
        <v>1557.5000000000002</v>
      </c>
      <c r="I21" s="8">
        <f t="shared" si="1"/>
        <v>0</v>
      </c>
      <c r="J21" s="9">
        <f t="shared" si="2"/>
        <v>1557.5000000000002</v>
      </c>
    </row>
    <row r="22" spans="1:10" ht="14.25">
      <c r="A22" s="10" t="s">
        <v>19</v>
      </c>
      <c r="B22" s="53">
        <v>0</v>
      </c>
      <c r="C22" s="53">
        <v>0</v>
      </c>
      <c r="D22" s="53">
        <f t="shared" si="3"/>
        <v>0</v>
      </c>
      <c r="E22" s="49">
        <v>0</v>
      </c>
      <c r="F22" s="49">
        <v>0</v>
      </c>
      <c r="G22" s="49">
        <f t="shared" si="4"/>
        <v>0</v>
      </c>
      <c r="H22" s="4">
        <f t="shared" si="0"/>
        <v>0</v>
      </c>
      <c r="I22" s="4">
        <f t="shared" si="1"/>
        <v>0</v>
      </c>
      <c r="J22" s="5">
        <f t="shared" si="2"/>
        <v>0</v>
      </c>
    </row>
    <row r="23" spans="1:10" ht="14.25">
      <c r="A23" s="6" t="s">
        <v>20</v>
      </c>
      <c r="B23" s="54">
        <v>505.82900000000006</v>
      </c>
      <c r="C23" s="54">
        <v>0</v>
      </c>
      <c r="D23" s="7">
        <f t="shared" si="3"/>
        <v>505.82900000000006</v>
      </c>
      <c r="E23" s="50">
        <v>940.149</v>
      </c>
      <c r="F23" s="50">
        <v>0</v>
      </c>
      <c r="G23" s="50">
        <f t="shared" si="4"/>
        <v>940.149</v>
      </c>
      <c r="H23" s="8">
        <f t="shared" si="0"/>
        <v>85.86300904060461</v>
      </c>
      <c r="I23" s="8">
        <f t="shared" si="1"/>
        <v>0</v>
      </c>
      <c r="J23" s="9">
        <f t="shared" si="2"/>
        <v>85.86300904060461</v>
      </c>
    </row>
    <row r="24" spans="1:10" ht="14.25">
      <c r="A24" s="10" t="s">
        <v>21</v>
      </c>
      <c r="B24" s="53">
        <v>6.954</v>
      </c>
      <c r="C24" s="53">
        <v>0</v>
      </c>
      <c r="D24" s="53">
        <f t="shared" si="3"/>
        <v>6.954</v>
      </c>
      <c r="E24" s="49">
        <v>1.09</v>
      </c>
      <c r="F24" s="49">
        <v>0</v>
      </c>
      <c r="G24" s="49">
        <f t="shared" si="4"/>
        <v>1.09</v>
      </c>
      <c r="H24" s="4">
        <f t="shared" si="0"/>
        <v>-84.32556801840667</v>
      </c>
      <c r="I24" s="4">
        <f t="shared" si="1"/>
        <v>0</v>
      </c>
      <c r="J24" s="5">
        <f t="shared" si="2"/>
        <v>-84.32556801840667</v>
      </c>
    </row>
    <row r="25" spans="1:10" ht="14.25">
      <c r="A25" s="6" t="s">
        <v>22</v>
      </c>
      <c r="B25" s="54">
        <v>0.667</v>
      </c>
      <c r="C25" s="54">
        <v>121.20299999999999</v>
      </c>
      <c r="D25" s="7">
        <f t="shared" si="3"/>
        <v>121.86999999999999</v>
      </c>
      <c r="E25" s="50">
        <v>0</v>
      </c>
      <c r="F25" s="50">
        <v>0</v>
      </c>
      <c r="G25" s="50">
        <f t="shared" si="4"/>
        <v>0</v>
      </c>
      <c r="H25" s="8">
        <f t="shared" si="0"/>
        <v>-100</v>
      </c>
      <c r="I25" s="8">
        <f t="shared" si="1"/>
        <v>-100</v>
      </c>
      <c r="J25" s="9">
        <f t="shared" si="2"/>
        <v>-100</v>
      </c>
    </row>
    <row r="26" spans="1:10" ht="14.25">
      <c r="A26" s="10" t="s">
        <v>23</v>
      </c>
      <c r="B26" s="53">
        <v>3.3430000000000004</v>
      </c>
      <c r="C26" s="53">
        <v>0</v>
      </c>
      <c r="D26" s="53">
        <f t="shared" si="3"/>
        <v>3.3430000000000004</v>
      </c>
      <c r="E26" s="51">
        <v>0.024</v>
      </c>
      <c r="F26" s="49">
        <v>0</v>
      </c>
      <c r="G26" s="51">
        <f t="shared" si="4"/>
        <v>0.024</v>
      </c>
      <c r="H26" s="4">
        <f t="shared" si="0"/>
        <v>-99.28208196230929</v>
      </c>
      <c r="I26" s="4">
        <f t="shared" si="1"/>
        <v>0</v>
      </c>
      <c r="J26" s="5">
        <f t="shared" si="2"/>
        <v>-99.28208196230929</v>
      </c>
    </row>
    <row r="27" spans="1:10" ht="14.25">
      <c r="A27" s="6" t="s">
        <v>24</v>
      </c>
      <c r="B27" s="54">
        <v>0</v>
      </c>
      <c r="C27" s="54">
        <v>0</v>
      </c>
      <c r="D27" s="55">
        <f t="shared" si="3"/>
        <v>0</v>
      </c>
      <c r="E27" s="50">
        <v>0</v>
      </c>
      <c r="F27" s="50">
        <v>0</v>
      </c>
      <c r="G27" s="50">
        <f t="shared" si="4"/>
        <v>0</v>
      </c>
      <c r="H27" s="8">
        <f t="shared" si="0"/>
        <v>0</v>
      </c>
      <c r="I27" s="8">
        <f t="shared" si="1"/>
        <v>0</v>
      </c>
      <c r="J27" s="9">
        <f t="shared" si="2"/>
        <v>0</v>
      </c>
    </row>
    <row r="28" spans="1:10" ht="14.25">
      <c r="A28" s="10" t="s">
        <v>25</v>
      </c>
      <c r="B28" s="53">
        <v>216.46899999999997</v>
      </c>
      <c r="C28" s="53">
        <v>0</v>
      </c>
      <c r="D28" s="53">
        <f t="shared" si="3"/>
        <v>216.46899999999997</v>
      </c>
      <c r="E28" s="49">
        <v>289.107</v>
      </c>
      <c r="F28" s="49">
        <v>0</v>
      </c>
      <c r="G28" s="49">
        <f t="shared" si="4"/>
        <v>289.107</v>
      </c>
      <c r="H28" s="4">
        <f t="shared" si="0"/>
        <v>33.55584402385565</v>
      </c>
      <c r="I28" s="4">
        <f t="shared" si="1"/>
        <v>0</v>
      </c>
      <c r="J28" s="5">
        <f t="shared" si="2"/>
        <v>33.55584402385565</v>
      </c>
    </row>
    <row r="29" spans="1:10" ht="14.25">
      <c r="A29" s="6" t="s">
        <v>26</v>
      </c>
      <c r="B29" s="54">
        <v>573.3820000000001</v>
      </c>
      <c r="C29" s="54">
        <v>55.057</v>
      </c>
      <c r="D29" s="7">
        <f t="shared" si="3"/>
        <v>628.4390000000001</v>
      </c>
      <c r="E29" s="50">
        <v>1199.748</v>
      </c>
      <c r="F29" s="50">
        <v>2.6550000000000002</v>
      </c>
      <c r="G29" s="50">
        <v>1202.403</v>
      </c>
      <c r="H29" s="8">
        <f t="shared" si="0"/>
        <v>109.24061097139428</v>
      </c>
      <c r="I29" s="8">
        <f t="shared" si="1"/>
        <v>-95.17772490328204</v>
      </c>
      <c r="J29" s="9">
        <f t="shared" si="2"/>
        <v>91.33169647332515</v>
      </c>
    </row>
    <row r="30" spans="1:10" ht="14.25">
      <c r="A30" s="10" t="s">
        <v>27</v>
      </c>
      <c r="B30" s="53">
        <v>145.635</v>
      </c>
      <c r="C30" s="57">
        <v>0.09</v>
      </c>
      <c r="D30" s="53">
        <f t="shared" si="3"/>
        <v>145.725</v>
      </c>
      <c r="E30" s="49">
        <v>109.21</v>
      </c>
      <c r="F30" s="49">
        <v>0</v>
      </c>
      <c r="G30" s="49">
        <f t="shared" si="4"/>
        <v>109.21</v>
      </c>
      <c r="H30" s="4">
        <f t="shared" si="0"/>
        <v>-25.011158032066465</v>
      </c>
      <c r="I30" s="4">
        <f t="shared" si="1"/>
        <v>-100</v>
      </c>
      <c r="J30" s="5">
        <f t="shared" si="2"/>
        <v>-25.05747126436782</v>
      </c>
    </row>
    <row r="31" spans="1:10" ht="14.25">
      <c r="A31" s="6" t="s">
        <v>64</v>
      </c>
      <c r="B31" s="54">
        <v>49.02300000000002</v>
      </c>
      <c r="C31" s="54">
        <v>0</v>
      </c>
      <c r="D31" s="7">
        <f t="shared" si="3"/>
        <v>49.02300000000002</v>
      </c>
      <c r="E31" s="50">
        <v>41.499</v>
      </c>
      <c r="F31" s="50">
        <v>0</v>
      </c>
      <c r="G31" s="50">
        <f t="shared" si="4"/>
        <v>41.499</v>
      </c>
      <c r="H31" s="8">
        <f t="shared" si="0"/>
        <v>-15.347897925463583</v>
      </c>
      <c r="I31" s="8">
        <f t="shared" si="1"/>
        <v>0</v>
      </c>
      <c r="J31" s="9">
        <f t="shared" si="2"/>
        <v>-15.347897925463583</v>
      </c>
    </row>
    <row r="32" spans="1:10" ht="14.25">
      <c r="A32" s="10" t="s">
        <v>74</v>
      </c>
      <c r="B32" s="53">
        <v>0</v>
      </c>
      <c r="C32" s="57">
        <v>0.406</v>
      </c>
      <c r="D32" s="57">
        <f t="shared" si="3"/>
        <v>0.406</v>
      </c>
      <c r="E32" s="52">
        <v>0</v>
      </c>
      <c r="F32" s="49">
        <v>0</v>
      </c>
      <c r="G32" s="49">
        <f t="shared" si="4"/>
        <v>0</v>
      </c>
      <c r="H32" s="4">
        <f t="shared" si="0"/>
        <v>0</v>
      </c>
      <c r="I32" s="4">
        <f t="shared" si="1"/>
        <v>-100</v>
      </c>
      <c r="J32" s="5">
        <f t="shared" si="2"/>
        <v>-100</v>
      </c>
    </row>
    <row r="33" spans="1:10" ht="14.25">
      <c r="A33" s="6" t="s">
        <v>60</v>
      </c>
      <c r="B33" s="54">
        <v>0</v>
      </c>
      <c r="C33" s="54">
        <v>0</v>
      </c>
      <c r="D33" s="55">
        <f t="shared" si="3"/>
        <v>0</v>
      </c>
      <c r="E33" s="50">
        <v>0</v>
      </c>
      <c r="F33" s="50">
        <v>0</v>
      </c>
      <c r="G33" s="50">
        <f t="shared" si="4"/>
        <v>0</v>
      </c>
      <c r="H33" s="8">
        <f t="shared" si="0"/>
        <v>0</v>
      </c>
      <c r="I33" s="8">
        <f t="shared" si="1"/>
        <v>0</v>
      </c>
      <c r="J33" s="9">
        <f t="shared" si="2"/>
        <v>0</v>
      </c>
    </row>
    <row r="34" spans="1:10" ht="14.25">
      <c r="A34" s="10" t="s">
        <v>28</v>
      </c>
      <c r="B34" s="53">
        <v>62.354000000000006</v>
      </c>
      <c r="C34" s="53">
        <v>1.44</v>
      </c>
      <c r="D34" s="58">
        <f t="shared" si="3"/>
        <v>63.794000000000004</v>
      </c>
      <c r="E34" s="49">
        <v>9.631</v>
      </c>
      <c r="F34" s="47">
        <v>0.24</v>
      </c>
      <c r="G34" s="49">
        <f t="shared" si="4"/>
        <v>9.871</v>
      </c>
      <c r="H34" s="4">
        <f t="shared" si="0"/>
        <v>-84.55431888892453</v>
      </c>
      <c r="I34" s="4">
        <f t="shared" si="1"/>
        <v>-83.33333333333334</v>
      </c>
      <c r="J34" s="5">
        <f t="shared" si="2"/>
        <v>-84.52675800231997</v>
      </c>
    </row>
    <row r="35" spans="1:10" ht="14.25">
      <c r="A35" s="6" t="s">
        <v>59</v>
      </c>
      <c r="B35" s="54">
        <v>2.969</v>
      </c>
      <c r="C35" s="54">
        <v>0</v>
      </c>
      <c r="D35" s="7">
        <f t="shared" si="3"/>
        <v>2.969</v>
      </c>
      <c r="E35" s="50">
        <v>4.182</v>
      </c>
      <c r="F35" s="50">
        <v>0</v>
      </c>
      <c r="G35" s="50">
        <f t="shared" si="4"/>
        <v>4.182</v>
      </c>
      <c r="H35" s="8">
        <f t="shared" si="0"/>
        <v>40.85550690468173</v>
      </c>
      <c r="I35" s="8">
        <f t="shared" si="1"/>
        <v>0</v>
      </c>
      <c r="J35" s="9">
        <f t="shared" si="2"/>
        <v>40.85550690468173</v>
      </c>
    </row>
    <row r="36" spans="1:10" ht="14.25">
      <c r="A36" s="10" t="s">
        <v>29</v>
      </c>
      <c r="B36" s="53">
        <v>2.0299999999999994</v>
      </c>
      <c r="C36" s="53">
        <v>0</v>
      </c>
      <c r="D36" s="53">
        <f t="shared" si="3"/>
        <v>2.0299999999999994</v>
      </c>
      <c r="E36" s="49">
        <v>1.706</v>
      </c>
      <c r="F36" s="49">
        <v>0</v>
      </c>
      <c r="G36" s="49">
        <f t="shared" si="4"/>
        <v>1.706</v>
      </c>
      <c r="H36" s="4">
        <f t="shared" si="0"/>
        <v>-15.9605911330049</v>
      </c>
      <c r="I36" s="4">
        <f t="shared" si="1"/>
        <v>0</v>
      </c>
      <c r="J36" s="5">
        <f t="shared" si="2"/>
        <v>-15.9605911330049</v>
      </c>
    </row>
    <row r="37" spans="1:10" ht="14.25">
      <c r="A37" s="6" t="s">
        <v>30</v>
      </c>
      <c r="B37" s="54">
        <v>58.993</v>
      </c>
      <c r="C37" s="54">
        <v>0</v>
      </c>
      <c r="D37" s="7">
        <f t="shared" si="3"/>
        <v>58.993</v>
      </c>
      <c r="E37" s="50">
        <v>123.843</v>
      </c>
      <c r="F37" s="50">
        <v>0</v>
      </c>
      <c r="G37" s="50">
        <f t="shared" si="4"/>
        <v>123.843</v>
      </c>
      <c r="H37" s="8">
        <f t="shared" si="0"/>
        <v>109.92829657756002</v>
      </c>
      <c r="I37" s="8">
        <f t="shared" si="1"/>
        <v>0</v>
      </c>
      <c r="J37" s="9">
        <f t="shared" si="2"/>
        <v>109.92829657756002</v>
      </c>
    </row>
    <row r="38" spans="1:10" ht="14.25">
      <c r="A38" s="10" t="s">
        <v>31</v>
      </c>
      <c r="B38" s="53">
        <v>4.7989999999999995</v>
      </c>
      <c r="C38" s="53">
        <v>0</v>
      </c>
      <c r="D38" s="58">
        <f t="shared" si="3"/>
        <v>4.7989999999999995</v>
      </c>
      <c r="E38" s="49">
        <v>4.993</v>
      </c>
      <c r="F38" s="49">
        <v>0</v>
      </c>
      <c r="G38" s="49">
        <f t="shared" si="4"/>
        <v>4.993</v>
      </c>
      <c r="H38" s="4">
        <f t="shared" si="0"/>
        <v>4.042508856011687</v>
      </c>
      <c r="I38" s="4">
        <f t="shared" si="1"/>
        <v>0</v>
      </c>
      <c r="J38" s="5">
        <f t="shared" si="2"/>
        <v>4.042508856011687</v>
      </c>
    </row>
    <row r="39" spans="1:10" ht="14.25">
      <c r="A39" s="6" t="s">
        <v>32</v>
      </c>
      <c r="B39" s="54">
        <v>4.987</v>
      </c>
      <c r="C39" s="54">
        <v>0</v>
      </c>
      <c r="D39" s="7">
        <f t="shared" si="3"/>
        <v>4.987</v>
      </c>
      <c r="E39" s="50">
        <v>1.315</v>
      </c>
      <c r="F39" s="50">
        <v>0</v>
      </c>
      <c r="G39" s="50">
        <f t="shared" si="4"/>
        <v>1.315</v>
      </c>
      <c r="H39" s="8">
        <f t="shared" si="0"/>
        <v>-73.63144174854622</v>
      </c>
      <c r="I39" s="8">
        <f t="shared" si="1"/>
        <v>0</v>
      </c>
      <c r="J39" s="9">
        <f t="shared" si="2"/>
        <v>-73.63144174854622</v>
      </c>
    </row>
    <row r="40" spans="1:10" ht="14.25">
      <c r="A40" s="10" t="s">
        <v>33</v>
      </c>
      <c r="B40" s="53">
        <v>673.361</v>
      </c>
      <c r="C40" s="53">
        <v>29.361</v>
      </c>
      <c r="D40" s="53">
        <f t="shared" si="3"/>
        <v>702.722</v>
      </c>
      <c r="E40" s="49">
        <v>607.364</v>
      </c>
      <c r="F40" s="49">
        <v>9.214</v>
      </c>
      <c r="G40" s="49">
        <f t="shared" si="4"/>
        <v>616.5780000000001</v>
      </c>
      <c r="H40" s="4">
        <f t="shared" si="0"/>
        <v>-9.801131933687866</v>
      </c>
      <c r="I40" s="4">
        <f t="shared" si="1"/>
        <v>-68.61823507373727</v>
      </c>
      <c r="J40" s="5">
        <f t="shared" si="2"/>
        <v>-12.258617205665951</v>
      </c>
    </row>
    <row r="41" spans="1:10" ht="14.25">
      <c r="A41" s="6" t="s">
        <v>34</v>
      </c>
      <c r="B41" s="54">
        <v>0</v>
      </c>
      <c r="C41" s="54">
        <v>0</v>
      </c>
      <c r="D41" s="55">
        <f t="shared" si="3"/>
        <v>0</v>
      </c>
      <c r="E41" s="50">
        <v>0</v>
      </c>
      <c r="F41" s="50">
        <v>0</v>
      </c>
      <c r="G41" s="50">
        <f t="shared" si="4"/>
        <v>0</v>
      </c>
      <c r="H41" s="8">
        <f t="shared" si="0"/>
        <v>0</v>
      </c>
      <c r="I41" s="8">
        <f t="shared" si="1"/>
        <v>0</v>
      </c>
      <c r="J41" s="9">
        <f t="shared" si="2"/>
        <v>0</v>
      </c>
    </row>
    <row r="42" spans="1:10" ht="14.25">
      <c r="A42" s="10" t="s">
        <v>35</v>
      </c>
      <c r="B42" s="53">
        <v>295.67900000000003</v>
      </c>
      <c r="C42" s="53">
        <v>0</v>
      </c>
      <c r="D42" s="49">
        <f t="shared" si="3"/>
        <v>295.67900000000003</v>
      </c>
      <c r="E42" s="49">
        <v>248.767</v>
      </c>
      <c r="F42" s="49">
        <v>0</v>
      </c>
      <c r="G42" s="49">
        <f t="shared" si="4"/>
        <v>248.767</v>
      </c>
      <c r="H42" s="4">
        <f t="shared" si="0"/>
        <v>-15.865854524670345</v>
      </c>
      <c r="I42" s="4">
        <f t="shared" si="1"/>
        <v>0</v>
      </c>
      <c r="J42" s="5">
        <f t="shared" si="2"/>
        <v>-15.865854524670345</v>
      </c>
    </row>
    <row r="43" spans="1:10" ht="14.25">
      <c r="A43" s="6" t="s">
        <v>36</v>
      </c>
      <c r="B43" s="54">
        <v>169.21200000000002</v>
      </c>
      <c r="C43" s="54">
        <v>0</v>
      </c>
      <c r="D43" s="7">
        <f t="shared" si="3"/>
        <v>169.21200000000002</v>
      </c>
      <c r="E43" s="50">
        <v>276.271</v>
      </c>
      <c r="F43" s="50">
        <v>0</v>
      </c>
      <c r="G43" s="50">
        <f t="shared" si="4"/>
        <v>276.271</v>
      </c>
      <c r="H43" s="8">
        <f t="shared" si="0"/>
        <v>63.26915348793229</v>
      </c>
      <c r="I43" s="8">
        <f t="shared" si="1"/>
        <v>0</v>
      </c>
      <c r="J43" s="9">
        <f t="shared" si="2"/>
        <v>63.26915348793229</v>
      </c>
    </row>
    <row r="44" spans="1:10" ht="14.25">
      <c r="A44" s="10" t="s">
        <v>66</v>
      </c>
      <c r="B44" s="53">
        <v>112.15800000000002</v>
      </c>
      <c r="C44" s="53">
        <v>0</v>
      </c>
      <c r="D44" s="58">
        <f t="shared" si="3"/>
        <v>112.15800000000002</v>
      </c>
      <c r="E44" s="49">
        <v>219.795</v>
      </c>
      <c r="F44" s="49">
        <v>0</v>
      </c>
      <c r="G44" s="49">
        <f t="shared" si="4"/>
        <v>219.795</v>
      </c>
      <c r="H44" s="4">
        <f t="shared" si="0"/>
        <v>95.96907933451021</v>
      </c>
      <c r="I44" s="4">
        <f t="shared" si="1"/>
        <v>0</v>
      </c>
      <c r="J44" s="5">
        <f t="shared" si="2"/>
        <v>95.96907933451021</v>
      </c>
    </row>
    <row r="45" spans="1:10" ht="14.25">
      <c r="A45" s="6" t="s">
        <v>67</v>
      </c>
      <c r="B45" s="54">
        <v>27.659999999999997</v>
      </c>
      <c r="C45" s="54">
        <v>0</v>
      </c>
      <c r="D45" s="7">
        <f t="shared" si="3"/>
        <v>27.659999999999997</v>
      </c>
      <c r="E45" s="50">
        <v>48.582</v>
      </c>
      <c r="F45" s="50">
        <v>0</v>
      </c>
      <c r="G45" s="50">
        <f t="shared" si="4"/>
        <v>48.582</v>
      </c>
      <c r="H45" s="8">
        <f t="shared" si="0"/>
        <v>75.63991323210415</v>
      </c>
      <c r="I45" s="8">
        <f t="shared" si="1"/>
        <v>0</v>
      </c>
      <c r="J45" s="9">
        <f t="shared" si="2"/>
        <v>75.63991323210415</v>
      </c>
    </row>
    <row r="46" spans="1:10" ht="14.25">
      <c r="A46" s="10" t="s">
        <v>37</v>
      </c>
      <c r="B46" s="53">
        <v>20.235000000000003</v>
      </c>
      <c r="C46" s="53">
        <v>0</v>
      </c>
      <c r="D46" s="53">
        <f t="shared" si="3"/>
        <v>20.235000000000003</v>
      </c>
      <c r="E46" s="49">
        <v>3.502</v>
      </c>
      <c r="F46" s="49">
        <v>0</v>
      </c>
      <c r="G46" s="49">
        <f t="shared" si="4"/>
        <v>3.502</v>
      </c>
      <c r="H46" s="4">
        <f t="shared" si="0"/>
        <v>-82.69335310106253</v>
      </c>
      <c r="I46" s="4">
        <f t="shared" si="1"/>
        <v>0</v>
      </c>
      <c r="J46" s="5">
        <f t="shared" si="2"/>
        <v>-82.69335310106253</v>
      </c>
    </row>
    <row r="47" spans="1:10" ht="14.25">
      <c r="A47" s="6" t="s">
        <v>38</v>
      </c>
      <c r="B47" s="54">
        <v>133.755</v>
      </c>
      <c r="C47" s="54">
        <v>0</v>
      </c>
      <c r="D47" s="7">
        <f t="shared" si="3"/>
        <v>133.755</v>
      </c>
      <c r="E47" s="50">
        <v>492.508</v>
      </c>
      <c r="F47" s="50">
        <v>0</v>
      </c>
      <c r="G47" s="50">
        <f t="shared" si="4"/>
        <v>492.508</v>
      </c>
      <c r="H47" s="8">
        <f t="shared" si="0"/>
        <v>268.21651527045714</v>
      </c>
      <c r="I47" s="8">
        <f t="shared" si="1"/>
        <v>0</v>
      </c>
      <c r="J47" s="9">
        <f t="shared" si="2"/>
        <v>268.21651527045714</v>
      </c>
    </row>
    <row r="48" spans="1:10" ht="14.25">
      <c r="A48" s="10" t="s">
        <v>68</v>
      </c>
      <c r="B48" s="53">
        <v>0.542</v>
      </c>
      <c r="C48" s="53">
        <v>0</v>
      </c>
      <c r="D48" s="53">
        <f t="shared" si="3"/>
        <v>0.542</v>
      </c>
      <c r="E48" s="49">
        <v>18.052</v>
      </c>
      <c r="F48" s="49">
        <v>0</v>
      </c>
      <c r="G48" s="49">
        <f t="shared" si="4"/>
        <v>18.052</v>
      </c>
      <c r="H48" s="4">
        <f t="shared" si="0"/>
        <v>3230.627306273062</v>
      </c>
      <c r="I48" s="4">
        <f t="shared" si="1"/>
        <v>0</v>
      </c>
      <c r="J48" s="5">
        <f t="shared" si="2"/>
        <v>3230.627306273062</v>
      </c>
    </row>
    <row r="49" spans="1:10" ht="14.25">
      <c r="A49" s="6" t="s">
        <v>39</v>
      </c>
      <c r="B49" s="54">
        <v>199.0250000000001</v>
      </c>
      <c r="C49" s="54">
        <v>10.629999999999999</v>
      </c>
      <c r="D49" s="7">
        <f t="shared" si="3"/>
        <v>209.6550000000001</v>
      </c>
      <c r="E49" s="50">
        <v>250.71</v>
      </c>
      <c r="F49" s="50">
        <v>8.036999999999999</v>
      </c>
      <c r="G49" s="50">
        <f t="shared" si="4"/>
        <v>258.747</v>
      </c>
      <c r="H49" s="8">
        <f t="shared" si="0"/>
        <v>25.96909935937691</v>
      </c>
      <c r="I49" s="8">
        <f t="shared" si="1"/>
        <v>-24.393226716839138</v>
      </c>
      <c r="J49" s="9">
        <f t="shared" si="2"/>
        <v>23.415611361522455</v>
      </c>
    </row>
    <row r="50" spans="1:10" ht="14.25">
      <c r="A50" s="10" t="s">
        <v>40</v>
      </c>
      <c r="B50" s="53">
        <v>3.121</v>
      </c>
      <c r="C50" s="53">
        <v>0</v>
      </c>
      <c r="D50" s="53">
        <f t="shared" si="3"/>
        <v>3.121</v>
      </c>
      <c r="E50" s="49">
        <v>4</v>
      </c>
      <c r="F50" s="49">
        <v>0</v>
      </c>
      <c r="G50" s="49">
        <f t="shared" si="4"/>
        <v>4</v>
      </c>
      <c r="H50" s="4">
        <f t="shared" si="0"/>
        <v>28.164049983979496</v>
      </c>
      <c r="I50" s="4">
        <f t="shared" si="1"/>
        <v>0</v>
      </c>
      <c r="J50" s="5">
        <f t="shared" si="2"/>
        <v>28.164049983979496</v>
      </c>
    </row>
    <row r="51" spans="1:10" ht="14.25">
      <c r="A51" s="6" t="s">
        <v>41</v>
      </c>
      <c r="B51" s="54">
        <v>10.858999999999998</v>
      </c>
      <c r="C51" s="54">
        <v>0</v>
      </c>
      <c r="D51" s="7">
        <f t="shared" si="3"/>
        <v>10.858999999999998</v>
      </c>
      <c r="E51" s="50">
        <v>2.789</v>
      </c>
      <c r="F51" s="50">
        <v>0</v>
      </c>
      <c r="G51" s="50">
        <f t="shared" si="4"/>
        <v>2.789</v>
      </c>
      <c r="H51" s="8">
        <f t="shared" si="0"/>
        <v>-74.31623538079013</v>
      </c>
      <c r="I51" s="8">
        <f t="shared" si="1"/>
        <v>0</v>
      </c>
      <c r="J51" s="9">
        <f t="shared" si="2"/>
        <v>-74.31623538079013</v>
      </c>
    </row>
    <row r="52" spans="1:10" ht="14.25">
      <c r="A52" s="10" t="s">
        <v>42</v>
      </c>
      <c r="B52" s="53">
        <v>45.702999999999996</v>
      </c>
      <c r="C52" s="53">
        <v>0</v>
      </c>
      <c r="D52" s="53">
        <f t="shared" si="3"/>
        <v>45.702999999999996</v>
      </c>
      <c r="E52" s="49">
        <v>41.803</v>
      </c>
      <c r="F52" s="49">
        <v>0</v>
      </c>
      <c r="G52" s="49">
        <f t="shared" si="4"/>
        <v>41.803</v>
      </c>
      <c r="H52" s="4">
        <f t="shared" si="0"/>
        <v>-8.533356672428503</v>
      </c>
      <c r="I52" s="4">
        <f t="shared" si="1"/>
        <v>0</v>
      </c>
      <c r="J52" s="5">
        <f t="shared" si="2"/>
        <v>-8.533356672428503</v>
      </c>
    </row>
    <row r="53" spans="1:10" ht="14.25">
      <c r="A53" s="6" t="s">
        <v>77</v>
      </c>
      <c r="B53" s="54">
        <v>79.53</v>
      </c>
      <c r="C53" s="54">
        <v>0</v>
      </c>
      <c r="D53" s="7">
        <f t="shared" si="3"/>
        <v>79.53</v>
      </c>
      <c r="E53" s="50">
        <v>1153.954</v>
      </c>
      <c r="F53" s="50">
        <v>367.293</v>
      </c>
      <c r="G53" s="50">
        <f t="shared" si="4"/>
        <v>1521.2469999999998</v>
      </c>
      <c r="H53" s="8">
        <f t="shared" si="0"/>
        <v>1350.966930717968</v>
      </c>
      <c r="I53" s="8">
        <f t="shared" si="1"/>
        <v>0</v>
      </c>
      <c r="J53" s="9">
        <f t="shared" si="2"/>
        <v>1812.7964290204955</v>
      </c>
    </row>
    <row r="54" spans="1:10" ht="14.25">
      <c r="A54" s="10" t="s">
        <v>43</v>
      </c>
      <c r="B54" s="53">
        <v>13.422</v>
      </c>
      <c r="C54" s="53">
        <v>0</v>
      </c>
      <c r="D54" s="53">
        <f t="shared" si="3"/>
        <v>13.422</v>
      </c>
      <c r="E54" s="49">
        <v>47.968</v>
      </c>
      <c r="F54" s="49">
        <v>0</v>
      </c>
      <c r="G54" s="49">
        <f t="shared" si="4"/>
        <v>47.968</v>
      </c>
      <c r="H54" s="4">
        <f t="shared" si="0"/>
        <v>257.38340038742365</v>
      </c>
      <c r="I54" s="4">
        <f t="shared" si="1"/>
        <v>0</v>
      </c>
      <c r="J54" s="5">
        <f t="shared" si="2"/>
        <v>257.38340038742365</v>
      </c>
    </row>
    <row r="55" spans="1:10" ht="14.25">
      <c r="A55" s="6" t="s">
        <v>61</v>
      </c>
      <c r="B55" s="54">
        <v>0</v>
      </c>
      <c r="C55" s="54">
        <v>1290.03</v>
      </c>
      <c r="D55" s="7">
        <f t="shared" si="3"/>
        <v>1290.03</v>
      </c>
      <c r="E55" s="50">
        <v>1.484</v>
      </c>
      <c r="F55" s="50">
        <v>750.5699999999999</v>
      </c>
      <c r="G55" s="50">
        <f t="shared" si="4"/>
        <v>752.054</v>
      </c>
      <c r="H55" s="8">
        <f t="shared" si="0"/>
        <v>0</v>
      </c>
      <c r="I55" s="8">
        <f t="shared" si="1"/>
        <v>-41.81763214808959</v>
      </c>
      <c r="J55" s="9">
        <f t="shared" si="2"/>
        <v>-41.70259606365744</v>
      </c>
    </row>
    <row r="56" spans="1:10" ht="14.25">
      <c r="A56" s="10" t="s">
        <v>44</v>
      </c>
      <c r="B56" s="53">
        <v>6.475</v>
      </c>
      <c r="C56" s="53">
        <v>0</v>
      </c>
      <c r="D56" s="53">
        <f t="shared" si="3"/>
        <v>6.475</v>
      </c>
      <c r="E56" s="49">
        <v>16.712</v>
      </c>
      <c r="F56" s="49">
        <v>0</v>
      </c>
      <c r="G56" s="49">
        <f t="shared" si="4"/>
        <v>16.712</v>
      </c>
      <c r="H56" s="4">
        <f t="shared" si="0"/>
        <v>158.10038610038612</v>
      </c>
      <c r="I56" s="4">
        <f t="shared" si="1"/>
        <v>0</v>
      </c>
      <c r="J56" s="5">
        <f t="shared" si="2"/>
        <v>158.10038610038612</v>
      </c>
    </row>
    <row r="57" spans="1:10" ht="14.25">
      <c r="A57" s="6" t="s">
        <v>45</v>
      </c>
      <c r="B57" s="54">
        <v>0</v>
      </c>
      <c r="C57" s="54">
        <v>0</v>
      </c>
      <c r="D57" s="55">
        <f t="shared" si="3"/>
        <v>0</v>
      </c>
      <c r="E57" s="50">
        <v>0</v>
      </c>
      <c r="F57" s="50">
        <v>0</v>
      </c>
      <c r="G57" s="50">
        <f t="shared" si="4"/>
        <v>0</v>
      </c>
      <c r="H57" s="8">
        <f t="shared" si="0"/>
        <v>0</v>
      </c>
      <c r="I57" s="8">
        <f t="shared" si="1"/>
        <v>0</v>
      </c>
      <c r="J57" s="9">
        <f t="shared" si="2"/>
        <v>0</v>
      </c>
    </row>
    <row r="58" spans="1:10" ht="14.25">
      <c r="A58" s="10" t="s">
        <v>46</v>
      </c>
      <c r="B58" s="53">
        <v>445.39599999999996</v>
      </c>
      <c r="C58" s="53">
        <v>0</v>
      </c>
      <c r="D58" s="53">
        <f t="shared" si="3"/>
        <v>445.39599999999996</v>
      </c>
      <c r="E58" s="49">
        <v>633.212</v>
      </c>
      <c r="F58" s="49">
        <v>0</v>
      </c>
      <c r="G58" s="49">
        <f t="shared" si="4"/>
        <v>633.212</v>
      </c>
      <c r="H58" s="4">
        <f t="shared" si="0"/>
        <v>42.16831763195001</v>
      </c>
      <c r="I58" s="4">
        <f t="shared" si="1"/>
        <v>0</v>
      </c>
      <c r="J58" s="5">
        <f t="shared" si="2"/>
        <v>42.16831763195001</v>
      </c>
    </row>
    <row r="59" spans="1:10" ht="14.25">
      <c r="A59" s="6" t="s">
        <v>75</v>
      </c>
      <c r="B59" s="54">
        <v>1.7970000000000002</v>
      </c>
      <c r="C59" s="54">
        <v>0.716</v>
      </c>
      <c r="D59" s="7">
        <f t="shared" si="3"/>
        <v>2.513</v>
      </c>
      <c r="E59" s="50">
        <v>7.536</v>
      </c>
      <c r="F59" s="50">
        <v>0</v>
      </c>
      <c r="G59" s="50">
        <f t="shared" si="4"/>
        <v>7.536</v>
      </c>
      <c r="H59" s="8">
        <f t="shared" si="0"/>
        <v>319.3656093489148</v>
      </c>
      <c r="I59" s="8">
        <f t="shared" si="1"/>
        <v>-100</v>
      </c>
      <c r="J59" s="9">
        <f t="shared" si="2"/>
        <v>199.88062077198566</v>
      </c>
    </row>
    <row r="60" spans="1:10" ht="14.25">
      <c r="A60" s="10" t="s">
        <v>76</v>
      </c>
      <c r="B60" s="53">
        <v>0</v>
      </c>
      <c r="C60" s="53">
        <v>0</v>
      </c>
      <c r="D60" s="53">
        <f t="shared" si="3"/>
        <v>0</v>
      </c>
      <c r="E60" s="49">
        <v>0</v>
      </c>
      <c r="F60" s="49">
        <v>0</v>
      </c>
      <c r="G60" s="49">
        <f t="shared" si="4"/>
        <v>0</v>
      </c>
      <c r="H60" s="4">
        <f>+_xlfn.IFERROR(((E60-B60)/B60)*100,0)</f>
        <v>0</v>
      </c>
      <c r="I60" s="4">
        <f>+_xlfn.IFERROR(((F60-C60)/C60)*100,0)</f>
        <v>0</v>
      </c>
      <c r="J60" s="5">
        <f>+_xlfn.IFERROR(((G60-D60)/D60)*100,0)</f>
        <v>0</v>
      </c>
    </row>
    <row r="61" spans="1:10" ht="14.25">
      <c r="A61" s="11" t="s">
        <v>47</v>
      </c>
      <c r="B61" s="22">
        <f aca="true" t="shared" si="5" ref="B61:G61">+B62-SUM(B6+B10+B32+B20+B59+B60+B5)</f>
        <v>43824.76599999997</v>
      </c>
      <c r="C61" s="22">
        <f t="shared" si="5"/>
        <v>73192.42200000002</v>
      </c>
      <c r="D61" s="22">
        <f t="shared" si="5"/>
        <v>117017.18800000101</v>
      </c>
      <c r="E61" s="22">
        <f t="shared" si="5"/>
        <v>47004.82615999998</v>
      </c>
      <c r="F61" s="22">
        <f t="shared" si="5"/>
        <v>8447.0456999999</v>
      </c>
      <c r="G61" s="22">
        <f t="shared" si="5"/>
        <v>55451.871860000305</v>
      </c>
      <c r="H61" s="23">
        <f>+_xlfn.IFERROR(((E61-B61)/B61)*100,0)</f>
        <v>7.256308362262602</v>
      </c>
      <c r="I61" s="23">
        <f>+_xlfn.IFERROR(((F61-C61)/C61)*100,0)</f>
        <v>-88.45912531764573</v>
      </c>
      <c r="J61" s="23">
        <f>+_xlfn.IFERROR(((G61-D61)/D61)*100,0)</f>
        <v>-52.6121992779387</v>
      </c>
    </row>
    <row r="62" spans="1:10" ht="14.25">
      <c r="A62" s="14" t="s">
        <v>48</v>
      </c>
      <c r="B62" s="24">
        <f aca="true" t="shared" si="6" ref="B62:G62">SUM(B4:B60)</f>
        <v>86754.90299999996</v>
      </c>
      <c r="C62" s="24">
        <f t="shared" si="6"/>
        <v>1306190.2150000003</v>
      </c>
      <c r="D62" s="24">
        <f t="shared" si="6"/>
        <v>1392945.1180000014</v>
      </c>
      <c r="E62" s="24">
        <f t="shared" si="6"/>
        <v>105117.34869769844</v>
      </c>
      <c r="F62" s="24">
        <f t="shared" si="6"/>
        <v>1162842.321078271</v>
      </c>
      <c r="G62" s="24">
        <f t="shared" si="6"/>
        <v>1267959.6697759698</v>
      </c>
      <c r="H62" s="25">
        <f>+_xlfn.IFERROR(((E62-B62)/B62)*100,0)</f>
        <v>21.165888108593112</v>
      </c>
      <c r="I62" s="25">
        <f>+_xlfn.IFERROR(((F62-C62)/C62)*100,0)</f>
        <v>-10.974503734261198</v>
      </c>
      <c r="J62" s="25">
        <f>+_xlfn.IFERROR(((G62-D62)/D62)*100,0)</f>
        <v>-8.972747498012442</v>
      </c>
    </row>
    <row r="63" spans="1:10" ht="14.25">
      <c r="A63" s="26"/>
      <c r="B63" s="27"/>
      <c r="C63" s="27"/>
      <c r="D63" s="27"/>
      <c r="E63" s="27"/>
      <c r="F63" s="27"/>
      <c r="G63" s="27"/>
      <c r="H63" s="27"/>
      <c r="I63" s="27"/>
      <c r="J63" s="28"/>
    </row>
    <row r="64" spans="1:10" ht="14.25">
      <c r="A64" s="26" t="s">
        <v>58</v>
      </c>
      <c r="B64" s="27"/>
      <c r="C64" s="27"/>
      <c r="D64" s="27"/>
      <c r="E64" s="27"/>
      <c r="F64" s="27"/>
      <c r="G64" s="27"/>
      <c r="H64" s="27"/>
      <c r="I64" s="27"/>
      <c r="J64" s="28"/>
    </row>
    <row r="65" spans="1:10" ht="15" thickBot="1">
      <c r="A65" s="29"/>
      <c r="B65" s="30"/>
      <c r="C65" s="30"/>
      <c r="D65" s="30"/>
      <c r="E65" s="30"/>
      <c r="F65" s="30"/>
      <c r="G65" s="30"/>
      <c r="H65" s="30"/>
      <c r="I65" s="30"/>
      <c r="J65" s="31"/>
    </row>
    <row r="66" spans="1:10" ht="45.75" customHeight="1">
      <c r="A66" s="82" t="s">
        <v>62</v>
      </c>
      <c r="B66" s="82"/>
      <c r="C66" s="82"/>
      <c r="D66" s="82"/>
      <c r="E66" s="82"/>
      <c r="F66" s="82"/>
      <c r="G66" s="82"/>
      <c r="H66" s="82"/>
      <c r="I66" s="82"/>
      <c r="J66" s="82"/>
    </row>
    <row r="67" ht="14.25">
      <c r="A67" s="46"/>
    </row>
    <row r="68" spans="2:7" ht="14.25">
      <c r="B68" s="45"/>
      <c r="C68" s="45"/>
      <c r="D68" s="45"/>
      <c r="E68" s="45"/>
      <c r="F68" s="45"/>
      <c r="G68" s="45"/>
    </row>
    <row r="69" spans="2:7" ht="14.25">
      <c r="B69" s="45"/>
      <c r="C69" s="45"/>
      <c r="D69" s="45"/>
      <c r="E69" s="45"/>
      <c r="F69" s="45"/>
      <c r="G69" s="45"/>
    </row>
    <row r="70" spans="2:7" ht="14.25">
      <c r="B70" s="45"/>
      <c r="C70" s="45"/>
      <c r="D70" s="45"/>
      <c r="E70" s="45"/>
      <c r="F70" s="45"/>
      <c r="G70" s="45"/>
    </row>
    <row r="71" spans="2:8" ht="14.25">
      <c r="B71" s="45"/>
      <c r="C71" s="45"/>
      <c r="D71" s="45"/>
      <c r="E71" s="45"/>
      <c r="F71" s="45"/>
      <c r="G71" s="45"/>
      <c r="H71" s="45"/>
    </row>
  </sheetData>
  <sheetProtection/>
  <mergeCells count="6">
    <mergeCell ref="A66:J66"/>
    <mergeCell ref="A1:J1"/>
    <mergeCell ref="A2:A3"/>
    <mergeCell ref="B2:D2"/>
    <mergeCell ref="E2:G2"/>
    <mergeCell ref="H2:J2"/>
  </mergeCells>
  <conditionalFormatting sqref="B4:J60">
    <cfRule type="cellIs" priority="4" dxfId="0" operator="equal">
      <formula>0</formula>
    </cfRule>
  </conditionalFormatting>
  <printOptions/>
  <pageMargins left="0.7" right="0.7" top="0.75" bottom="0.75" header="0.3" footer="0.3"/>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TÜROB</dc:creator>
  <cp:keywords/>
  <dc:description/>
  <cp:lastModifiedBy>Ismail Tasdemir</cp:lastModifiedBy>
  <cp:lastPrinted>2023-11-07T11:16:02Z</cp:lastPrinted>
  <dcterms:created xsi:type="dcterms:W3CDTF">2017-03-06T11:35:15Z</dcterms:created>
  <dcterms:modified xsi:type="dcterms:W3CDTF">2023-11-18T08:22:39Z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4|DHMI-DHMI-KURUMA OZEL|{00000000-0000-0000-0000-000000000000}</vt:lpwstr>
  </property>
</Properties>
</file>