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20" tabRatio="587" activeTab="0"/>
  </bookViews>
  <sheets>
    <sheet name="YOLCU" sheetId="1" r:id="rId1"/>
    <sheet name="TÜM UÇAK" sheetId="2" r:id="rId2"/>
    <sheet name="TİCARİ UÇAK" sheetId="3" r:id="rId3"/>
    <sheet name="YÜK" sheetId="4" r:id="rId4"/>
    <sheet name="KARGO" sheetId="5" r:id="rId5"/>
  </sheets>
  <definedNames>
    <definedName name="_xlfn.IFERROR" hidden="1">#NAME?</definedName>
    <definedName name="_xlnm.Print_Area" localSheetId="4">'KARGO'!$A$1:$J$66</definedName>
    <definedName name="_xlnm.Print_Area" localSheetId="2">'TİCARİ UÇAK'!$A$1:$J$67</definedName>
    <definedName name="_xlnm.Print_Area" localSheetId="1">'TÜM UÇAK'!$A$1:$J$68</definedName>
    <definedName name="_xlnm.Print_Area" localSheetId="0">'YOLCU'!$A$1:$J$68</definedName>
    <definedName name="_xlnm.Print_Area" localSheetId="3">'YÜK'!$A$1:$J$65</definedName>
  </definedNames>
  <calcPr fullCalcOnLoad="1"/>
</workbook>
</file>

<file path=xl/sharedStrings.xml><?xml version="1.0" encoding="utf-8"?>
<sst xmlns="http://schemas.openxmlformats.org/spreadsheetml/2006/main" count="399" uniqueCount="84">
  <si>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</si>
  <si>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</si>
  <si>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</si>
  <si>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</si>
  <si>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</si>
  <si>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</si>
  <si>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</si>
  <si>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</si>
  <si>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</si>
  <si>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</si>
  <si>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</si>
  <si>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</si>
  <si>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</si>
  <si>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</si>
  <si>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</si>
  <si>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</si>
  <si>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</si>
  <si>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</si>
  <si>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</si>
  <si>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</si>
  <si>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</si>
  <si>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</si>
  <si>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</si>
  <si>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</si>
  <si>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</si>
  <si>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</si>
  <si>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</si>
  <si>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</si>
  <si>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Hatay</t>
  </si>
  <si>
    <t>Isparta Süleyman Demirel</t>
  </si>
  <si>
    <t>Kahramanmaraş</t>
  </si>
  <si>
    <t>Kars Harakani</t>
  </si>
  <si>
    <t>Kastamonu</t>
  </si>
  <si>
    <t>Kayseri</t>
  </si>
  <si>
    <t>Kocaeli Cengiz Topel</t>
  </si>
  <si>
    <t>Konya</t>
  </si>
  <si>
    <t>Malatya</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</si>
  <si>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</si>
  <si>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</si>
  <si>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</si>
  <si>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</si>
  <si>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</si>
  <si>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</si>
  <si>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</si>
  <si>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</si>
  <si>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</si>
  <si>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</si>
  <si>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</si>
  <si>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</si>
  <si>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</si>
  <si>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</si>
  <si>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</si>
  <si>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</si>
  <si>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</si>
  <si>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</si>
  <si>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</si>
  <si>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</si>
  <si>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</si>
  <si>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</si>
  <si>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</si>
  <si>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</si>
  <si>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</si>
  <si>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</si>
  <si>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Yıl içerisinde geçmiş aylarda yapılan revizeler mevcut ay verilerine yansıtılmıştır.</t>
  </si>
  <si>
    <t>Erzincan Yıldırım Akbulut</t>
  </si>
  <si>
    <t xml:space="preserve"> 2023/2022 (%)</t>
  </si>
  <si>
    <t>Mardin Prof. Dr. Aziz Sancar</t>
  </si>
  <si>
    <t>Muş Sultan Alparslan</t>
  </si>
  <si>
    <t>Rize-Artvin</t>
  </si>
  <si>
    <t>Şanlıurfa Gap</t>
  </si>
  <si>
    <t>İstanbul (*)</t>
  </si>
  <si>
    <t>İstanbul Sabiha Gökçen (*)</t>
  </si>
  <si>
    <t>Gazipaşa Alanya (*)</t>
  </si>
  <si>
    <t>Aydın Çıldır (*)</t>
  </si>
  <si>
    <t>Eskişehir Hasan Polatkan (*)</t>
  </si>
  <si>
    <t>Zafer (*)</t>
  </si>
  <si>
    <t>Zonguldak Çaycuma (*)</t>
  </si>
  <si>
    <t>KARGO TRAFİĞİ (TON)</t>
  </si>
  <si>
    <t>* Ekim ayı revize edilmiştir.</t>
  </si>
  <si>
    <t xml:space="preserve">2022 ARALIK SONU
</t>
  </si>
  <si>
    <t>2023 ARALIK SONU
(Kesin Olmayan)</t>
  </si>
  <si>
    <t>TÜROB ÇALIŞMASI                                                                                                                                                                          TEKİL YOLCU SAYISI (DHMİ VERİLERİ / 2)</t>
  </si>
  <si>
    <t>2023/2022 Fark</t>
  </si>
  <si>
    <t>Ocak-Aralık 2023 Dönemi (365 Gün) Günlük Yolcu Sayısı</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</si>
</sst>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_-* #,##0_-;\-* #,##0_-;_-* &quot;-&quot;??_-;_-@_-"/>
    <numFmt numFmtId="170" formatCode="_-* #,##0.0_-;\-* #,##0.0_-;_-* &quot;-&quot;??_-;_-@_-"/>
    <numFmt numFmtId="171" formatCode="0;;;@"/>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
      <patternFill patternType="solid">
        <fgColor rgb="FFFFFF0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style="medium"/>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0" fillId="0" borderId="0">
      <alignment/>
      <protection/>
    </xf>
    <xf numFmtId="0" fontId="6"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97">
    <xf numFmtId="0" fontId="0" fillId="0" borderId="0" xfId="0" applyFont="1" applyAlignment="1">
      <alignment/>
    </xf>
    <xf numFmtId="2" fontId="5" fillId="33" borderId="10" xfId="57" applyNumberFormat="1" applyFont="1" applyFill="1" applyBorder="1" applyAlignment="1">
      <alignment horizontal="right" vertical="center"/>
    </xf>
    <xf numFmtId="2" fontId="5" fillId="33" borderId="11" xfId="57" applyNumberFormat="1" applyFont="1" applyFill="1" applyBorder="1" applyAlignment="1">
      <alignment horizontal="righ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2" xfId="41" applyNumberFormat="1" applyFont="1" applyFill="1" applyBorder="1" applyAlignment="1">
      <alignment horizontal="right" vertical="center"/>
    </xf>
    <xf numFmtId="165" fontId="7" fillId="16" borderId="13"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2" xfId="41" applyNumberFormat="1" applyFont="1" applyFill="1" applyBorder="1" applyAlignment="1">
      <alignment horizontal="right" vertical="center"/>
    </xf>
    <xf numFmtId="165" fontId="7" fillId="35" borderId="13" xfId="41" applyNumberFormat="1" applyFont="1" applyFill="1" applyBorder="1" applyAlignment="1">
      <alignment horizontal="left"/>
    </xf>
    <xf numFmtId="0" fontId="42" fillId="36" borderId="13"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4" applyNumberFormat="1" applyFont="1" applyFill="1" applyBorder="1" applyAlignment="1">
      <alignment horizontal="right" vertical="center"/>
    </xf>
    <xf numFmtId="0" fontId="5" fillId="38" borderId="13"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4" applyNumberFormat="1" applyFont="1" applyFill="1" applyBorder="1" applyAlignment="1">
      <alignment horizontal="right" vertical="center"/>
    </xf>
    <xf numFmtId="166" fontId="10" fillId="33" borderId="12" xfId="64" applyNumberFormat="1" applyFont="1" applyFill="1" applyBorder="1" applyAlignment="1">
      <alignment horizontal="right" vertical="center"/>
    </xf>
    <xf numFmtId="0" fontId="5" fillId="39" borderId="14" xfId="57" applyNumberFormat="1" applyFont="1" applyFill="1" applyBorder="1" applyAlignment="1">
      <alignment horizontal="left" vertical="center"/>
    </xf>
    <xf numFmtId="167" fontId="10" fillId="39" borderId="0" xfId="60" applyNumberFormat="1" applyFont="1" applyFill="1" applyBorder="1" applyAlignment="1">
      <alignment vertical="center"/>
    </xf>
    <xf numFmtId="0" fontId="5" fillId="38" borderId="14" xfId="49" applyFont="1" applyFill="1" applyBorder="1" applyAlignment="1">
      <alignment horizontal="left" vertical="center"/>
      <protection/>
    </xf>
    <xf numFmtId="3" fontId="10" fillId="33" borderId="15" xfId="49" applyNumberFormat="1" applyFont="1" applyFill="1" applyBorder="1">
      <alignment/>
      <protection/>
    </xf>
    <xf numFmtId="3" fontId="5" fillId="37" borderId="0" xfId="41" applyNumberFormat="1" applyFont="1" applyFill="1" applyBorder="1" applyAlignment="1">
      <alignment horizontal="right" vertical="center"/>
    </xf>
    <xf numFmtId="166" fontId="5" fillId="37" borderId="0" xfId="64"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4" applyNumberFormat="1" applyFont="1" applyFill="1" applyBorder="1" applyAlignment="1">
      <alignment horizontal="right" vertical="center"/>
    </xf>
    <xf numFmtId="165" fontId="10" fillId="16" borderId="13" xfId="60" applyNumberFormat="1" applyFont="1" applyFill="1" applyBorder="1" applyAlignment="1">
      <alignment vertical="center"/>
    </xf>
    <xf numFmtId="165" fontId="10" fillId="16" borderId="0" xfId="60" applyNumberFormat="1" applyFont="1" applyFill="1" applyBorder="1" applyAlignment="1">
      <alignment vertical="center"/>
    </xf>
    <xf numFmtId="165" fontId="10" fillId="16" borderId="12" xfId="60" applyNumberFormat="1" applyFont="1" applyFill="1" applyBorder="1" applyAlignment="1">
      <alignment vertical="center"/>
    </xf>
    <xf numFmtId="165" fontId="10" fillId="16" borderId="14" xfId="60" applyNumberFormat="1" applyFont="1" applyFill="1" applyBorder="1" applyAlignment="1">
      <alignment vertical="center"/>
    </xf>
    <xf numFmtId="165" fontId="10" fillId="16" borderId="16" xfId="60" applyNumberFormat="1" applyFont="1" applyFill="1" applyBorder="1" applyAlignment="1">
      <alignment vertical="center"/>
    </xf>
    <xf numFmtId="165" fontId="10" fillId="16" borderId="17" xfId="60" applyNumberFormat="1" applyFont="1" applyFill="1" applyBorder="1" applyAlignment="1">
      <alignment vertical="center"/>
    </xf>
    <xf numFmtId="3" fontId="43" fillId="37" borderId="0" xfId="41" applyNumberFormat="1" applyFont="1" applyFill="1" applyBorder="1" applyAlignment="1">
      <alignment horizontal="right" vertical="center"/>
    </xf>
    <xf numFmtId="3" fontId="10" fillId="33" borderId="15" xfId="49" applyNumberFormat="1" applyFont="1" applyFill="1" applyBorder="1" applyAlignment="1">
      <alignment horizontal="right"/>
      <protection/>
    </xf>
    <xf numFmtId="3" fontId="10" fillId="33" borderId="18" xfId="41" applyNumberFormat="1" applyFont="1" applyFill="1" applyBorder="1" applyAlignment="1">
      <alignment horizontal="right" vertical="center"/>
    </xf>
    <xf numFmtId="166" fontId="10" fillId="37" borderId="12" xfId="64" applyNumberFormat="1" applyFont="1" applyFill="1" applyBorder="1" applyAlignment="1">
      <alignment horizontal="right" vertical="center"/>
    </xf>
    <xf numFmtId="0" fontId="0" fillId="0" borderId="13" xfId="0" applyBorder="1" applyAlignment="1">
      <alignment/>
    </xf>
    <xf numFmtId="1" fontId="0" fillId="0" borderId="0" xfId="0" applyNumberFormat="1" applyAlignment="1">
      <alignment/>
    </xf>
    <xf numFmtId="168" fontId="0" fillId="0" borderId="0" xfId="0" applyNumberFormat="1" applyAlignment="1">
      <alignment/>
    </xf>
    <xf numFmtId="0" fontId="0" fillId="0" borderId="0" xfId="0" applyAlignment="1">
      <alignment vertical="center"/>
    </xf>
    <xf numFmtId="166" fontId="9" fillId="34" borderId="0" xfId="41" applyNumberFormat="1" applyFont="1" applyFill="1" applyBorder="1" applyAlignment="1">
      <alignment horizontal="right" vertical="center"/>
    </xf>
    <xf numFmtId="166" fontId="9" fillId="16" borderId="0" xfId="41" applyNumberFormat="1" applyFont="1" applyFill="1" applyBorder="1" applyAlignment="1">
      <alignment horizontal="right" vertical="center"/>
    </xf>
    <xf numFmtId="166" fontId="8" fillId="16" borderId="0" xfId="41" applyNumberFormat="1" applyFont="1" applyFill="1" applyBorder="1" applyAlignment="1">
      <alignment horizontal="right" vertical="center"/>
    </xf>
    <xf numFmtId="169" fontId="0" fillId="0" borderId="0" xfId="56" applyNumberFormat="1" applyFont="1" applyAlignment="1">
      <alignment/>
    </xf>
    <xf numFmtId="0" fontId="0" fillId="0" borderId="0" xfId="48">
      <alignment/>
      <protection/>
    </xf>
    <xf numFmtId="1" fontId="0" fillId="0" borderId="0" xfId="48" applyNumberFormat="1">
      <alignment/>
      <protection/>
    </xf>
    <xf numFmtId="0" fontId="0" fillId="0" borderId="0" xfId="48" applyAlignment="1">
      <alignment vertical="center"/>
      <protection/>
    </xf>
    <xf numFmtId="170" fontId="8" fillId="34" borderId="0" xfId="56" applyNumberFormat="1" applyFont="1" applyFill="1" applyBorder="1" applyAlignment="1">
      <alignment horizontal="right" vertical="center"/>
    </xf>
    <xf numFmtId="170" fontId="8" fillId="16" borderId="0" xfId="56" applyNumberFormat="1" applyFont="1" applyFill="1" applyBorder="1" applyAlignment="1">
      <alignment horizontal="right" vertical="center"/>
    </xf>
    <xf numFmtId="169" fontId="8" fillId="34" borderId="0" xfId="56" applyNumberFormat="1" applyFont="1" applyFill="1" applyBorder="1" applyAlignment="1">
      <alignment horizontal="right" vertical="center"/>
    </xf>
    <xf numFmtId="169" fontId="8" fillId="16" borderId="0" xfId="56" applyNumberFormat="1" applyFont="1" applyFill="1" applyBorder="1" applyAlignment="1">
      <alignment horizontal="right" vertical="center"/>
    </xf>
    <xf numFmtId="43" fontId="8" fillId="34" borderId="0" xfId="56" applyFont="1" applyFill="1" applyBorder="1" applyAlignment="1">
      <alignment horizontal="right" vertical="center"/>
    </xf>
    <xf numFmtId="166" fontId="8" fillId="34" borderId="0" xfId="56" applyNumberFormat="1" applyFont="1" applyFill="1" applyBorder="1" applyAlignment="1">
      <alignment horizontal="right" vertical="center"/>
    </xf>
    <xf numFmtId="169" fontId="8" fillId="34" borderId="0" xfId="56" applyNumberFormat="1" applyFont="1" applyFill="1" applyBorder="1" applyAlignment="1">
      <alignment horizontal="center" vertical="center"/>
    </xf>
    <xf numFmtId="3" fontId="8" fillId="16" borderId="0" xfId="41" applyNumberFormat="1" applyFont="1" applyFill="1" applyBorder="1" applyAlignment="1">
      <alignment horizontal="center" vertical="center"/>
    </xf>
    <xf numFmtId="170" fontId="8" fillId="34" borderId="0" xfId="56" applyNumberFormat="1" applyFont="1" applyFill="1" applyBorder="1" applyAlignment="1">
      <alignment horizontal="center" vertical="center"/>
    </xf>
    <xf numFmtId="169" fontId="8" fillId="34" borderId="0" xfId="56" applyNumberFormat="1" applyFont="1" applyFill="1" applyBorder="1" applyAlignment="1">
      <alignment vertical="center"/>
    </xf>
    <xf numFmtId="0" fontId="0" fillId="0" borderId="0" xfId="48" applyFont="1">
      <alignment/>
      <protection/>
    </xf>
    <xf numFmtId="165" fontId="10" fillId="16" borderId="13" xfId="60" applyNumberFormat="1" applyFont="1" applyFill="1" applyBorder="1" applyAlignment="1">
      <alignment horizontal="center" vertical="center"/>
    </xf>
    <xf numFmtId="165" fontId="10" fillId="16" borderId="0" xfId="60" applyNumberFormat="1" applyFont="1" applyFill="1" applyBorder="1" applyAlignment="1">
      <alignment horizontal="center" vertical="center"/>
    </xf>
    <xf numFmtId="165" fontId="10" fillId="16" borderId="12" xfId="60" applyNumberFormat="1" applyFont="1" applyFill="1" applyBorder="1" applyAlignment="1">
      <alignment horizontal="center" vertical="center"/>
    </xf>
    <xf numFmtId="165" fontId="10" fillId="16" borderId="14" xfId="60" applyNumberFormat="1" applyFont="1" applyFill="1" applyBorder="1" applyAlignment="1">
      <alignment horizontal="center" vertical="center"/>
    </xf>
    <xf numFmtId="165" fontId="10" fillId="16" borderId="16" xfId="60" applyNumberFormat="1" applyFont="1" applyFill="1" applyBorder="1" applyAlignment="1">
      <alignment horizontal="center" vertical="center"/>
    </xf>
    <xf numFmtId="165" fontId="10" fillId="16" borderId="17" xfId="60" applyNumberFormat="1" applyFont="1" applyFill="1" applyBorder="1" applyAlignment="1">
      <alignment horizontal="center" vertical="center"/>
    </xf>
    <xf numFmtId="0" fontId="0" fillId="0" borderId="18" xfId="0" applyBorder="1" applyAlignment="1">
      <alignment horizontal="left" wrapText="1"/>
    </xf>
    <xf numFmtId="165" fontId="44" fillId="16" borderId="19" xfId="57" applyNumberFormat="1" applyFont="1" applyFill="1" applyBorder="1" applyAlignment="1">
      <alignment horizontal="center" vertical="center"/>
    </xf>
    <xf numFmtId="165" fontId="44" fillId="16" borderId="18" xfId="57" applyNumberFormat="1" applyFont="1" applyFill="1" applyBorder="1" applyAlignment="1">
      <alignment horizontal="center" vertical="center"/>
    </xf>
    <xf numFmtId="165" fontId="44" fillId="16" borderId="20" xfId="57" applyNumberFormat="1" applyFont="1" applyFill="1" applyBorder="1" applyAlignment="1">
      <alignment horizontal="center" vertical="center"/>
    </xf>
    <xf numFmtId="165" fontId="4" fillId="33" borderId="13" xfId="57" applyNumberFormat="1" applyFont="1" applyFill="1" applyBorder="1" applyAlignment="1">
      <alignment horizontal="left" vertical="center"/>
    </xf>
    <xf numFmtId="165" fontId="4" fillId="33" borderId="21" xfId="57" applyNumberFormat="1" applyFont="1" applyFill="1" applyBorder="1" applyAlignment="1">
      <alignment horizontal="left" vertical="center"/>
    </xf>
    <xf numFmtId="0" fontId="5" fillId="33" borderId="0" xfId="57" applyFont="1" applyFill="1" applyBorder="1" applyAlignment="1" applyProtection="1">
      <alignment horizontal="center" vertical="center" wrapText="1"/>
      <protection/>
    </xf>
    <xf numFmtId="0" fontId="5" fillId="33" borderId="0" xfId="57" applyFont="1" applyFill="1" applyBorder="1" applyAlignment="1" applyProtection="1">
      <alignment horizontal="center" vertical="center"/>
      <protection/>
    </xf>
    <xf numFmtId="0" fontId="5" fillId="33" borderId="12" xfId="57" applyFont="1" applyFill="1" applyBorder="1" applyAlignment="1" applyProtection="1">
      <alignment horizontal="center" vertical="center"/>
      <protection/>
    </xf>
    <xf numFmtId="166" fontId="10" fillId="39" borderId="16" xfId="60" applyNumberFormat="1" applyFont="1" applyFill="1" applyBorder="1" applyAlignment="1">
      <alignment horizontal="right" vertical="center"/>
    </xf>
    <xf numFmtId="166" fontId="10" fillId="39" borderId="17" xfId="60" applyNumberFormat="1" applyFont="1" applyFill="1" applyBorder="1" applyAlignment="1">
      <alignment horizontal="right" vertical="center"/>
    </xf>
    <xf numFmtId="166" fontId="10" fillId="33" borderId="18" xfId="64" applyNumberFormat="1" applyFont="1" applyFill="1" applyBorder="1" applyAlignment="1">
      <alignment horizontal="right" vertical="center"/>
    </xf>
    <xf numFmtId="166" fontId="10" fillId="33" borderId="20" xfId="64" applyNumberFormat="1" applyFont="1" applyFill="1" applyBorder="1" applyAlignment="1">
      <alignment horizontal="right" vertical="center"/>
    </xf>
    <xf numFmtId="166" fontId="10" fillId="33" borderId="15" xfId="49" applyNumberFormat="1" applyFont="1" applyFill="1" applyBorder="1" applyAlignment="1">
      <alignment horizontal="right"/>
      <protection/>
    </xf>
    <xf numFmtId="166" fontId="10" fillId="33" borderId="22" xfId="49" applyNumberFormat="1" applyFont="1" applyFill="1" applyBorder="1" applyAlignment="1">
      <alignment horizontal="right"/>
      <protection/>
    </xf>
    <xf numFmtId="165" fontId="4" fillId="33" borderId="13" xfId="57" applyNumberFormat="1" applyFont="1" applyFill="1" applyBorder="1" applyAlignment="1">
      <alignment horizontal="center" vertical="center"/>
    </xf>
    <xf numFmtId="165" fontId="4" fillId="33" borderId="21" xfId="57" applyNumberFormat="1" applyFont="1" applyFill="1" applyBorder="1" applyAlignment="1">
      <alignment horizontal="center" vertical="center"/>
    </xf>
    <xf numFmtId="0" fontId="0" fillId="0" borderId="18" xfId="48" applyBorder="1" applyAlignment="1">
      <alignment horizontal="left" wrapText="1"/>
      <protection/>
    </xf>
    <xf numFmtId="0" fontId="0" fillId="17"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39" fillId="9" borderId="0" xfId="0" applyFont="1" applyFill="1" applyAlignment="1">
      <alignment horizontal="center" vertical="center" wrapText="1"/>
    </xf>
    <xf numFmtId="0" fontId="39" fillId="40" borderId="0" xfId="0" applyFont="1" applyFill="1" applyAlignment="1">
      <alignment horizontal="center" vertical="center" wrapText="1"/>
    </xf>
    <xf numFmtId="0" fontId="39" fillId="17" borderId="0" xfId="0" applyFont="1" applyFill="1" applyAlignment="1">
      <alignment horizontal="center"/>
    </xf>
    <xf numFmtId="0" fontId="39" fillId="6" borderId="0" xfId="0" applyFont="1" applyFill="1" applyAlignment="1">
      <alignment horizontal="center"/>
    </xf>
    <xf numFmtId="0" fontId="39" fillId="7" borderId="0" xfId="0" applyFont="1" applyFill="1" applyAlignment="1">
      <alignment horizontal="center"/>
    </xf>
    <xf numFmtId="0" fontId="39" fillId="17" borderId="0" xfId="0" applyFont="1" applyFill="1" applyAlignment="1">
      <alignment horizontal="center" vertical="center" wrapText="1"/>
    </xf>
    <xf numFmtId="3" fontId="0" fillId="17" borderId="0" xfId="0" applyNumberFormat="1" applyFill="1" applyAlignment="1">
      <alignment/>
    </xf>
    <xf numFmtId="3" fontId="0" fillId="6" borderId="0" xfId="0" applyNumberFormat="1" applyFill="1" applyAlignment="1">
      <alignment/>
    </xf>
    <xf numFmtId="3" fontId="0" fillId="7" borderId="0" xfId="0" applyNumberFormat="1" applyFill="1" applyAlignment="1">
      <alignment/>
    </xf>
    <xf numFmtId="3" fontId="0" fillId="18" borderId="0" xfId="0" applyNumberFormat="1" applyFill="1" applyAlignment="1">
      <alignment/>
    </xf>
    <xf numFmtId="3" fontId="0" fillId="13" borderId="0" xfId="0" applyNumberFormat="1" applyFill="1" applyAlignment="1">
      <alignment/>
    </xf>
    <xf numFmtId="3" fontId="0" fillId="3" borderId="0" xfId="0" applyNumberFormat="1" applyFill="1" applyAlignment="1">
      <alignment/>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10"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 name="Yüzde 2" xfId="64"/>
  </cellStyles>
  <dxfs count="5">
    <dxf>
      <numFmt numFmtId="171" formatCode="0;;;@"/>
    </dxf>
    <dxf>
      <numFmt numFmtId="171" formatCode="0;;;@"/>
    </dxf>
    <dxf>
      <numFmt numFmtId="171" formatCode="0;;;@"/>
    </dxf>
    <dxf>
      <numFmt numFmtId="171" formatCode="0;;;@"/>
    </dxf>
    <dxf>
      <numFmt numFmtId="171"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T70"/>
  <sheetViews>
    <sheetView tabSelected="1" zoomScale="80" zoomScaleNormal="80" zoomScalePageLayoutView="0" workbookViewId="0" topLeftCell="A1">
      <selection activeCell="A11" sqref="A11"/>
    </sheetView>
  </sheetViews>
  <sheetFormatPr defaultColWidth="9.140625" defaultRowHeight="15"/>
  <cols>
    <col min="1" max="1" width="41.140625" style="0" bestFit="1" customWidth="1"/>
    <col min="2" max="10" width="14.28125" style="0" customWidth="1"/>
    <col min="12" max="12" width="11.57421875" style="0" customWidth="1"/>
    <col min="13" max="13" width="11.8515625" style="0" customWidth="1"/>
    <col min="14" max="14" width="10.8515625" style="0" customWidth="1"/>
    <col min="15" max="15" width="10.57421875" style="0" customWidth="1"/>
    <col min="16" max="16" width="10.140625" style="0" customWidth="1"/>
    <col min="17" max="17" width="10.8515625" style="0" customWidth="1"/>
  </cols>
  <sheetData>
    <row r="1" spans="1:20" ht="25.5" customHeight="1">
      <c r="A1" s="65" t="s">
        <v>51</v>
      </c>
      <c r="B1" s="66"/>
      <c r="C1" s="66"/>
      <c r="D1" s="66"/>
      <c r="E1" s="66"/>
      <c r="F1" s="66"/>
      <c r="G1" s="66"/>
      <c r="H1" s="66"/>
      <c r="I1" s="66"/>
      <c r="J1" s="67"/>
      <c r="L1" s="82" t="s">
        <v>2</v>
      </c>
      <c r="M1" s="82" t="s">
        <v>3</v>
      </c>
      <c r="N1" s="83" t="s">
        <v>2</v>
      </c>
      <c r="O1" s="83" t="s">
        <v>3</v>
      </c>
      <c r="P1" s="84" t="s">
        <v>2</v>
      </c>
      <c r="Q1" s="84" t="s">
        <v>3</v>
      </c>
      <c r="R1" s="85" t="s">
        <v>83</v>
      </c>
      <c r="S1" s="85"/>
      <c r="T1" s="85"/>
    </row>
    <row r="2" spans="1:20" ht="35.25" customHeight="1">
      <c r="A2" s="79" t="s">
        <v>1</v>
      </c>
      <c r="B2" s="70" t="s">
        <v>79</v>
      </c>
      <c r="C2" s="70"/>
      <c r="D2" s="70"/>
      <c r="E2" s="70" t="s">
        <v>80</v>
      </c>
      <c r="F2" s="70"/>
      <c r="G2" s="70"/>
      <c r="H2" s="71" t="s">
        <v>65</v>
      </c>
      <c r="I2" s="71"/>
      <c r="J2" s="72"/>
      <c r="L2" s="86" t="s">
        <v>81</v>
      </c>
      <c r="M2" s="86"/>
      <c r="N2" s="86"/>
      <c r="O2" s="86"/>
      <c r="P2" s="86"/>
      <c r="Q2" s="86"/>
      <c r="R2" s="85"/>
      <c r="S2" s="85"/>
      <c r="T2" s="85"/>
    </row>
    <row r="3" spans="1:20" ht="14.25">
      <c r="A3" s="80"/>
      <c r="B3" s="1" t="s">
        <v>2</v>
      </c>
      <c r="C3" s="1" t="s">
        <v>3</v>
      </c>
      <c r="D3" s="1" t="s">
        <v>4</v>
      </c>
      <c r="E3" s="1" t="s">
        <v>2</v>
      </c>
      <c r="F3" s="1" t="s">
        <v>3</v>
      </c>
      <c r="G3" s="1" t="s">
        <v>4</v>
      </c>
      <c r="H3" s="1" t="s">
        <v>2</v>
      </c>
      <c r="I3" s="1" t="s">
        <v>3</v>
      </c>
      <c r="J3" s="2" t="s">
        <v>4</v>
      </c>
      <c r="L3" s="87">
        <v>2022</v>
      </c>
      <c r="M3" s="87"/>
      <c r="N3" s="88">
        <v>2023</v>
      </c>
      <c r="O3" s="88"/>
      <c r="P3" s="89" t="s">
        <v>82</v>
      </c>
      <c r="Q3" s="89"/>
      <c r="R3" s="90" t="s">
        <v>2</v>
      </c>
      <c r="S3" s="90" t="s">
        <v>3</v>
      </c>
      <c r="T3" s="82" t="s">
        <v>4</v>
      </c>
    </row>
    <row r="4" spans="1:20" ht="14.25">
      <c r="A4" s="10" t="s">
        <v>5</v>
      </c>
      <c r="B4" s="3">
        <v>0</v>
      </c>
      <c r="C4" s="3">
        <v>0</v>
      </c>
      <c r="D4" s="3">
        <v>0</v>
      </c>
      <c r="E4" s="3">
        <v>0</v>
      </c>
      <c r="F4" s="3">
        <v>0</v>
      </c>
      <c r="G4" s="3">
        <v>0</v>
      </c>
      <c r="H4" s="4">
        <v>0</v>
      </c>
      <c r="I4" s="4">
        <v>0</v>
      </c>
      <c r="J4" s="5">
        <v>0</v>
      </c>
      <c r="L4" s="91">
        <f>B4/2</f>
        <v>0</v>
      </c>
      <c r="M4" s="91">
        <f>C4/2</f>
        <v>0</v>
      </c>
      <c r="N4" s="92">
        <f>E4/2</f>
        <v>0</v>
      </c>
      <c r="O4" s="92">
        <f>F4/2</f>
        <v>0</v>
      </c>
      <c r="P4" s="93">
        <f>N4-L4</f>
        <v>0</v>
      </c>
      <c r="Q4" s="93">
        <f>O4-M4</f>
        <v>0</v>
      </c>
      <c r="R4" s="94">
        <f>N4/365</f>
        <v>0</v>
      </c>
      <c r="S4" s="94">
        <f>O4/365</f>
        <v>0</v>
      </c>
      <c r="T4" s="94">
        <f>R4+S4</f>
        <v>0</v>
      </c>
    </row>
    <row r="5" spans="1:20" ht="14.25">
      <c r="A5" s="6" t="s">
        <v>70</v>
      </c>
      <c r="B5" s="7">
        <v>15948502</v>
      </c>
      <c r="C5" s="7">
        <v>48569571</v>
      </c>
      <c r="D5" s="7">
        <v>64518073</v>
      </c>
      <c r="E5" s="7">
        <v>18022061</v>
      </c>
      <c r="F5" s="7">
        <v>58214919</v>
      </c>
      <c r="G5" s="7">
        <v>76236980</v>
      </c>
      <c r="H5" s="8">
        <v>13.001590995818917</v>
      </c>
      <c r="I5" s="8">
        <v>19.858828895153305</v>
      </c>
      <c r="J5" s="9">
        <v>18.16375854870929</v>
      </c>
      <c r="L5" s="91">
        <f>B5/2</f>
        <v>7974251</v>
      </c>
      <c r="M5" s="91">
        <f>C5/2</f>
        <v>24284785.5</v>
      </c>
      <c r="N5" s="92">
        <f>E5/2</f>
        <v>9011030.5</v>
      </c>
      <c r="O5" s="92">
        <f>F5/2</f>
        <v>29107459.5</v>
      </c>
      <c r="P5" s="93">
        <f>N5-L5</f>
        <v>1036779.5</v>
      </c>
      <c r="Q5" s="93">
        <f>O5-M5</f>
        <v>4822674</v>
      </c>
      <c r="R5" s="94">
        <f aca="true" t="shared" si="0" ref="R5:R60">N5/365</f>
        <v>24687.754794520548</v>
      </c>
      <c r="S5" s="94">
        <f aca="true" t="shared" si="1" ref="S5:S60">O5/365</f>
        <v>79746.46438356164</v>
      </c>
      <c r="T5" s="94">
        <f aca="true" t="shared" si="2" ref="T5:T62">R5+S5</f>
        <v>104434.21917808219</v>
      </c>
    </row>
    <row r="6" spans="1:20" ht="14.25">
      <c r="A6" s="10" t="s">
        <v>71</v>
      </c>
      <c r="B6" s="3">
        <v>15239756</v>
      </c>
      <c r="C6" s="3">
        <v>15498098</v>
      </c>
      <c r="D6" s="3">
        <v>30737854</v>
      </c>
      <c r="E6" s="3">
        <v>17661416</v>
      </c>
      <c r="F6" s="3">
        <v>19368589</v>
      </c>
      <c r="G6" s="3">
        <v>37030005</v>
      </c>
      <c r="H6" s="4">
        <v>15.890411893733733</v>
      </c>
      <c r="I6" s="4">
        <v>24.973974225740474</v>
      </c>
      <c r="J6" s="5">
        <v>20.470365302665567</v>
      </c>
      <c r="L6" s="91">
        <f aca="true" t="shared" si="3" ref="L6:M47">B6/2</f>
        <v>7619878</v>
      </c>
      <c r="M6" s="91">
        <f t="shared" si="3"/>
        <v>7749049</v>
      </c>
      <c r="N6" s="92">
        <f aca="true" t="shared" si="4" ref="N6:O47">E6/2</f>
        <v>8830708</v>
      </c>
      <c r="O6" s="92">
        <f t="shared" si="4"/>
        <v>9684294.5</v>
      </c>
      <c r="P6" s="93">
        <f aca="true" t="shared" si="5" ref="P6:Q47">N6-L6</f>
        <v>1210830</v>
      </c>
      <c r="Q6" s="93">
        <f t="shared" si="5"/>
        <v>1935245.5</v>
      </c>
      <c r="R6" s="94">
        <f t="shared" si="0"/>
        <v>24193.720547945206</v>
      </c>
      <c r="S6" s="94">
        <f t="shared" si="1"/>
        <v>26532.313698630136</v>
      </c>
      <c r="T6" s="94">
        <f t="shared" si="2"/>
        <v>50726.03424657534</v>
      </c>
    </row>
    <row r="7" spans="1:20" ht="14.25">
      <c r="A7" s="6" t="s">
        <v>6</v>
      </c>
      <c r="B7" s="7">
        <v>6756212</v>
      </c>
      <c r="C7" s="7">
        <v>1923382</v>
      </c>
      <c r="D7" s="7">
        <v>8679594</v>
      </c>
      <c r="E7" s="7">
        <v>9090436</v>
      </c>
      <c r="F7" s="7">
        <v>2823646</v>
      </c>
      <c r="G7" s="7">
        <v>11914082</v>
      </c>
      <c r="H7" s="8">
        <v>34.54930070281986</v>
      </c>
      <c r="I7" s="8">
        <v>46.8063026481479</v>
      </c>
      <c r="J7" s="9">
        <v>37.265429696365985</v>
      </c>
      <c r="L7" s="91">
        <f t="shared" si="3"/>
        <v>3378106</v>
      </c>
      <c r="M7" s="91">
        <f t="shared" si="3"/>
        <v>961691</v>
      </c>
      <c r="N7" s="92">
        <f t="shared" si="4"/>
        <v>4545218</v>
      </c>
      <c r="O7" s="92">
        <f t="shared" si="4"/>
        <v>1411823</v>
      </c>
      <c r="P7" s="93">
        <f t="shared" si="5"/>
        <v>1167112</v>
      </c>
      <c r="Q7" s="93">
        <f t="shared" si="5"/>
        <v>450132</v>
      </c>
      <c r="R7" s="94">
        <f t="shared" si="0"/>
        <v>12452.65205479452</v>
      </c>
      <c r="S7" s="94">
        <f t="shared" si="1"/>
        <v>3868.008219178082</v>
      </c>
      <c r="T7" s="94">
        <f t="shared" si="2"/>
        <v>16320.660273972602</v>
      </c>
    </row>
    <row r="8" spans="1:20" ht="14.25">
      <c r="A8" s="10" t="s">
        <v>7</v>
      </c>
      <c r="B8" s="3">
        <v>6074056</v>
      </c>
      <c r="C8" s="3">
        <v>3760522</v>
      </c>
      <c r="D8" s="3">
        <v>9834578</v>
      </c>
      <c r="E8" s="3">
        <v>6517648</v>
      </c>
      <c r="F8" s="3">
        <v>4173874</v>
      </c>
      <c r="G8" s="3">
        <v>10691522</v>
      </c>
      <c r="H8" s="4">
        <v>7.303060755449077</v>
      </c>
      <c r="I8" s="4">
        <v>10.991878255199678</v>
      </c>
      <c r="J8" s="5">
        <v>8.713581813068135</v>
      </c>
      <c r="L8" s="91">
        <f t="shared" si="3"/>
        <v>3037028</v>
      </c>
      <c r="M8" s="91">
        <f t="shared" si="3"/>
        <v>1880261</v>
      </c>
      <c r="N8" s="92">
        <f t="shared" si="4"/>
        <v>3258824</v>
      </c>
      <c r="O8" s="92">
        <f t="shared" si="4"/>
        <v>2086937</v>
      </c>
      <c r="P8" s="93">
        <f t="shared" si="5"/>
        <v>221796</v>
      </c>
      <c r="Q8" s="93">
        <f t="shared" si="5"/>
        <v>206676</v>
      </c>
      <c r="R8" s="94">
        <f t="shared" si="0"/>
        <v>8928.284931506849</v>
      </c>
      <c r="S8" s="94">
        <f t="shared" si="1"/>
        <v>5717.635616438356</v>
      </c>
      <c r="T8" s="94">
        <f t="shared" si="2"/>
        <v>14645.920547945205</v>
      </c>
    </row>
    <row r="9" spans="1:20" ht="14.25">
      <c r="A9" s="6" t="s">
        <v>8</v>
      </c>
      <c r="B9" s="7">
        <v>5841536</v>
      </c>
      <c r="C9" s="7">
        <v>25266645</v>
      </c>
      <c r="D9" s="7">
        <v>31108181</v>
      </c>
      <c r="E9" s="7">
        <v>6334004</v>
      </c>
      <c r="F9" s="7">
        <v>29204383</v>
      </c>
      <c r="G9" s="7">
        <v>35538387</v>
      </c>
      <c r="H9" s="8">
        <v>8.430453908013234</v>
      </c>
      <c r="I9" s="8">
        <v>15.584728403790848</v>
      </c>
      <c r="J9" s="9">
        <v>14.241289132270381</v>
      </c>
      <c r="L9" s="91">
        <f t="shared" si="3"/>
        <v>2920768</v>
      </c>
      <c r="M9" s="91">
        <f t="shared" si="3"/>
        <v>12633322.5</v>
      </c>
      <c r="N9" s="92">
        <f t="shared" si="4"/>
        <v>3167002</v>
      </c>
      <c r="O9" s="92">
        <f t="shared" si="4"/>
        <v>14602191.5</v>
      </c>
      <c r="P9" s="93">
        <f t="shared" si="5"/>
        <v>246234</v>
      </c>
      <c r="Q9" s="93">
        <f t="shared" si="5"/>
        <v>1968869</v>
      </c>
      <c r="R9" s="94">
        <f t="shared" si="0"/>
        <v>8676.717808219179</v>
      </c>
      <c r="S9" s="94">
        <f t="shared" si="1"/>
        <v>40006.00410958904</v>
      </c>
      <c r="T9" s="94">
        <f t="shared" si="2"/>
        <v>48682.721917808216</v>
      </c>
    </row>
    <row r="10" spans="1:20" ht="14.25">
      <c r="A10" s="10" t="s">
        <v>72</v>
      </c>
      <c r="B10" s="3">
        <v>421266</v>
      </c>
      <c r="C10" s="3">
        <v>261388</v>
      </c>
      <c r="D10" s="3">
        <v>682654</v>
      </c>
      <c r="E10" s="3">
        <v>490845</v>
      </c>
      <c r="F10" s="3">
        <v>377158</v>
      </c>
      <c r="G10" s="3">
        <v>868003</v>
      </c>
      <c r="H10" s="4">
        <v>16.516642691316175</v>
      </c>
      <c r="I10" s="4">
        <v>44.29048005264205</v>
      </c>
      <c r="J10" s="5">
        <v>27.151236204578016</v>
      </c>
      <c r="L10" s="91">
        <f t="shared" si="3"/>
        <v>210633</v>
      </c>
      <c r="M10" s="91">
        <f t="shared" si="3"/>
        <v>130694</v>
      </c>
      <c r="N10" s="92">
        <f t="shared" si="4"/>
        <v>245422.5</v>
      </c>
      <c r="O10" s="92">
        <f t="shared" si="4"/>
        <v>188579</v>
      </c>
      <c r="P10" s="93">
        <f t="shared" si="5"/>
        <v>34789.5</v>
      </c>
      <c r="Q10" s="93">
        <f t="shared" si="5"/>
        <v>57885</v>
      </c>
      <c r="R10" s="94">
        <f t="shared" si="0"/>
        <v>672.3904109589041</v>
      </c>
      <c r="S10" s="94">
        <f t="shared" si="1"/>
        <v>516.654794520548</v>
      </c>
      <c r="T10" s="94">
        <f t="shared" si="2"/>
        <v>1189.045205479452</v>
      </c>
    </row>
    <row r="11" spans="1:20" ht="14.25">
      <c r="A11" s="6" t="s">
        <v>9</v>
      </c>
      <c r="B11" s="7">
        <v>1520015</v>
      </c>
      <c r="C11" s="7">
        <v>3015585</v>
      </c>
      <c r="D11" s="7">
        <v>4535600</v>
      </c>
      <c r="E11" s="7">
        <v>1791574</v>
      </c>
      <c r="F11" s="7">
        <v>3455914</v>
      </c>
      <c r="G11" s="7">
        <v>5247488</v>
      </c>
      <c r="H11" s="8">
        <v>17.86554737946665</v>
      </c>
      <c r="I11" s="8">
        <v>14.601777101292122</v>
      </c>
      <c r="J11" s="9">
        <v>15.695563982714525</v>
      </c>
      <c r="L11" s="91">
        <f t="shared" si="3"/>
        <v>760007.5</v>
      </c>
      <c r="M11" s="91">
        <f t="shared" si="3"/>
        <v>1507792.5</v>
      </c>
      <c r="N11" s="92">
        <f t="shared" si="4"/>
        <v>895787</v>
      </c>
      <c r="O11" s="92">
        <f t="shared" si="4"/>
        <v>1727957</v>
      </c>
      <c r="P11" s="93">
        <f t="shared" si="5"/>
        <v>135779.5</v>
      </c>
      <c r="Q11" s="93">
        <f t="shared" si="5"/>
        <v>220164.5</v>
      </c>
      <c r="R11" s="94">
        <f t="shared" si="0"/>
        <v>2454.2109589041097</v>
      </c>
      <c r="S11" s="94">
        <f t="shared" si="1"/>
        <v>4734.128767123288</v>
      </c>
      <c r="T11" s="94">
        <f t="shared" si="2"/>
        <v>7188.339726027398</v>
      </c>
    </row>
    <row r="12" spans="1:20" ht="14.25">
      <c r="A12" s="10" t="s">
        <v>10</v>
      </c>
      <c r="B12" s="3">
        <v>2045632</v>
      </c>
      <c r="C12" s="3">
        <v>1852895</v>
      </c>
      <c r="D12" s="3">
        <v>3898527</v>
      </c>
      <c r="E12" s="3">
        <v>2268808</v>
      </c>
      <c r="F12" s="3">
        <v>1787639</v>
      </c>
      <c r="G12" s="3">
        <v>4056447</v>
      </c>
      <c r="H12" s="4">
        <v>10.90988017395113</v>
      </c>
      <c r="I12" s="4">
        <v>-3.5218401474449443</v>
      </c>
      <c r="J12" s="5">
        <v>4.050760710391386</v>
      </c>
      <c r="L12" s="91">
        <f t="shared" si="3"/>
        <v>1022816</v>
      </c>
      <c r="M12" s="91">
        <f t="shared" si="3"/>
        <v>926447.5</v>
      </c>
      <c r="N12" s="92">
        <f t="shared" si="4"/>
        <v>1134404</v>
      </c>
      <c r="O12" s="92">
        <f t="shared" si="4"/>
        <v>893819.5</v>
      </c>
      <c r="P12" s="93">
        <f t="shared" si="5"/>
        <v>111588</v>
      </c>
      <c r="Q12" s="93">
        <f t="shared" si="5"/>
        <v>-32628</v>
      </c>
      <c r="R12" s="94">
        <f t="shared" si="0"/>
        <v>3107.956164383562</v>
      </c>
      <c r="S12" s="94">
        <f t="shared" si="1"/>
        <v>2448.8205479452054</v>
      </c>
      <c r="T12" s="94">
        <f t="shared" si="2"/>
        <v>5556.776712328767</v>
      </c>
    </row>
    <row r="13" spans="1:20" ht="14.25">
      <c r="A13" s="6" t="s">
        <v>11</v>
      </c>
      <c r="B13" s="7">
        <v>3228701</v>
      </c>
      <c r="C13" s="7">
        <v>645892</v>
      </c>
      <c r="D13" s="7">
        <v>3874593</v>
      </c>
      <c r="E13" s="7">
        <v>3835378</v>
      </c>
      <c r="F13" s="7">
        <v>878439</v>
      </c>
      <c r="G13" s="7">
        <v>4713817</v>
      </c>
      <c r="H13" s="8">
        <v>18.790126431651615</v>
      </c>
      <c r="I13" s="8">
        <v>36.004006861828294</v>
      </c>
      <c r="J13" s="9">
        <v>21.65966851227987</v>
      </c>
      <c r="L13" s="91">
        <f t="shared" si="3"/>
        <v>1614350.5</v>
      </c>
      <c r="M13" s="91">
        <f t="shared" si="3"/>
        <v>322946</v>
      </c>
      <c r="N13" s="92">
        <f t="shared" si="4"/>
        <v>1917689</v>
      </c>
      <c r="O13" s="92">
        <f t="shared" si="4"/>
        <v>439219.5</v>
      </c>
      <c r="P13" s="93">
        <f t="shared" si="5"/>
        <v>303338.5</v>
      </c>
      <c r="Q13" s="93">
        <f t="shared" si="5"/>
        <v>116273.5</v>
      </c>
      <c r="R13" s="94">
        <f t="shared" si="0"/>
        <v>5253.942465753425</v>
      </c>
      <c r="S13" s="94">
        <f t="shared" si="1"/>
        <v>1203.341095890411</v>
      </c>
      <c r="T13" s="94">
        <f t="shared" si="2"/>
        <v>6457.283561643835</v>
      </c>
    </row>
    <row r="14" spans="1:20" ht="14.25">
      <c r="A14" s="10" t="s">
        <v>12</v>
      </c>
      <c r="B14" s="3">
        <v>2485126</v>
      </c>
      <c r="C14" s="3">
        <v>700103</v>
      </c>
      <c r="D14" s="3">
        <v>3185229</v>
      </c>
      <c r="E14" s="3">
        <v>2668282</v>
      </c>
      <c r="F14" s="3">
        <v>831310</v>
      </c>
      <c r="G14" s="3">
        <v>3499592</v>
      </c>
      <c r="H14" s="4">
        <v>7.370089082002281</v>
      </c>
      <c r="I14" s="4">
        <v>18.741099523927193</v>
      </c>
      <c r="J14" s="5">
        <v>9.869400284877477</v>
      </c>
      <c r="L14" s="91">
        <f t="shared" si="3"/>
        <v>1242563</v>
      </c>
      <c r="M14" s="91">
        <f t="shared" si="3"/>
        <v>350051.5</v>
      </c>
      <c r="N14" s="92">
        <f t="shared" si="4"/>
        <v>1334141</v>
      </c>
      <c r="O14" s="92">
        <f t="shared" si="4"/>
        <v>415655</v>
      </c>
      <c r="P14" s="93">
        <f t="shared" si="5"/>
        <v>91578</v>
      </c>
      <c r="Q14" s="93">
        <f t="shared" si="5"/>
        <v>65603.5</v>
      </c>
      <c r="R14" s="94">
        <f t="shared" si="0"/>
        <v>3655.1808219178083</v>
      </c>
      <c r="S14" s="94">
        <f t="shared" si="1"/>
        <v>1138.7808219178082</v>
      </c>
      <c r="T14" s="94">
        <f t="shared" si="2"/>
        <v>4793.961643835617</v>
      </c>
    </row>
    <row r="15" spans="1:20" ht="14.25">
      <c r="A15" s="6" t="s">
        <v>13</v>
      </c>
      <c r="B15" s="7">
        <v>856407</v>
      </c>
      <c r="C15" s="7">
        <v>8808</v>
      </c>
      <c r="D15" s="7">
        <v>865215</v>
      </c>
      <c r="E15" s="7">
        <v>1036280</v>
      </c>
      <c r="F15" s="7">
        <v>10994</v>
      </c>
      <c r="G15" s="7">
        <v>1047274</v>
      </c>
      <c r="H15" s="8">
        <v>21.003214593061475</v>
      </c>
      <c r="I15" s="8">
        <v>24.818346957311537</v>
      </c>
      <c r="J15" s="9">
        <v>21.042053131302623</v>
      </c>
      <c r="L15" s="91">
        <f t="shared" si="3"/>
        <v>428203.5</v>
      </c>
      <c r="M15" s="91">
        <f t="shared" si="3"/>
        <v>4404</v>
      </c>
      <c r="N15" s="92">
        <f t="shared" si="4"/>
        <v>518140</v>
      </c>
      <c r="O15" s="92">
        <f t="shared" si="4"/>
        <v>5497</v>
      </c>
      <c r="P15" s="93">
        <f t="shared" si="5"/>
        <v>89936.5</v>
      </c>
      <c r="Q15" s="93">
        <f t="shared" si="5"/>
        <v>1093</v>
      </c>
      <c r="R15" s="94">
        <f t="shared" si="0"/>
        <v>1419.5616438356165</v>
      </c>
      <c r="S15" s="94">
        <f t="shared" si="1"/>
        <v>15.06027397260274</v>
      </c>
      <c r="T15" s="94">
        <f t="shared" si="2"/>
        <v>1434.6219178082192</v>
      </c>
    </row>
    <row r="16" spans="1:20" ht="14.25">
      <c r="A16" s="10" t="s">
        <v>14</v>
      </c>
      <c r="B16" s="3">
        <v>2019436</v>
      </c>
      <c r="C16" s="3">
        <v>306372</v>
      </c>
      <c r="D16" s="3">
        <v>2325808</v>
      </c>
      <c r="E16" s="3">
        <v>2282513</v>
      </c>
      <c r="F16" s="3">
        <v>337886</v>
      </c>
      <c r="G16" s="3">
        <v>2620399</v>
      </c>
      <c r="H16" s="4">
        <v>13.027251173099815</v>
      </c>
      <c r="I16" s="4">
        <v>10.286188032848955</v>
      </c>
      <c r="J16" s="5">
        <v>12.666178807536992</v>
      </c>
      <c r="L16" s="91">
        <f t="shared" si="3"/>
        <v>1009718</v>
      </c>
      <c r="M16" s="91">
        <f t="shared" si="3"/>
        <v>153186</v>
      </c>
      <c r="N16" s="92">
        <f t="shared" si="4"/>
        <v>1141256.5</v>
      </c>
      <c r="O16" s="92">
        <f t="shared" si="4"/>
        <v>168943</v>
      </c>
      <c r="P16" s="93">
        <f t="shared" si="5"/>
        <v>131538.5</v>
      </c>
      <c r="Q16" s="93">
        <f t="shared" si="5"/>
        <v>15757</v>
      </c>
      <c r="R16" s="94">
        <f t="shared" si="0"/>
        <v>3126.730136986301</v>
      </c>
      <c r="S16" s="94">
        <f t="shared" si="1"/>
        <v>462.85753424657537</v>
      </c>
      <c r="T16" s="94">
        <f t="shared" si="2"/>
        <v>3589.5876712328763</v>
      </c>
    </row>
    <row r="17" spans="1:20" ht="14.25">
      <c r="A17" s="6" t="s">
        <v>15</v>
      </c>
      <c r="B17" s="7">
        <v>182423</v>
      </c>
      <c r="C17" s="7">
        <v>0</v>
      </c>
      <c r="D17" s="7">
        <v>182423</v>
      </c>
      <c r="E17" s="7">
        <v>336890</v>
      </c>
      <c r="F17" s="7">
        <v>673</v>
      </c>
      <c r="G17" s="7">
        <v>337563</v>
      </c>
      <c r="H17" s="8">
        <v>84.67517802031543</v>
      </c>
      <c r="I17" s="8">
        <v>0</v>
      </c>
      <c r="J17" s="9">
        <v>85.04410079869315</v>
      </c>
      <c r="L17" s="91">
        <f t="shared" si="3"/>
        <v>91211.5</v>
      </c>
      <c r="M17" s="91">
        <f t="shared" si="3"/>
        <v>0</v>
      </c>
      <c r="N17" s="92">
        <f t="shared" si="4"/>
        <v>168445</v>
      </c>
      <c r="O17" s="92">
        <f t="shared" si="4"/>
        <v>336.5</v>
      </c>
      <c r="P17" s="93">
        <f t="shared" si="5"/>
        <v>77233.5</v>
      </c>
      <c r="Q17" s="93">
        <f t="shared" si="5"/>
        <v>336.5</v>
      </c>
      <c r="R17" s="94">
        <f t="shared" si="0"/>
        <v>461.4931506849315</v>
      </c>
      <c r="S17" s="94">
        <f t="shared" si="1"/>
        <v>0.9219178082191781</v>
      </c>
      <c r="T17" s="94">
        <f t="shared" si="2"/>
        <v>462.41506849315067</v>
      </c>
    </row>
    <row r="18" spans="1:20" ht="14.25">
      <c r="A18" s="10" t="s">
        <v>16</v>
      </c>
      <c r="B18" s="3">
        <v>218931</v>
      </c>
      <c r="C18" s="3">
        <v>3239</v>
      </c>
      <c r="D18" s="3">
        <v>222170</v>
      </c>
      <c r="E18" s="3">
        <v>312696</v>
      </c>
      <c r="F18" s="3">
        <v>4111</v>
      </c>
      <c r="G18" s="3">
        <v>316807</v>
      </c>
      <c r="H18" s="4">
        <v>42.828562423777356</v>
      </c>
      <c r="I18" s="4">
        <v>26.92188947205928</v>
      </c>
      <c r="J18" s="5">
        <v>42.596660215150564</v>
      </c>
      <c r="L18" s="91">
        <f t="shared" si="3"/>
        <v>109465.5</v>
      </c>
      <c r="M18" s="91">
        <f t="shared" si="3"/>
        <v>1619.5</v>
      </c>
      <c r="N18" s="92">
        <f t="shared" si="4"/>
        <v>156348</v>
      </c>
      <c r="O18" s="92">
        <f t="shared" si="4"/>
        <v>2055.5</v>
      </c>
      <c r="P18" s="93">
        <f t="shared" si="5"/>
        <v>46882.5</v>
      </c>
      <c r="Q18" s="93">
        <f t="shared" si="5"/>
        <v>436</v>
      </c>
      <c r="R18" s="94">
        <f t="shared" si="0"/>
        <v>428.35068493150686</v>
      </c>
      <c r="S18" s="94">
        <f t="shared" si="1"/>
        <v>5.631506849315069</v>
      </c>
      <c r="T18" s="94">
        <f t="shared" si="2"/>
        <v>433.98219178082195</v>
      </c>
    </row>
    <row r="19" spans="1:20" ht="14.25">
      <c r="A19" s="6" t="s">
        <v>17</v>
      </c>
      <c r="B19" s="7">
        <v>80065</v>
      </c>
      <c r="C19" s="7">
        <v>13168</v>
      </c>
      <c r="D19" s="7">
        <v>93233</v>
      </c>
      <c r="E19" s="7">
        <v>121630</v>
      </c>
      <c r="F19" s="7">
        <v>9883</v>
      </c>
      <c r="G19" s="7">
        <v>131513</v>
      </c>
      <c r="H19" s="8">
        <v>51.91406981827266</v>
      </c>
      <c r="I19" s="8">
        <v>-24.94684082624544</v>
      </c>
      <c r="J19" s="9">
        <v>41.05842351956925</v>
      </c>
      <c r="L19" s="91">
        <f t="shared" si="3"/>
        <v>40032.5</v>
      </c>
      <c r="M19" s="91">
        <f t="shared" si="3"/>
        <v>6584</v>
      </c>
      <c r="N19" s="92">
        <f t="shared" si="4"/>
        <v>60815</v>
      </c>
      <c r="O19" s="92">
        <f t="shared" si="4"/>
        <v>4941.5</v>
      </c>
      <c r="P19" s="93">
        <f t="shared" si="5"/>
        <v>20782.5</v>
      </c>
      <c r="Q19" s="93">
        <f t="shared" si="5"/>
        <v>-1642.5</v>
      </c>
      <c r="R19" s="94">
        <f t="shared" si="0"/>
        <v>166.6164383561644</v>
      </c>
      <c r="S19" s="94">
        <f t="shared" si="1"/>
        <v>13.538356164383561</v>
      </c>
      <c r="T19" s="94">
        <f t="shared" si="2"/>
        <v>180.15479452054797</v>
      </c>
    </row>
    <row r="20" spans="1:20" ht="14.25">
      <c r="A20" s="10" t="s">
        <v>73</v>
      </c>
      <c r="B20" s="3">
        <v>0</v>
      </c>
      <c r="C20" s="3">
        <v>0</v>
      </c>
      <c r="D20" s="3">
        <v>0</v>
      </c>
      <c r="E20" s="3">
        <v>0</v>
      </c>
      <c r="F20" s="3">
        <v>0</v>
      </c>
      <c r="G20" s="3">
        <v>0</v>
      </c>
      <c r="H20" s="4">
        <v>0</v>
      </c>
      <c r="I20" s="4">
        <v>0</v>
      </c>
      <c r="J20" s="5">
        <v>0</v>
      </c>
      <c r="L20" s="91">
        <f t="shared" si="3"/>
        <v>0</v>
      </c>
      <c r="M20" s="91">
        <f t="shared" si="3"/>
        <v>0</v>
      </c>
      <c r="N20" s="92">
        <f t="shared" si="4"/>
        <v>0</v>
      </c>
      <c r="O20" s="92">
        <f t="shared" si="4"/>
        <v>0</v>
      </c>
      <c r="P20" s="93">
        <f t="shared" si="5"/>
        <v>0</v>
      </c>
      <c r="Q20" s="93">
        <f t="shared" si="5"/>
        <v>0</v>
      </c>
      <c r="R20" s="94">
        <f t="shared" si="0"/>
        <v>0</v>
      </c>
      <c r="S20" s="94">
        <f t="shared" si="1"/>
        <v>0</v>
      </c>
      <c r="T20" s="94">
        <f t="shared" si="2"/>
        <v>0</v>
      </c>
    </row>
    <row r="21" spans="1:20" ht="14.25">
      <c r="A21" s="6" t="s">
        <v>18</v>
      </c>
      <c r="B21" s="7">
        <v>208362</v>
      </c>
      <c r="C21" s="7">
        <v>13031</v>
      </c>
      <c r="D21" s="7">
        <v>221393</v>
      </c>
      <c r="E21" s="7">
        <v>231757</v>
      </c>
      <c r="F21" s="7">
        <v>28476</v>
      </c>
      <c r="G21" s="7">
        <v>260233</v>
      </c>
      <c r="H21" s="8">
        <v>11.228055019629299</v>
      </c>
      <c r="I21" s="8">
        <v>118.52505563655897</v>
      </c>
      <c r="J21" s="9">
        <v>17.543463433803236</v>
      </c>
      <c r="L21" s="91">
        <f t="shared" si="3"/>
        <v>104181</v>
      </c>
      <c r="M21" s="91">
        <f t="shared" si="3"/>
        <v>6515.5</v>
      </c>
      <c r="N21" s="92">
        <f t="shared" si="4"/>
        <v>115878.5</v>
      </c>
      <c r="O21" s="92">
        <f t="shared" si="4"/>
        <v>14238</v>
      </c>
      <c r="P21" s="93">
        <f t="shared" si="5"/>
        <v>11697.5</v>
      </c>
      <c r="Q21" s="93">
        <f t="shared" si="5"/>
        <v>7722.5</v>
      </c>
      <c r="R21" s="94">
        <f t="shared" si="0"/>
        <v>317.47534246575344</v>
      </c>
      <c r="S21" s="94">
        <f t="shared" si="1"/>
        <v>39.00821917808219</v>
      </c>
      <c r="T21" s="94">
        <f t="shared" si="2"/>
        <v>356.4835616438356</v>
      </c>
    </row>
    <row r="22" spans="1:20" ht="14.25">
      <c r="A22" s="10" t="s">
        <v>19</v>
      </c>
      <c r="B22" s="3">
        <v>0</v>
      </c>
      <c r="C22" s="3">
        <v>0</v>
      </c>
      <c r="D22" s="3">
        <v>0</v>
      </c>
      <c r="E22" s="3">
        <v>0</v>
      </c>
      <c r="F22" s="3">
        <v>0</v>
      </c>
      <c r="G22" s="3">
        <v>0</v>
      </c>
      <c r="H22" s="4">
        <v>0</v>
      </c>
      <c r="I22" s="4">
        <v>0</v>
      </c>
      <c r="J22" s="5">
        <v>0</v>
      </c>
      <c r="L22" s="91">
        <f t="shared" si="3"/>
        <v>0</v>
      </c>
      <c r="M22" s="91">
        <f t="shared" si="3"/>
        <v>0</v>
      </c>
      <c r="N22" s="92">
        <f t="shared" si="4"/>
        <v>0</v>
      </c>
      <c r="O22" s="92">
        <f t="shared" si="4"/>
        <v>0</v>
      </c>
      <c r="P22" s="93">
        <f t="shared" si="5"/>
        <v>0</v>
      </c>
      <c r="Q22" s="93">
        <f t="shared" si="5"/>
        <v>0</v>
      </c>
      <c r="R22" s="94">
        <f t="shared" si="0"/>
        <v>0</v>
      </c>
      <c r="S22" s="94">
        <f t="shared" si="1"/>
        <v>0</v>
      </c>
      <c r="T22" s="94">
        <f t="shared" si="2"/>
        <v>0</v>
      </c>
    </row>
    <row r="23" spans="1:20" ht="14.25">
      <c r="A23" s="6" t="s">
        <v>20</v>
      </c>
      <c r="B23" s="7">
        <v>424552</v>
      </c>
      <c r="C23" s="7">
        <v>145</v>
      </c>
      <c r="D23" s="7">
        <v>424697</v>
      </c>
      <c r="E23" s="7">
        <v>547465</v>
      </c>
      <c r="F23" s="7">
        <v>1619</v>
      </c>
      <c r="G23" s="7">
        <v>549084</v>
      </c>
      <c r="H23" s="8">
        <v>28.95122387834706</v>
      </c>
      <c r="I23" s="8">
        <v>1016.551724137931</v>
      </c>
      <c r="J23" s="9">
        <v>29.28841032547911</v>
      </c>
      <c r="L23" s="91">
        <f t="shared" si="3"/>
        <v>212276</v>
      </c>
      <c r="M23" s="91">
        <f t="shared" si="3"/>
        <v>72.5</v>
      </c>
      <c r="N23" s="92">
        <f t="shared" si="4"/>
        <v>273732.5</v>
      </c>
      <c r="O23" s="92">
        <f t="shared" si="4"/>
        <v>809.5</v>
      </c>
      <c r="P23" s="93">
        <f t="shared" si="5"/>
        <v>61456.5</v>
      </c>
      <c r="Q23" s="93">
        <f t="shared" si="5"/>
        <v>737</v>
      </c>
      <c r="R23" s="94">
        <f t="shared" si="0"/>
        <v>749.9520547945206</v>
      </c>
      <c r="S23" s="94">
        <f t="shared" si="1"/>
        <v>2.217808219178082</v>
      </c>
      <c r="T23" s="94">
        <f t="shared" si="2"/>
        <v>752.1698630136987</v>
      </c>
    </row>
    <row r="24" spans="1:20" ht="14.25">
      <c r="A24" s="10" t="s">
        <v>21</v>
      </c>
      <c r="B24" s="3">
        <v>133879</v>
      </c>
      <c r="C24" s="3">
        <v>0</v>
      </c>
      <c r="D24" s="3">
        <v>133879</v>
      </c>
      <c r="E24" s="3">
        <v>177694</v>
      </c>
      <c r="F24" s="3">
        <v>186</v>
      </c>
      <c r="G24" s="3">
        <v>177880</v>
      </c>
      <c r="H24" s="4">
        <v>32.72731346962556</v>
      </c>
      <c r="I24" s="4">
        <v>0</v>
      </c>
      <c r="J24" s="5">
        <v>32.866244892776315</v>
      </c>
      <c r="L24" s="91">
        <f t="shared" si="3"/>
        <v>66939.5</v>
      </c>
      <c r="M24" s="91">
        <f t="shared" si="3"/>
        <v>0</v>
      </c>
      <c r="N24" s="92">
        <f t="shared" si="4"/>
        <v>88847</v>
      </c>
      <c r="O24" s="92">
        <f t="shared" si="4"/>
        <v>93</v>
      </c>
      <c r="P24" s="93">
        <f t="shared" si="5"/>
        <v>21907.5</v>
      </c>
      <c r="Q24" s="93">
        <f t="shared" si="5"/>
        <v>93</v>
      </c>
      <c r="R24" s="94">
        <f t="shared" si="0"/>
        <v>243.41643835616438</v>
      </c>
      <c r="S24" s="94">
        <f t="shared" si="1"/>
        <v>0.2547945205479452</v>
      </c>
      <c r="T24" s="94">
        <f t="shared" si="2"/>
        <v>243.6712328767123</v>
      </c>
    </row>
    <row r="25" spans="1:20" ht="14.25">
      <c r="A25" s="6" t="s">
        <v>22</v>
      </c>
      <c r="B25" s="7">
        <v>98735</v>
      </c>
      <c r="C25" s="7">
        <v>13729</v>
      </c>
      <c r="D25" s="7">
        <v>112464</v>
      </c>
      <c r="E25" s="7">
        <v>173947</v>
      </c>
      <c r="F25" s="7">
        <v>21468</v>
      </c>
      <c r="G25" s="7">
        <v>195415</v>
      </c>
      <c r="H25" s="8">
        <v>76.17562161340963</v>
      </c>
      <c r="I25" s="8">
        <v>56.36972831233156</v>
      </c>
      <c r="J25" s="9">
        <v>73.75782472613459</v>
      </c>
      <c r="L25" s="91">
        <f t="shared" si="3"/>
        <v>49367.5</v>
      </c>
      <c r="M25" s="91">
        <f t="shared" si="3"/>
        <v>6864.5</v>
      </c>
      <c r="N25" s="92">
        <f t="shared" si="4"/>
        <v>86973.5</v>
      </c>
      <c r="O25" s="92">
        <f t="shared" si="4"/>
        <v>10734</v>
      </c>
      <c r="P25" s="93">
        <f t="shared" si="5"/>
        <v>37606</v>
      </c>
      <c r="Q25" s="93">
        <f t="shared" si="5"/>
        <v>3869.5</v>
      </c>
      <c r="R25" s="94">
        <f t="shared" si="0"/>
        <v>238.2835616438356</v>
      </c>
      <c r="S25" s="94">
        <f t="shared" si="1"/>
        <v>29.40821917808219</v>
      </c>
      <c r="T25" s="94">
        <f t="shared" si="2"/>
        <v>267.6917808219178</v>
      </c>
    </row>
    <row r="26" spans="1:20" ht="14.25">
      <c r="A26" s="10" t="s">
        <v>23</v>
      </c>
      <c r="B26" s="3">
        <v>151914</v>
      </c>
      <c r="C26" s="3">
        <v>693</v>
      </c>
      <c r="D26" s="3">
        <v>152607</v>
      </c>
      <c r="E26" s="3">
        <v>163207</v>
      </c>
      <c r="F26" s="3">
        <v>2399</v>
      </c>
      <c r="G26" s="3">
        <v>165606</v>
      </c>
      <c r="H26" s="4">
        <v>7.433811235304185</v>
      </c>
      <c r="I26" s="4">
        <v>246.17604617604619</v>
      </c>
      <c r="J26" s="5">
        <v>8.517957891839824</v>
      </c>
      <c r="L26" s="91">
        <f t="shared" si="3"/>
        <v>75957</v>
      </c>
      <c r="M26" s="91">
        <f t="shared" si="3"/>
        <v>346.5</v>
      </c>
      <c r="N26" s="92">
        <f t="shared" si="4"/>
        <v>81603.5</v>
      </c>
      <c r="O26" s="92">
        <f t="shared" si="4"/>
        <v>1199.5</v>
      </c>
      <c r="P26" s="93">
        <f t="shared" si="5"/>
        <v>5646.5</v>
      </c>
      <c r="Q26" s="93">
        <f t="shared" si="5"/>
        <v>853</v>
      </c>
      <c r="R26" s="94">
        <f t="shared" si="0"/>
        <v>223.57123287671232</v>
      </c>
      <c r="S26" s="94">
        <f t="shared" si="1"/>
        <v>3.286301369863014</v>
      </c>
      <c r="T26" s="94">
        <f t="shared" si="2"/>
        <v>226.85753424657534</v>
      </c>
    </row>
    <row r="27" spans="1:20" ht="14.25">
      <c r="A27" s="6" t="s">
        <v>24</v>
      </c>
      <c r="B27" s="7">
        <v>0</v>
      </c>
      <c r="C27" s="7">
        <v>0</v>
      </c>
      <c r="D27" s="7">
        <v>0</v>
      </c>
      <c r="E27" s="7">
        <v>0</v>
      </c>
      <c r="F27" s="7">
        <v>0</v>
      </c>
      <c r="G27" s="7">
        <v>0</v>
      </c>
      <c r="H27" s="8">
        <v>0</v>
      </c>
      <c r="I27" s="8">
        <v>0</v>
      </c>
      <c r="J27" s="9">
        <v>0</v>
      </c>
      <c r="L27" s="91">
        <f t="shared" si="3"/>
        <v>0</v>
      </c>
      <c r="M27" s="91">
        <f t="shared" si="3"/>
        <v>0</v>
      </c>
      <c r="N27" s="92">
        <f t="shared" si="4"/>
        <v>0</v>
      </c>
      <c r="O27" s="92">
        <f t="shared" si="4"/>
        <v>0</v>
      </c>
      <c r="P27" s="93">
        <f t="shared" si="5"/>
        <v>0</v>
      </c>
      <c r="Q27" s="93">
        <f t="shared" si="5"/>
        <v>0</v>
      </c>
      <c r="R27" s="94">
        <f t="shared" si="0"/>
        <v>0</v>
      </c>
      <c r="S27" s="94">
        <f t="shared" si="1"/>
        <v>0</v>
      </c>
      <c r="T27" s="94">
        <f t="shared" si="2"/>
        <v>0</v>
      </c>
    </row>
    <row r="28" spans="1:20" ht="14.25">
      <c r="A28" s="10" t="s">
        <v>25</v>
      </c>
      <c r="B28" s="3">
        <v>341135</v>
      </c>
      <c r="C28" s="3">
        <v>49977</v>
      </c>
      <c r="D28" s="3">
        <v>391112</v>
      </c>
      <c r="E28" s="3">
        <v>398724</v>
      </c>
      <c r="F28" s="3">
        <v>42636</v>
      </c>
      <c r="G28" s="3">
        <v>441360</v>
      </c>
      <c r="H28" s="4">
        <v>16.881586468700075</v>
      </c>
      <c r="I28" s="4">
        <v>-14.688756828140944</v>
      </c>
      <c r="J28" s="5">
        <v>12.847470801202723</v>
      </c>
      <c r="L28" s="91">
        <f t="shared" si="3"/>
        <v>170567.5</v>
      </c>
      <c r="M28" s="91">
        <f t="shared" si="3"/>
        <v>24988.5</v>
      </c>
      <c r="N28" s="92">
        <f t="shared" si="4"/>
        <v>199362</v>
      </c>
      <c r="O28" s="92">
        <f t="shared" si="4"/>
        <v>21318</v>
      </c>
      <c r="P28" s="93">
        <f t="shared" si="5"/>
        <v>28794.5</v>
      </c>
      <c r="Q28" s="93">
        <f t="shared" si="5"/>
        <v>-3670.5</v>
      </c>
      <c r="R28" s="94">
        <f t="shared" si="0"/>
        <v>546.1972602739726</v>
      </c>
      <c r="S28" s="94">
        <f t="shared" si="1"/>
        <v>58.40547945205479</v>
      </c>
      <c r="T28" s="94">
        <f t="shared" si="2"/>
        <v>604.6027397260274</v>
      </c>
    </row>
    <row r="29" spans="1:20" ht="14.25">
      <c r="A29" s="6" t="s">
        <v>26</v>
      </c>
      <c r="B29" s="7">
        <v>1550815</v>
      </c>
      <c r="C29" s="7">
        <v>121562</v>
      </c>
      <c r="D29" s="7">
        <v>1672377</v>
      </c>
      <c r="E29" s="7">
        <v>1919684</v>
      </c>
      <c r="F29" s="7">
        <v>128150</v>
      </c>
      <c r="G29" s="7">
        <v>2047834</v>
      </c>
      <c r="H29" s="8">
        <v>23.785493434097553</v>
      </c>
      <c r="I29" s="8">
        <v>5.419456738125401</v>
      </c>
      <c r="J29" s="9">
        <v>22.450500096569133</v>
      </c>
      <c r="L29" s="91">
        <f t="shared" si="3"/>
        <v>775407.5</v>
      </c>
      <c r="M29" s="91">
        <f t="shared" si="3"/>
        <v>60781</v>
      </c>
      <c r="N29" s="92">
        <f t="shared" si="4"/>
        <v>959842</v>
      </c>
      <c r="O29" s="92">
        <f t="shared" si="4"/>
        <v>64075</v>
      </c>
      <c r="P29" s="93">
        <f t="shared" si="5"/>
        <v>184434.5</v>
      </c>
      <c r="Q29" s="93">
        <f t="shared" si="5"/>
        <v>3294</v>
      </c>
      <c r="R29" s="94">
        <f t="shared" si="0"/>
        <v>2629.7041095890413</v>
      </c>
      <c r="S29" s="94">
        <f t="shared" si="1"/>
        <v>175.54794520547946</v>
      </c>
      <c r="T29" s="94">
        <f t="shared" si="2"/>
        <v>2805.252054794521</v>
      </c>
    </row>
    <row r="30" spans="1:20" ht="14.25">
      <c r="A30" s="10" t="s">
        <v>27</v>
      </c>
      <c r="B30" s="3">
        <v>622211</v>
      </c>
      <c r="C30" s="3">
        <v>59813</v>
      </c>
      <c r="D30" s="3">
        <v>682024</v>
      </c>
      <c r="E30" s="3">
        <v>728424</v>
      </c>
      <c r="F30" s="3">
        <v>57967</v>
      </c>
      <c r="G30" s="3">
        <v>786391</v>
      </c>
      <c r="H30" s="4">
        <v>17.07025430280082</v>
      </c>
      <c r="I30" s="4">
        <v>-3.086285590089111</v>
      </c>
      <c r="J30" s="5">
        <v>15.302540673055493</v>
      </c>
      <c r="L30" s="91">
        <f t="shared" si="3"/>
        <v>311105.5</v>
      </c>
      <c r="M30" s="91">
        <f t="shared" si="3"/>
        <v>29906.5</v>
      </c>
      <c r="N30" s="92">
        <f t="shared" si="4"/>
        <v>364212</v>
      </c>
      <c r="O30" s="92">
        <f t="shared" si="4"/>
        <v>28983.5</v>
      </c>
      <c r="P30" s="93">
        <f t="shared" si="5"/>
        <v>53106.5</v>
      </c>
      <c r="Q30" s="93">
        <f t="shared" si="5"/>
        <v>-923</v>
      </c>
      <c r="R30" s="94">
        <f t="shared" si="0"/>
        <v>997.841095890411</v>
      </c>
      <c r="S30" s="94">
        <f t="shared" si="1"/>
        <v>79.4068493150685</v>
      </c>
      <c r="T30" s="94">
        <f t="shared" si="2"/>
        <v>1077.2479452054795</v>
      </c>
    </row>
    <row r="31" spans="1:20" ht="14.25">
      <c r="A31" s="6" t="s">
        <v>64</v>
      </c>
      <c r="B31" s="7">
        <v>285171</v>
      </c>
      <c r="C31" s="7">
        <v>13887</v>
      </c>
      <c r="D31" s="7">
        <v>299058</v>
      </c>
      <c r="E31" s="7">
        <v>393515</v>
      </c>
      <c r="F31" s="7">
        <v>485</v>
      </c>
      <c r="G31" s="7">
        <v>394000</v>
      </c>
      <c r="H31" s="8">
        <v>37.992643010684816</v>
      </c>
      <c r="I31" s="8">
        <v>-96.50752502340319</v>
      </c>
      <c r="J31" s="9">
        <v>31.747018972908265</v>
      </c>
      <c r="L31" s="91">
        <f t="shared" si="3"/>
        <v>142585.5</v>
      </c>
      <c r="M31" s="91">
        <f t="shared" si="3"/>
        <v>6943.5</v>
      </c>
      <c r="N31" s="92">
        <f t="shared" si="4"/>
        <v>196757.5</v>
      </c>
      <c r="O31" s="92">
        <f t="shared" si="4"/>
        <v>242.5</v>
      </c>
      <c r="P31" s="93">
        <f t="shared" si="5"/>
        <v>54172</v>
      </c>
      <c r="Q31" s="93">
        <f t="shared" si="5"/>
        <v>-6701</v>
      </c>
      <c r="R31" s="94">
        <f t="shared" si="0"/>
        <v>539.0616438356165</v>
      </c>
      <c r="S31" s="94">
        <f t="shared" si="1"/>
        <v>0.6643835616438356</v>
      </c>
      <c r="T31" s="94">
        <f t="shared" si="2"/>
        <v>539.7260273972603</v>
      </c>
    </row>
    <row r="32" spans="1:20" ht="14.25">
      <c r="A32" s="10" t="s">
        <v>74</v>
      </c>
      <c r="B32" s="3">
        <v>456</v>
      </c>
      <c r="C32" s="3">
        <v>108554</v>
      </c>
      <c r="D32" s="3">
        <v>109010</v>
      </c>
      <c r="E32" s="3">
        <v>133</v>
      </c>
      <c r="F32" s="3">
        <v>91709</v>
      </c>
      <c r="G32" s="3">
        <v>91842</v>
      </c>
      <c r="H32" s="4">
        <v>-70.83333333333334</v>
      </c>
      <c r="I32" s="4">
        <v>-15.517622565727656</v>
      </c>
      <c r="J32" s="5">
        <v>-15.74901385194019</v>
      </c>
      <c r="L32" s="91">
        <f t="shared" si="3"/>
        <v>228</v>
      </c>
      <c r="M32" s="91">
        <f t="shared" si="3"/>
        <v>54277</v>
      </c>
      <c r="N32" s="92">
        <f t="shared" si="4"/>
        <v>66.5</v>
      </c>
      <c r="O32" s="92">
        <f t="shared" si="4"/>
        <v>45854.5</v>
      </c>
      <c r="P32" s="93">
        <f t="shared" si="5"/>
        <v>-161.5</v>
      </c>
      <c r="Q32" s="93">
        <f t="shared" si="5"/>
        <v>-8422.5</v>
      </c>
      <c r="R32" s="94">
        <f t="shared" si="0"/>
        <v>0.1821917808219178</v>
      </c>
      <c r="S32" s="94">
        <f t="shared" si="1"/>
        <v>125.62876712328767</v>
      </c>
      <c r="T32" s="94">
        <f t="shared" si="2"/>
        <v>125.8109589041096</v>
      </c>
    </row>
    <row r="33" spans="1:20" ht="14.25">
      <c r="A33" s="6" t="s">
        <v>60</v>
      </c>
      <c r="B33" s="7">
        <v>115623</v>
      </c>
      <c r="C33" s="7">
        <v>0</v>
      </c>
      <c r="D33" s="7">
        <v>115623</v>
      </c>
      <c r="E33" s="7">
        <v>160389</v>
      </c>
      <c r="F33" s="7">
        <v>0</v>
      </c>
      <c r="G33" s="7">
        <v>160389</v>
      </c>
      <c r="H33" s="8">
        <v>38.71721024363664</v>
      </c>
      <c r="I33" s="8">
        <v>0</v>
      </c>
      <c r="J33" s="9">
        <v>38.71721024363664</v>
      </c>
      <c r="L33" s="91">
        <f t="shared" si="3"/>
        <v>57811.5</v>
      </c>
      <c r="M33" s="91">
        <f t="shared" si="3"/>
        <v>0</v>
      </c>
      <c r="N33" s="92">
        <f t="shared" si="4"/>
        <v>80194.5</v>
      </c>
      <c r="O33" s="92">
        <f t="shared" si="4"/>
        <v>0</v>
      </c>
      <c r="P33" s="93">
        <f t="shared" si="5"/>
        <v>22383</v>
      </c>
      <c r="Q33" s="93">
        <f t="shared" si="5"/>
        <v>0</v>
      </c>
      <c r="R33" s="94">
        <f t="shared" si="0"/>
        <v>219.7109589041096</v>
      </c>
      <c r="S33" s="94">
        <f t="shared" si="1"/>
        <v>0</v>
      </c>
      <c r="T33" s="94">
        <f t="shared" si="2"/>
        <v>219.7109589041096</v>
      </c>
    </row>
    <row r="34" spans="1:20" ht="14.25">
      <c r="A34" s="10" t="s">
        <v>28</v>
      </c>
      <c r="B34" s="3">
        <v>920407</v>
      </c>
      <c r="C34" s="3">
        <v>137807</v>
      </c>
      <c r="D34" s="3">
        <v>1058214</v>
      </c>
      <c r="E34" s="3">
        <v>148773</v>
      </c>
      <c r="F34" s="3">
        <v>13860</v>
      </c>
      <c r="G34" s="3">
        <v>162633</v>
      </c>
      <c r="H34" s="4">
        <v>-83.83617247587209</v>
      </c>
      <c r="I34" s="4">
        <v>-89.94245575333619</v>
      </c>
      <c r="J34" s="5">
        <v>-84.63136945835153</v>
      </c>
      <c r="L34" s="91">
        <f t="shared" si="3"/>
        <v>460203.5</v>
      </c>
      <c r="M34" s="91">
        <f t="shared" si="3"/>
        <v>68903.5</v>
      </c>
      <c r="N34" s="92">
        <f t="shared" si="4"/>
        <v>74386.5</v>
      </c>
      <c r="O34" s="92">
        <f t="shared" si="4"/>
        <v>6930</v>
      </c>
      <c r="P34" s="93">
        <f t="shared" si="5"/>
        <v>-385817</v>
      </c>
      <c r="Q34" s="93">
        <f t="shared" si="5"/>
        <v>-61973.5</v>
      </c>
      <c r="R34" s="94">
        <f t="shared" si="0"/>
        <v>203.7986301369863</v>
      </c>
      <c r="S34" s="94">
        <f t="shared" si="1"/>
        <v>18.986301369863014</v>
      </c>
      <c r="T34" s="94">
        <f t="shared" si="2"/>
        <v>222.78493150684932</v>
      </c>
    </row>
    <row r="35" spans="1:20" ht="14.25">
      <c r="A35" s="6" t="s">
        <v>59</v>
      </c>
      <c r="B35" s="7">
        <v>208827</v>
      </c>
      <c r="C35" s="7">
        <v>4309</v>
      </c>
      <c r="D35" s="7">
        <v>213136</v>
      </c>
      <c r="E35" s="7">
        <v>352266</v>
      </c>
      <c r="F35" s="7">
        <v>2480</v>
      </c>
      <c r="G35" s="7">
        <v>354746</v>
      </c>
      <c r="H35" s="8">
        <v>68.6879570170524</v>
      </c>
      <c r="I35" s="8">
        <v>-42.44604316546763</v>
      </c>
      <c r="J35" s="9">
        <v>66.44114555964266</v>
      </c>
      <c r="L35" s="91">
        <f t="shared" si="3"/>
        <v>104413.5</v>
      </c>
      <c r="M35" s="91">
        <f t="shared" si="3"/>
        <v>2154.5</v>
      </c>
      <c r="N35" s="92">
        <f t="shared" si="4"/>
        <v>176133</v>
      </c>
      <c r="O35" s="92">
        <f t="shared" si="4"/>
        <v>1240</v>
      </c>
      <c r="P35" s="93">
        <f t="shared" si="5"/>
        <v>71719.5</v>
      </c>
      <c r="Q35" s="93">
        <f t="shared" si="5"/>
        <v>-914.5</v>
      </c>
      <c r="R35" s="94">
        <f t="shared" si="0"/>
        <v>482.5561643835616</v>
      </c>
      <c r="S35" s="94">
        <f t="shared" si="1"/>
        <v>3.3972602739726026</v>
      </c>
      <c r="T35" s="94">
        <f t="shared" si="2"/>
        <v>485.95342465753424</v>
      </c>
    </row>
    <row r="36" spans="1:20" ht="14.25">
      <c r="A36" s="10" t="s">
        <v>29</v>
      </c>
      <c r="B36" s="3">
        <v>45479</v>
      </c>
      <c r="C36" s="3">
        <v>26931</v>
      </c>
      <c r="D36" s="3">
        <v>72410</v>
      </c>
      <c r="E36" s="3">
        <v>55626</v>
      </c>
      <c r="F36" s="3">
        <v>27066</v>
      </c>
      <c r="G36" s="3">
        <v>82692</v>
      </c>
      <c r="H36" s="4">
        <v>22.31139646869984</v>
      </c>
      <c r="I36" s="4">
        <v>0.5012810515762505</v>
      </c>
      <c r="J36" s="5">
        <v>14.199696174561524</v>
      </c>
      <c r="L36" s="91">
        <f t="shared" si="3"/>
        <v>22739.5</v>
      </c>
      <c r="M36" s="91">
        <f t="shared" si="3"/>
        <v>13465.5</v>
      </c>
      <c r="N36" s="92">
        <f t="shared" si="4"/>
        <v>27813</v>
      </c>
      <c r="O36" s="92">
        <f t="shared" si="4"/>
        <v>13533</v>
      </c>
      <c r="P36" s="93">
        <f t="shared" si="5"/>
        <v>5073.5</v>
      </c>
      <c r="Q36" s="93">
        <f t="shared" si="5"/>
        <v>67.5</v>
      </c>
      <c r="R36" s="94">
        <f t="shared" si="0"/>
        <v>76.2</v>
      </c>
      <c r="S36" s="94">
        <f t="shared" si="1"/>
        <v>37.07671232876712</v>
      </c>
      <c r="T36" s="94">
        <f t="shared" si="2"/>
        <v>113.27671232876713</v>
      </c>
    </row>
    <row r="37" spans="1:20" ht="14.25">
      <c r="A37" s="6" t="s">
        <v>30</v>
      </c>
      <c r="B37" s="7">
        <v>175722</v>
      </c>
      <c r="C37" s="7">
        <v>72</v>
      </c>
      <c r="D37" s="7">
        <v>175794</v>
      </c>
      <c r="E37" s="7">
        <v>248019</v>
      </c>
      <c r="F37" s="7">
        <v>433</v>
      </c>
      <c r="G37" s="7">
        <v>248452</v>
      </c>
      <c r="H37" s="8">
        <v>41.14282787584935</v>
      </c>
      <c r="I37" s="8">
        <v>501.3888888888889</v>
      </c>
      <c r="J37" s="9">
        <v>41.331330989681106</v>
      </c>
      <c r="L37" s="91">
        <f t="shared" si="3"/>
        <v>87861</v>
      </c>
      <c r="M37" s="91">
        <f t="shared" si="3"/>
        <v>36</v>
      </c>
      <c r="N37" s="92">
        <f t="shared" si="4"/>
        <v>124009.5</v>
      </c>
      <c r="O37" s="92">
        <f t="shared" si="4"/>
        <v>216.5</v>
      </c>
      <c r="P37" s="93">
        <f t="shared" si="5"/>
        <v>36148.5</v>
      </c>
      <c r="Q37" s="93">
        <f t="shared" si="5"/>
        <v>180.5</v>
      </c>
      <c r="R37" s="94">
        <f t="shared" si="0"/>
        <v>339.7520547945206</v>
      </c>
      <c r="S37" s="94">
        <f t="shared" si="1"/>
        <v>0.5931506849315068</v>
      </c>
      <c r="T37" s="94">
        <f t="shared" si="2"/>
        <v>340.3452054794521</v>
      </c>
    </row>
    <row r="38" spans="1:20" ht="14.25">
      <c r="A38" s="10" t="s">
        <v>37</v>
      </c>
      <c r="B38" s="3">
        <v>419383</v>
      </c>
      <c r="C38" s="3">
        <v>14771</v>
      </c>
      <c r="D38" s="3">
        <v>434154</v>
      </c>
      <c r="E38" s="3">
        <v>545674</v>
      </c>
      <c r="F38" s="3">
        <v>15724</v>
      </c>
      <c r="G38" s="3">
        <v>561398</v>
      </c>
      <c r="H38" s="4">
        <v>30.113523914894024</v>
      </c>
      <c r="I38" s="4">
        <v>6.45183129104326</v>
      </c>
      <c r="J38" s="5">
        <v>29.30849422094464</v>
      </c>
      <c r="L38" s="91">
        <f t="shared" si="3"/>
        <v>209691.5</v>
      </c>
      <c r="M38" s="91">
        <f t="shared" si="3"/>
        <v>7385.5</v>
      </c>
      <c r="N38" s="92">
        <f t="shared" si="4"/>
        <v>272837</v>
      </c>
      <c r="O38" s="92">
        <f t="shared" si="4"/>
        <v>7862</v>
      </c>
      <c r="P38" s="93">
        <f t="shared" si="5"/>
        <v>63145.5</v>
      </c>
      <c r="Q38" s="93">
        <f t="shared" si="5"/>
        <v>476.5</v>
      </c>
      <c r="R38" s="94">
        <f t="shared" si="0"/>
        <v>747.4986301369863</v>
      </c>
      <c r="S38" s="94">
        <f t="shared" si="1"/>
        <v>21.53972602739726</v>
      </c>
      <c r="T38" s="94">
        <f t="shared" si="2"/>
        <v>769.0383561643836</v>
      </c>
    </row>
    <row r="39" spans="1:20" ht="14.25">
      <c r="A39" s="6" t="s">
        <v>31</v>
      </c>
      <c r="B39" s="7">
        <v>465121</v>
      </c>
      <c r="C39" s="7">
        <v>0</v>
      </c>
      <c r="D39" s="7">
        <v>465121</v>
      </c>
      <c r="E39" s="7">
        <v>537871</v>
      </c>
      <c r="F39" s="7">
        <v>0</v>
      </c>
      <c r="G39" s="7">
        <v>537871</v>
      </c>
      <c r="H39" s="8">
        <v>15.641091242923885</v>
      </c>
      <c r="I39" s="8">
        <v>0</v>
      </c>
      <c r="J39" s="9">
        <v>15.641091242923885</v>
      </c>
      <c r="L39" s="91">
        <f t="shared" si="3"/>
        <v>232560.5</v>
      </c>
      <c r="M39" s="91">
        <f t="shared" si="3"/>
        <v>0</v>
      </c>
      <c r="N39" s="92">
        <f t="shared" si="4"/>
        <v>268935.5</v>
      </c>
      <c r="O39" s="92">
        <f t="shared" si="4"/>
        <v>0</v>
      </c>
      <c r="P39" s="93">
        <f t="shared" si="5"/>
        <v>36375</v>
      </c>
      <c r="Q39" s="93">
        <f t="shared" si="5"/>
        <v>0</v>
      </c>
      <c r="R39" s="94">
        <f t="shared" si="0"/>
        <v>736.8095890410959</v>
      </c>
      <c r="S39" s="94">
        <f t="shared" si="1"/>
        <v>0</v>
      </c>
      <c r="T39" s="94">
        <f t="shared" si="2"/>
        <v>736.8095890410959</v>
      </c>
    </row>
    <row r="40" spans="1:20" ht="14.25">
      <c r="A40" s="10" t="s">
        <v>32</v>
      </c>
      <c r="B40" s="3">
        <v>44010</v>
      </c>
      <c r="C40" s="3">
        <v>295</v>
      </c>
      <c r="D40" s="3">
        <v>44305</v>
      </c>
      <c r="E40" s="3">
        <v>58976</v>
      </c>
      <c r="F40" s="3">
        <v>1696</v>
      </c>
      <c r="G40" s="3">
        <v>60672</v>
      </c>
      <c r="H40" s="4">
        <v>34.00590774823904</v>
      </c>
      <c r="I40" s="4">
        <v>474.91525423728814</v>
      </c>
      <c r="J40" s="5">
        <v>36.94165444080804</v>
      </c>
      <c r="L40" s="91">
        <f t="shared" si="3"/>
        <v>22005</v>
      </c>
      <c r="M40" s="91">
        <f t="shared" si="3"/>
        <v>147.5</v>
      </c>
      <c r="N40" s="92">
        <f t="shared" si="4"/>
        <v>29488</v>
      </c>
      <c r="O40" s="92">
        <f t="shared" si="4"/>
        <v>848</v>
      </c>
      <c r="P40" s="93">
        <f t="shared" si="5"/>
        <v>7483</v>
      </c>
      <c r="Q40" s="93">
        <f t="shared" si="5"/>
        <v>700.5</v>
      </c>
      <c r="R40" s="94">
        <f t="shared" si="0"/>
        <v>80.78904109589041</v>
      </c>
      <c r="S40" s="94">
        <f t="shared" si="1"/>
        <v>2.3232876712328765</v>
      </c>
      <c r="T40" s="94">
        <f t="shared" si="2"/>
        <v>83.11232876712329</v>
      </c>
    </row>
    <row r="41" spans="1:20" ht="14.25">
      <c r="A41" s="6" t="s">
        <v>33</v>
      </c>
      <c r="B41" s="7">
        <v>1736480</v>
      </c>
      <c r="C41" s="7">
        <v>548124</v>
      </c>
      <c r="D41" s="7">
        <v>2284604</v>
      </c>
      <c r="E41" s="7">
        <v>1890057</v>
      </c>
      <c r="F41" s="7">
        <v>463572</v>
      </c>
      <c r="G41" s="7">
        <v>2353629</v>
      </c>
      <c r="H41" s="8">
        <v>8.844155993734452</v>
      </c>
      <c r="I41" s="8">
        <v>-15.42570659193905</v>
      </c>
      <c r="J41" s="9">
        <v>3.0213113519892287</v>
      </c>
      <c r="L41" s="91">
        <f t="shared" si="3"/>
        <v>868240</v>
      </c>
      <c r="M41" s="91">
        <f t="shared" si="3"/>
        <v>274062</v>
      </c>
      <c r="N41" s="92">
        <f t="shared" si="4"/>
        <v>945028.5</v>
      </c>
      <c r="O41" s="92">
        <f t="shared" si="4"/>
        <v>231786</v>
      </c>
      <c r="P41" s="93">
        <f t="shared" si="5"/>
        <v>76788.5</v>
      </c>
      <c r="Q41" s="93">
        <f t="shared" si="5"/>
        <v>-42276</v>
      </c>
      <c r="R41" s="94">
        <f t="shared" si="0"/>
        <v>2589.119178082192</v>
      </c>
      <c r="S41" s="94">
        <f t="shared" si="1"/>
        <v>635.0301369863014</v>
      </c>
      <c r="T41" s="94">
        <f t="shared" si="2"/>
        <v>3224.1493150684933</v>
      </c>
    </row>
    <row r="42" spans="1:20" ht="14.25">
      <c r="A42" s="10" t="s">
        <v>34</v>
      </c>
      <c r="B42" s="3">
        <v>103</v>
      </c>
      <c r="C42" s="3">
        <v>1664</v>
      </c>
      <c r="D42" s="3">
        <v>1767</v>
      </c>
      <c r="E42" s="3">
        <v>83</v>
      </c>
      <c r="F42" s="3">
        <v>3072</v>
      </c>
      <c r="G42" s="3">
        <v>3155</v>
      </c>
      <c r="H42" s="4">
        <v>-19.41747572815534</v>
      </c>
      <c r="I42" s="4">
        <v>84.61538461538461</v>
      </c>
      <c r="J42" s="5">
        <v>78.55121675155631</v>
      </c>
      <c r="L42" s="91">
        <f t="shared" si="3"/>
        <v>51.5</v>
      </c>
      <c r="M42" s="91">
        <f t="shared" si="3"/>
        <v>832</v>
      </c>
      <c r="N42" s="92">
        <f t="shared" si="4"/>
        <v>41.5</v>
      </c>
      <c r="O42" s="92">
        <f t="shared" si="4"/>
        <v>1536</v>
      </c>
      <c r="P42" s="93">
        <f t="shared" si="5"/>
        <v>-10</v>
      </c>
      <c r="Q42" s="93">
        <f t="shared" si="5"/>
        <v>704</v>
      </c>
      <c r="R42" s="94">
        <f t="shared" si="0"/>
        <v>0.1136986301369863</v>
      </c>
      <c r="S42" s="94">
        <f t="shared" si="1"/>
        <v>4.208219178082191</v>
      </c>
      <c r="T42" s="94">
        <f t="shared" si="2"/>
        <v>4.321917808219178</v>
      </c>
    </row>
    <row r="43" spans="1:20" ht="14.25">
      <c r="A43" s="6" t="s">
        <v>35</v>
      </c>
      <c r="B43" s="7">
        <v>643310</v>
      </c>
      <c r="C43" s="7">
        <v>157723</v>
      </c>
      <c r="D43" s="7">
        <v>801033</v>
      </c>
      <c r="E43" s="7">
        <v>732905</v>
      </c>
      <c r="F43" s="7">
        <v>166593</v>
      </c>
      <c r="G43" s="7">
        <v>899498</v>
      </c>
      <c r="H43" s="8">
        <v>13.927189069033592</v>
      </c>
      <c r="I43" s="8">
        <v>5.62378346848589</v>
      </c>
      <c r="J43" s="9">
        <v>12.29225262879307</v>
      </c>
      <c r="L43" s="91">
        <f t="shared" si="3"/>
        <v>321655</v>
      </c>
      <c r="M43" s="91">
        <f t="shared" si="3"/>
        <v>78861.5</v>
      </c>
      <c r="N43" s="92">
        <f t="shared" si="4"/>
        <v>366452.5</v>
      </c>
      <c r="O43" s="92">
        <f t="shared" si="4"/>
        <v>83296.5</v>
      </c>
      <c r="P43" s="93">
        <f t="shared" si="5"/>
        <v>44797.5</v>
      </c>
      <c r="Q43" s="93">
        <f t="shared" si="5"/>
        <v>4435</v>
      </c>
      <c r="R43" s="94">
        <f t="shared" si="0"/>
        <v>1003.9794520547945</v>
      </c>
      <c r="S43" s="94">
        <f t="shared" si="1"/>
        <v>228.20958904109588</v>
      </c>
      <c r="T43" s="94">
        <f t="shared" si="2"/>
        <v>1232.1890410958904</v>
      </c>
    </row>
    <row r="44" spans="1:20" ht="14.25">
      <c r="A44" s="10" t="s">
        <v>36</v>
      </c>
      <c r="B44" s="3">
        <v>649764</v>
      </c>
      <c r="C44" s="3">
        <v>16143</v>
      </c>
      <c r="D44" s="3">
        <v>665907</v>
      </c>
      <c r="E44" s="3">
        <v>728971</v>
      </c>
      <c r="F44" s="3">
        <v>2582</v>
      </c>
      <c r="G44" s="3">
        <v>731553</v>
      </c>
      <c r="H44" s="4">
        <v>12.190118258321483</v>
      </c>
      <c r="I44" s="4">
        <v>-84.00545127919223</v>
      </c>
      <c r="J44" s="5">
        <v>9.858133342944285</v>
      </c>
      <c r="L44" s="91">
        <f t="shared" si="3"/>
        <v>324882</v>
      </c>
      <c r="M44" s="91">
        <f t="shared" si="3"/>
        <v>8071.5</v>
      </c>
      <c r="N44" s="92">
        <f t="shared" si="4"/>
        <v>364485.5</v>
      </c>
      <c r="O44" s="92">
        <f t="shared" si="4"/>
        <v>1291</v>
      </c>
      <c r="P44" s="93">
        <f t="shared" si="5"/>
        <v>39603.5</v>
      </c>
      <c r="Q44" s="93">
        <f t="shared" si="5"/>
        <v>-6780.5</v>
      </c>
      <c r="R44" s="94">
        <f t="shared" si="0"/>
        <v>998.5904109589042</v>
      </c>
      <c r="S44" s="94">
        <f t="shared" si="1"/>
        <v>3.536986301369863</v>
      </c>
      <c r="T44" s="94">
        <f t="shared" si="2"/>
        <v>1002.127397260274</v>
      </c>
    </row>
    <row r="45" spans="1:20" ht="14.25">
      <c r="A45" s="6" t="s">
        <v>66</v>
      </c>
      <c r="B45" s="7">
        <v>599038</v>
      </c>
      <c r="C45" s="7">
        <v>684</v>
      </c>
      <c r="D45" s="7">
        <v>599722</v>
      </c>
      <c r="E45" s="7">
        <v>735803</v>
      </c>
      <c r="F45" s="7">
        <v>4960</v>
      </c>
      <c r="G45" s="7">
        <v>740763</v>
      </c>
      <c r="H45" s="8">
        <v>22.83077200444713</v>
      </c>
      <c r="I45" s="8">
        <v>625.1461988304094</v>
      </c>
      <c r="J45" s="9">
        <v>23.517729881511766</v>
      </c>
      <c r="L45" s="91">
        <f t="shared" si="3"/>
        <v>299519</v>
      </c>
      <c r="M45" s="91">
        <f t="shared" si="3"/>
        <v>342</v>
      </c>
      <c r="N45" s="92">
        <f t="shared" si="4"/>
        <v>367901.5</v>
      </c>
      <c r="O45" s="92">
        <f t="shared" si="4"/>
        <v>2480</v>
      </c>
      <c r="P45" s="93">
        <f t="shared" si="5"/>
        <v>68382.5</v>
      </c>
      <c r="Q45" s="93">
        <f t="shared" si="5"/>
        <v>2138</v>
      </c>
      <c r="R45" s="94">
        <f t="shared" si="0"/>
        <v>1007.9493150684932</v>
      </c>
      <c r="S45" s="94">
        <f t="shared" si="1"/>
        <v>6.794520547945205</v>
      </c>
      <c r="T45" s="94">
        <f t="shared" si="2"/>
        <v>1014.7438356164384</v>
      </c>
    </row>
    <row r="46" spans="1:20" ht="14.25">
      <c r="A46" s="10" t="s">
        <v>67</v>
      </c>
      <c r="B46" s="3">
        <v>346899</v>
      </c>
      <c r="C46" s="3">
        <v>567</v>
      </c>
      <c r="D46" s="3">
        <v>347466</v>
      </c>
      <c r="E46" s="3">
        <v>482029</v>
      </c>
      <c r="F46" s="3">
        <v>1159</v>
      </c>
      <c r="G46" s="3">
        <v>483188</v>
      </c>
      <c r="H46" s="4">
        <v>38.953701221392976</v>
      </c>
      <c r="I46" s="4">
        <v>104.40917107583773</v>
      </c>
      <c r="J46" s="5">
        <v>39.060512395457394</v>
      </c>
      <c r="L46" s="91">
        <f t="shared" si="3"/>
        <v>173449.5</v>
      </c>
      <c r="M46" s="91">
        <f t="shared" si="3"/>
        <v>283.5</v>
      </c>
      <c r="N46" s="92">
        <f t="shared" si="4"/>
        <v>241014.5</v>
      </c>
      <c r="O46" s="92">
        <f t="shared" si="4"/>
        <v>579.5</v>
      </c>
      <c r="P46" s="93">
        <f t="shared" si="5"/>
        <v>67565</v>
      </c>
      <c r="Q46" s="93">
        <f t="shared" si="5"/>
        <v>296</v>
      </c>
      <c r="R46" s="94">
        <f t="shared" si="0"/>
        <v>660.313698630137</v>
      </c>
      <c r="S46" s="94">
        <f t="shared" si="1"/>
        <v>1.5876712328767124</v>
      </c>
      <c r="T46" s="94">
        <f t="shared" si="2"/>
        <v>661.9013698630137</v>
      </c>
    </row>
    <row r="47" spans="1:20" ht="14.25">
      <c r="A47" s="6" t="s">
        <v>38</v>
      </c>
      <c r="B47" s="7">
        <v>794731</v>
      </c>
      <c r="C47" s="7">
        <v>18639</v>
      </c>
      <c r="D47" s="7">
        <v>813370</v>
      </c>
      <c r="E47" s="7">
        <v>970572</v>
      </c>
      <c r="F47" s="7">
        <v>24598</v>
      </c>
      <c r="G47" s="7">
        <v>995170</v>
      </c>
      <c r="H47" s="8">
        <v>22.125851388708885</v>
      </c>
      <c r="I47" s="8">
        <v>31.970599281077313</v>
      </c>
      <c r="J47" s="9">
        <v>22.351451368995658</v>
      </c>
      <c r="L47" s="91">
        <f t="shared" si="3"/>
        <v>397365.5</v>
      </c>
      <c r="M47" s="91">
        <f t="shared" si="3"/>
        <v>9319.5</v>
      </c>
      <c r="N47" s="92">
        <f t="shared" si="4"/>
        <v>485286</v>
      </c>
      <c r="O47" s="92">
        <f t="shared" si="4"/>
        <v>12299</v>
      </c>
      <c r="P47" s="93">
        <f t="shared" si="5"/>
        <v>87920.5</v>
      </c>
      <c r="Q47" s="93">
        <f t="shared" si="5"/>
        <v>2979.5</v>
      </c>
      <c r="R47" s="94">
        <f t="shared" si="0"/>
        <v>1329.5506849315068</v>
      </c>
      <c r="S47" s="94">
        <f t="shared" si="1"/>
        <v>33.6958904109589</v>
      </c>
      <c r="T47" s="94">
        <f t="shared" si="2"/>
        <v>1363.2465753424658</v>
      </c>
    </row>
    <row r="48" spans="1:20" ht="14.25">
      <c r="A48" s="10" t="s">
        <v>68</v>
      </c>
      <c r="B48" s="3">
        <v>525807</v>
      </c>
      <c r="C48" s="3">
        <v>1073</v>
      </c>
      <c r="D48" s="3">
        <v>526880</v>
      </c>
      <c r="E48" s="3">
        <v>1015277</v>
      </c>
      <c r="F48" s="3">
        <v>7583</v>
      </c>
      <c r="G48" s="3">
        <v>1022860</v>
      </c>
      <c r="H48" s="4">
        <v>93.08928941607853</v>
      </c>
      <c r="I48" s="4">
        <v>606.7101584342963</v>
      </c>
      <c r="J48" s="5">
        <v>94.13528697236563</v>
      </c>
      <c r="L48" s="91">
        <f>B48/2</f>
        <v>262903.5</v>
      </c>
      <c r="M48" s="91">
        <f>C48/2</f>
        <v>536.5</v>
      </c>
      <c r="N48" s="92">
        <f>E48/2</f>
        <v>507638.5</v>
      </c>
      <c r="O48" s="92">
        <f>F48/2</f>
        <v>3791.5</v>
      </c>
      <c r="P48" s="93">
        <f>N48-L48</f>
        <v>244735</v>
      </c>
      <c r="Q48" s="93">
        <f>O48-M48</f>
        <v>3255</v>
      </c>
      <c r="R48" s="94">
        <f t="shared" si="0"/>
        <v>1390.7904109589042</v>
      </c>
      <c r="S48" s="94">
        <f t="shared" si="1"/>
        <v>10.387671232876713</v>
      </c>
      <c r="T48" s="94">
        <f t="shared" si="2"/>
        <v>1401.178082191781</v>
      </c>
    </row>
    <row r="49" spans="1:20" ht="14.25">
      <c r="A49" s="6" t="s">
        <v>39</v>
      </c>
      <c r="B49" s="7">
        <v>1024011</v>
      </c>
      <c r="C49" s="7">
        <v>180359</v>
      </c>
      <c r="D49" s="7">
        <v>1204370</v>
      </c>
      <c r="E49" s="7">
        <v>1238607</v>
      </c>
      <c r="F49" s="7">
        <v>177565</v>
      </c>
      <c r="G49" s="7">
        <v>1416172</v>
      </c>
      <c r="H49" s="8">
        <v>20.956415507255294</v>
      </c>
      <c r="I49" s="8">
        <v>-1.5491325633874662</v>
      </c>
      <c r="J49" s="9">
        <v>17.586123865589478</v>
      </c>
      <c r="L49" s="91">
        <f aca="true" t="shared" si="6" ref="L49:M60">B49/2</f>
        <v>512005.5</v>
      </c>
      <c r="M49" s="91">
        <f t="shared" si="6"/>
        <v>90179.5</v>
      </c>
      <c r="N49" s="92">
        <f aca="true" t="shared" si="7" ref="N49:O60">E49/2</f>
        <v>619303.5</v>
      </c>
      <c r="O49" s="92">
        <f t="shared" si="7"/>
        <v>88782.5</v>
      </c>
      <c r="P49" s="93">
        <f aca="true" t="shared" si="8" ref="P49:Q60">N49-L49</f>
        <v>107298</v>
      </c>
      <c r="Q49" s="93">
        <f t="shared" si="8"/>
        <v>-1397</v>
      </c>
      <c r="R49" s="94">
        <f t="shared" si="0"/>
        <v>1696.7219178082191</v>
      </c>
      <c r="S49" s="94">
        <f t="shared" si="1"/>
        <v>243.23972602739727</v>
      </c>
      <c r="T49" s="94">
        <f t="shared" si="2"/>
        <v>1939.9616438356163</v>
      </c>
    </row>
    <row r="50" spans="1:20" ht="14.25">
      <c r="A50" s="10" t="s">
        <v>40</v>
      </c>
      <c r="B50" s="3">
        <v>50918</v>
      </c>
      <c r="C50" s="3">
        <v>0</v>
      </c>
      <c r="D50" s="3">
        <v>50918</v>
      </c>
      <c r="E50" s="3">
        <v>62719</v>
      </c>
      <c r="F50" s="3">
        <v>0</v>
      </c>
      <c r="G50" s="3">
        <v>62719</v>
      </c>
      <c r="H50" s="4">
        <v>23.176479830315408</v>
      </c>
      <c r="I50" s="4">
        <v>0</v>
      </c>
      <c r="J50" s="5">
        <v>23.176479830315408</v>
      </c>
      <c r="L50" s="91">
        <f t="shared" si="6"/>
        <v>25459</v>
      </c>
      <c r="M50" s="91">
        <f t="shared" si="6"/>
        <v>0</v>
      </c>
      <c r="N50" s="92">
        <f t="shared" si="7"/>
        <v>31359.5</v>
      </c>
      <c r="O50" s="92">
        <f t="shared" si="7"/>
        <v>0</v>
      </c>
      <c r="P50" s="93">
        <f t="shared" si="8"/>
        <v>5900.5</v>
      </c>
      <c r="Q50" s="93">
        <f t="shared" si="8"/>
        <v>0</v>
      </c>
      <c r="R50" s="94">
        <f t="shared" si="0"/>
        <v>85.91643835616438</v>
      </c>
      <c r="S50" s="94">
        <f t="shared" si="1"/>
        <v>0</v>
      </c>
      <c r="T50" s="94">
        <f t="shared" si="2"/>
        <v>85.91643835616438</v>
      </c>
    </row>
    <row r="51" spans="1:20" ht="14.25">
      <c r="A51" s="6" t="s">
        <v>41</v>
      </c>
      <c r="B51" s="7">
        <v>70246</v>
      </c>
      <c r="C51" s="7">
        <v>0</v>
      </c>
      <c r="D51" s="7">
        <v>70246</v>
      </c>
      <c r="E51" s="7">
        <v>94652</v>
      </c>
      <c r="F51" s="7">
        <v>314</v>
      </c>
      <c r="G51" s="7">
        <v>94966</v>
      </c>
      <c r="H51" s="8">
        <v>34.743615294821055</v>
      </c>
      <c r="I51" s="8">
        <v>0</v>
      </c>
      <c r="J51" s="9">
        <v>35.19061583577713</v>
      </c>
      <c r="L51" s="91">
        <f t="shared" si="6"/>
        <v>35123</v>
      </c>
      <c r="M51" s="91">
        <f t="shared" si="6"/>
        <v>0</v>
      </c>
      <c r="N51" s="92">
        <f t="shared" si="7"/>
        <v>47326</v>
      </c>
      <c r="O51" s="92">
        <f t="shared" si="7"/>
        <v>157</v>
      </c>
      <c r="P51" s="93">
        <f t="shared" si="8"/>
        <v>12203</v>
      </c>
      <c r="Q51" s="93">
        <f t="shared" si="8"/>
        <v>157</v>
      </c>
      <c r="R51" s="94">
        <f t="shared" si="0"/>
        <v>129.66027397260274</v>
      </c>
      <c r="S51" s="94">
        <f t="shared" si="1"/>
        <v>0.4301369863013699</v>
      </c>
      <c r="T51" s="94">
        <f t="shared" si="2"/>
        <v>130.0904109589041</v>
      </c>
    </row>
    <row r="52" spans="1:20" ht="14.25">
      <c r="A52" s="10" t="s">
        <v>42</v>
      </c>
      <c r="B52" s="3">
        <v>364711</v>
      </c>
      <c r="C52" s="3">
        <v>2326</v>
      </c>
      <c r="D52" s="3">
        <v>367037</v>
      </c>
      <c r="E52" s="3">
        <v>432744</v>
      </c>
      <c r="F52" s="3">
        <v>4744</v>
      </c>
      <c r="G52" s="3">
        <v>437488</v>
      </c>
      <c r="H52" s="4">
        <v>18.653947920408214</v>
      </c>
      <c r="I52" s="4">
        <v>103.95528804815133</v>
      </c>
      <c r="J52" s="5">
        <v>19.1945226230598</v>
      </c>
      <c r="L52" s="91">
        <f t="shared" si="6"/>
        <v>182355.5</v>
      </c>
      <c r="M52" s="91">
        <f t="shared" si="6"/>
        <v>1163</v>
      </c>
      <c r="N52" s="92">
        <f t="shared" si="7"/>
        <v>216372</v>
      </c>
      <c r="O52" s="92">
        <f t="shared" si="7"/>
        <v>2372</v>
      </c>
      <c r="P52" s="93">
        <f t="shared" si="8"/>
        <v>34016.5</v>
      </c>
      <c r="Q52" s="93">
        <f t="shared" si="8"/>
        <v>1209</v>
      </c>
      <c r="R52" s="94">
        <f t="shared" si="0"/>
        <v>592.8</v>
      </c>
      <c r="S52" s="94">
        <f t="shared" si="1"/>
        <v>6.498630136986302</v>
      </c>
      <c r="T52" s="94">
        <f t="shared" si="2"/>
        <v>599.2986301369863</v>
      </c>
    </row>
    <row r="53" spans="1:20" ht="14.25">
      <c r="A53" s="6" t="s">
        <v>69</v>
      </c>
      <c r="B53" s="7">
        <v>635945</v>
      </c>
      <c r="C53" s="7">
        <v>5635</v>
      </c>
      <c r="D53" s="7">
        <v>641580</v>
      </c>
      <c r="E53" s="7">
        <v>862036</v>
      </c>
      <c r="F53" s="7">
        <v>20951</v>
      </c>
      <c r="G53" s="7">
        <v>882987</v>
      </c>
      <c r="H53" s="8">
        <v>35.551973834215225</v>
      </c>
      <c r="I53" s="8">
        <v>271.80124223602485</v>
      </c>
      <c r="J53" s="9">
        <v>37.6269522117273</v>
      </c>
      <c r="L53" s="91">
        <f t="shared" si="6"/>
        <v>317972.5</v>
      </c>
      <c r="M53" s="91">
        <f t="shared" si="6"/>
        <v>2817.5</v>
      </c>
      <c r="N53" s="92">
        <f t="shared" si="7"/>
        <v>431018</v>
      </c>
      <c r="O53" s="92">
        <f t="shared" si="7"/>
        <v>10475.5</v>
      </c>
      <c r="P53" s="93">
        <f t="shared" si="8"/>
        <v>113045.5</v>
      </c>
      <c r="Q53" s="93">
        <f t="shared" si="8"/>
        <v>7658</v>
      </c>
      <c r="R53" s="94">
        <f t="shared" si="0"/>
        <v>1180.8712328767124</v>
      </c>
      <c r="S53" s="94">
        <f t="shared" si="1"/>
        <v>28.7</v>
      </c>
      <c r="T53" s="94">
        <f t="shared" si="2"/>
        <v>1209.5712328767124</v>
      </c>
    </row>
    <row r="54" spans="1:20" ht="14.25">
      <c r="A54" s="10" t="s">
        <v>43</v>
      </c>
      <c r="B54" s="3">
        <v>282798</v>
      </c>
      <c r="C54" s="3">
        <v>0</v>
      </c>
      <c r="D54" s="3">
        <v>282798</v>
      </c>
      <c r="E54" s="3">
        <v>409462</v>
      </c>
      <c r="F54" s="3">
        <v>0</v>
      </c>
      <c r="G54" s="3">
        <v>409462</v>
      </c>
      <c r="H54" s="4">
        <v>44.789567111507154</v>
      </c>
      <c r="I54" s="4">
        <v>0</v>
      </c>
      <c r="J54" s="5">
        <v>44.789567111507154</v>
      </c>
      <c r="L54" s="91">
        <f t="shared" si="6"/>
        <v>141399</v>
      </c>
      <c r="M54" s="91">
        <f t="shared" si="6"/>
        <v>0</v>
      </c>
      <c r="N54" s="92">
        <f t="shared" si="7"/>
        <v>204731</v>
      </c>
      <c r="O54" s="92">
        <f t="shared" si="7"/>
        <v>0</v>
      </c>
      <c r="P54" s="93">
        <f t="shared" si="8"/>
        <v>63332</v>
      </c>
      <c r="Q54" s="93">
        <f t="shared" si="8"/>
        <v>0</v>
      </c>
      <c r="R54" s="94">
        <f t="shared" si="0"/>
        <v>560.9068493150685</v>
      </c>
      <c r="S54" s="94">
        <f t="shared" si="1"/>
        <v>0</v>
      </c>
      <c r="T54" s="94">
        <f t="shared" si="2"/>
        <v>560.9068493150685</v>
      </c>
    </row>
    <row r="55" spans="1:20" ht="14.25">
      <c r="A55" s="6" t="s">
        <v>61</v>
      </c>
      <c r="B55" s="7">
        <v>28250</v>
      </c>
      <c r="C55" s="7">
        <v>15955</v>
      </c>
      <c r="D55" s="7">
        <v>44205</v>
      </c>
      <c r="E55" s="7">
        <v>31069</v>
      </c>
      <c r="F55" s="7">
        <v>1308</v>
      </c>
      <c r="G55" s="7">
        <v>32377</v>
      </c>
      <c r="H55" s="8">
        <v>9.978761061946903</v>
      </c>
      <c r="I55" s="8">
        <v>-91.80194296458791</v>
      </c>
      <c r="J55" s="9">
        <v>-26.757154168080532</v>
      </c>
      <c r="L55" s="91">
        <f t="shared" si="6"/>
        <v>14125</v>
      </c>
      <c r="M55" s="91">
        <f t="shared" si="6"/>
        <v>7977.5</v>
      </c>
      <c r="N55" s="92">
        <f t="shared" si="7"/>
        <v>15534.5</v>
      </c>
      <c r="O55" s="92">
        <f t="shared" si="7"/>
        <v>654</v>
      </c>
      <c r="P55" s="93">
        <f t="shared" si="8"/>
        <v>1409.5</v>
      </c>
      <c r="Q55" s="93">
        <f t="shared" si="8"/>
        <v>-7323.5</v>
      </c>
      <c r="R55" s="94">
        <f t="shared" si="0"/>
        <v>42.56027397260274</v>
      </c>
      <c r="S55" s="94">
        <f t="shared" si="1"/>
        <v>1.7917808219178082</v>
      </c>
      <c r="T55" s="94">
        <f t="shared" si="2"/>
        <v>44.35205479452055</v>
      </c>
    </row>
    <row r="56" spans="1:20" ht="14.25">
      <c r="A56" s="10" t="s">
        <v>44</v>
      </c>
      <c r="B56" s="3">
        <v>87585</v>
      </c>
      <c r="C56" s="3">
        <v>860</v>
      </c>
      <c r="D56" s="3">
        <v>88445</v>
      </c>
      <c r="E56" s="3">
        <v>144903</v>
      </c>
      <c r="F56" s="3">
        <v>3067</v>
      </c>
      <c r="G56" s="3">
        <v>147970</v>
      </c>
      <c r="H56" s="4">
        <v>65.44271279328652</v>
      </c>
      <c r="I56" s="4">
        <v>256.62790697674416</v>
      </c>
      <c r="J56" s="5">
        <v>67.30171292893888</v>
      </c>
      <c r="L56" s="91">
        <f t="shared" si="6"/>
        <v>43792.5</v>
      </c>
      <c r="M56" s="91">
        <f t="shared" si="6"/>
        <v>430</v>
      </c>
      <c r="N56" s="92">
        <f t="shared" si="7"/>
        <v>72451.5</v>
      </c>
      <c r="O56" s="92">
        <f t="shared" si="7"/>
        <v>1533.5</v>
      </c>
      <c r="P56" s="93">
        <f t="shared" si="8"/>
        <v>28659</v>
      </c>
      <c r="Q56" s="93">
        <f t="shared" si="8"/>
        <v>1103.5</v>
      </c>
      <c r="R56" s="94">
        <f t="shared" si="0"/>
        <v>198.4972602739726</v>
      </c>
      <c r="S56" s="94">
        <f t="shared" si="1"/>
        <v>4.201369863013698</v>
      </c>
      <c r="T56" s="94">
        <f t="shared" si="2"/>
        <v>202.6986301369863</v>
      </c>
    </row>
    <row r="57" spans="1:20" ht="14.25">
      <c r="A57" s="6" t="s">
        <v>45</v>
      </c>
      <c r="B57" s="7">
        <v>0</v>
      </c>
      <c r="C57" s="7">
        <v>0</v>
      </c>
      <c r="D57" s="7">
        <v>0</v>
      </c>
      <c r="E57" s="7">
        <v>30</v>
      </c>
      <c r="F57" s="7">
        <v>26</v>
      </c>
      <c r="G57" s="7">
        <v>56</v>
      </c>
      <c r="H57" s="8">
        <v>0</v>
      </c>
      <c r="I57" s="8">
        <v>0</v>
      </c>
      <c r="J57" s="9">
        <v>0</v>
      </c>
      <c r="L57" s="91">
        <f t="shared" si="6"/>
        <v>0</v>
      </c>
      <c r="M57" s="91">
        <f t="shared" si="6"/>
        <v>0</v>
      </c>
      <c r="N57" s="92">
        <f t="shared" si="7"/>
        <v>15</v>
      </c>
      <c r="O57" s="92">
        <f t="shared" si="7"/>
        <v>13</v>
      </c>
      <c r="P57" s="93">
        <f t="shared" si="8"/>
        <v>15</v>
      </c>
      <c r="Q57" s="93">
        <f t="shared" si="8"/>
        <v>13</v>
      </c>
      <c r="R57" s="94">
        <f t="shared" si="0"/>
        <v>0.0410958904109589</v>
      </c>
      <c r="S57" s="94">
        <f t="shared" si="1"/>
        <v>0.03561643835616438</v>
      </c>
      <c r="T57" s="94">
        <f t="shared" si="2"/>
        <v>0.07671232876712328</v>
      </c>
    </row>
    <row r="58" spans="1:20" ht="14.25">
      <c r="A58" s="10" t="s">
        <v>46</v>
      </c>
      <c r="B58" s="3">
        <v>1309157</v>
      </c>
      <c r="C58" s="3">
        <v>1857</v>
      </c>
      <c r="D58" s="3">
        <v>1311014</v>
      </c>
      <c r="E58" s="3">
        <v>1545115</v>
      </c>
      <c r="F58" s="3">
        <v>3212</v>
      </c>
      <c r="G58" s="3">
        <v>1548327</v>
      </c>
      <c r="H58" s="4">
        <v>18.0236594999683</v>
      </c>
      <c r="I58" s="4">
        <v>72.96715131933226</v>
      </c>
      <c r="J58" s="5">
        <v>18.10148480489148</v>
      </c>
      <c r="L58" s="91">
        <f t="shared" si="6"/>
        <v>654578.5</v>
      </c>
      <c r="M58" s="91">
        <f t="shared" si="6"/>
        <v>928.5</v>
      </c>
      <c r="N58" s="92">
        <f t="shared" si="7"/>
        <v>772557.5</v>
      </c>
      <c r="O58" s="92">
        <f t="shared" si="7"/>
        <v>1606</v>
      </c>
      <c r="P58" s="93">
        <f t="shared" si="8"/>
        <v>117979</v>
      </c>
      <c r="Q58" s="93">
        <f t="shared" si="8"/>
        <v>677.5</v>
      </c>
      <c r="R58" s="94">
        <f t="shared" si="0"/>
        <v>2116.595890410959</v>
      </c>
      <c r="S58" s="94">
        <f t="shared" si="1"/>
        <v>4.4</v>
      </c>
      <c r="T58" s="94">
        <f t="shared" si="2"/>
        <v>2120.995890410959</v>
      </c>
    </row>
    <row r="59" spans="1:20" ht="14.25">
      <c r="A59" s="6" t="s">
        <v>75</v>
      </c>
      <c r="B59" s="7">
        <v>28723</v>
      </c>
      <c r="C59" s="7">
        <v>28374</v>
      </c>
      <c r="D59" s="7">
        <v>57097</v>
      </c>
      <c r="E59" s="7">
        <v>37246</v>
      </c>
      <c r="F59" s="7">
        <v>49153</v>
      </c>
      <c r="G59" s="7">
        <v>86399</v>
      </c>
      <c r="H59" s="8">
        <v>29.67308428785294</v>
      </c>
      <c r="I59" s="8">
        <v>73.23253682949179</v>
      </c>
      <c r="J59" s="9">
        <v>51.31968404644728</v>
      </c>
      <c r="L59" s="91">
        <f t="shared" si="6"/>
        <v>14361.5</v>
      </c>
      <c r="M59" s="91">
        <f t="shared" si="6"/>
        <v>14187</v>
      </c>
      <c r="N59" s="92">
        <f t="shared" si="7"/>
        <v>18623</v>
      </c>
      <c r="O59" s="92">
        <f t="shared" si="7"/>
        <v>24576.5</v>
      </c>
      <c r="P59" s="93">
        <f t="shared" si="8"/>
        <v>4261.5</v>
      </c>
      <c r="Q59" s="93">
        <f t="shared" si="8"/>
        <v>10389.5</v>
      </c>
      <c r="R59" s="94">
        <f t="shared" si="0"/>
        <v>51.02191780821918</v>
      </c>
      <c r="S59" s="94">
        <f t="shared" si="1"/>
        <v>67.33287671232877</v>
      </c>
      <c r="T59" s="94">
        <f t="shared" si="2"/>
        <v>118.35479452054796</v>
      </c>
    </row>
    <row r="60" spans="1:20" ht="14.25">
      <c r="A60" s="10" t="s">
        <v>76</v>
      </c>
      <c r="B60" s="3">
        <v>15482</v>
      </c>
      <c r="C60" s="3">
        <v>94288</v>
      </c>
      <c r="D60" s="3">
        <v>109770</v>
      </c>
      <c r="E60" s="3">
        <v>28129</v>
      </c>
      <c r="F60" s="3">
        <v>100735</v>
      </c>
      <c r="G60" s="3">
        <v>128864</v>
      </c>
      <c r="H60" s="4">
        <v>81.6884123498256</v>
      </c>
      <c r="I60" s="4">
        <v>6.837561513660274</v>
      </c>
      <c r="J60" s="5">
        <v>17.394552245604444</v>
      </c>
      <c r="L60" s="91">
        <f t="shared" si="6"/>
        <v>7741</v>
      </c>
      <c r="M60" s="91">
        <f t="shared" si="6"/>
        <v>47144</v>
      </c>
      <c r="N60" s="92">
        <f t="shared" si="7"/>
        <v>14064.5</v>
      </c>
      <c r="O60" s="92">
        <f t="shared" si="7"/>
        <v>50367.5</v>
      </c>
      <c r="P60" s="93">
        <f t="shared" si="8"/>
        <v>6323.5</v>
      </c>
      <c r="Q60" s="93">
        <f t="shared" si="8"/>
        <v>3223.5</v>
      </c>
      <c r="R60" s="94">
        <f t="shared" si="0"/>
        <v>38.532876712328765</v>
      </c>
      <c r="S60" s="94">
        <f t="shared" si="1"/>
        <v>137.9931506849315</v>
      </c>
      <c r="T60" s="94">
        <f t="shared" si="2"/>
        <v>176.52602739726026</v>
      </c>
    </row>
    <row r="61" spans="1:20" ht="14.25">
      <c r="A61" s="11" t="s">
        <v>47</v>
      </c>
      <c r="B61" s="12">
        <f>+B62-SUM(B60+B59+B32+B20+B10+B6+B5)</f>
        <v>46669639</v>
      </c>
      <c r="C61" s="12">
        <f>+C62-SUM(C60+C59+C32+C20+C10+C6+C5)</f>
        <v>38905242</v>
      </c>
      <c r="D61" s="12">
        <f>+D62-SUM(D60+D59+D32+D20+D10+D6+D5)</f>
        <v>85574881</v>
      </c>
      <c r="E61" s="12">
        <f>+E62-SUM(E60+E59+E32+E20+E10+E6+E5)</f>
        <v>54815184</v>
      </c>
      <c r="F61" s="12">
        <f>+F62-SUM(F60+F59+F32+F20+F10+F6+F5)</f>
        <v>44748703</v>
      </c>
      <c r="G61" s="12">
        <f>+G62-SUM(G60+G59+G32+G20+G10+G6+G5)</f>
        <v>99563887</v>
      </c>
      <c r="H61" s="13">
        <f aca="true" t="shared" si="9" ref="H61:J62">+_xlfn.IFERROR(((E61-B61)/B61)*100,0)</f>
        <v>17.453627614304025</v>
      </c>
      <c r="I61" s="13">
        <f t="shared" si="9"/>
        <v>15.019726647632728</v>
      </c>
      <c r="J61" s="13">
        <f t="shared" si="9"/>
        <v>16.347093722514202</v>
      </c>
      <c r="L61" s="95">
        <f>B60/2</f>
        <v>7741</v>
      </c>
      <c r="M61" s="95">
        <f>C60/2</f>
        <v>47144</v>
      </c>
      <c r="N61" s="95">
        <f>E60/2</f>
        <v>14064.5</v>
      </c>
      <c r="O61" s="95">
        <f>F60/2</f>
        <v>50367.5</v>
      </c>
      <c r="P61" s="95">
        <f>N61-L61</f>
        <v>6323.5</v>
      </c>
      <c r="Q61" s="95">
        <f>O61-M61</f>
        <v>3223.5</v>
      </c>
      <c r="R61" s="95">
        <f>N61/365</f>
        <v>38.532876712328765</v>
      </c>
      <c r="S61" s="95">
        <f>O61/365</f>
        <v>137.9931506849315</v>
      </c>
      <c r="T61" s="95">
        <f t="shared" si="2"/>
        <v>176.52602739726026</v>
      </c>
    </row>
    <row r="62" spans="1:20" ht="14.25">
      <c r="A62" s="14" t="s">
        <v>48</v>
      </c>
      <c r="B62" s="15">
        <f>SUM(B4:B60)</f>
        <v>78323824</v>
      </c>
      <c r="C62" s="15">
        <f>SUM(C4:C60)</f>
        <v>103465515</v>
      </c>
      <c r="D62" s="15">
        <f>SUM(D4:D60)</f>
        <v>181789339</v>
      </c>
      <c r="E62" s="15">
        <f>SUM(E4:E60)</f>
        <v>91055014</v>
      </c>
      <c r="F62" s="15">
        <f>SUM(F4:F60)</f>
        <v>122950966</v>
      </c>
      <c r="G62" s="15">
        <f>SUM(G4:G60)</f>
        <v>214005980</v>
      </c>
      <c r="H62" s="16">
        <f t="shared" si="9"/>
        <v>16.2545562126793</v>
      </c>
      <c r="I62" s="16">
        <f t="shared" si="9"/>
        <v>18.832797575114764</v>
      </c>
      <c r="J62" s="16">
        <f t="shared" si="9"/>
        <v>17.7219638826015</v>
      </c>
      <c r="L62" s="96">
        <f>B61/2</f>
        <v>23334819.5</v>
      </c>
      <c r="M62" s="96">
        <f>C61/2</f>
        <v>19452621</v>
      </c>
      <c r="N62" s="96">
        <f>E61/2</f>
        <v>27407592</v>
      </c>
      <c r="O62" s="96">
        <f>F61/2</f>
        <v>22374351.5</v>
      </c>
      <c r="P62" s="96">
        <f>N62-L62</f>
        <v>4072772.5</v>
      </c>
      <c r="Q62" s="96">
        <f>O62-M62</f>
        <v>2921730.5</v>
      </c>
      <c r="R62" s="96">
        <f>N62/365</f>
        <v>75089.29315068493</v>
      </c>
      <c r="S62" s="96">
        <f>O62/365</f>
        <v>61299.59315068493</v>
      </c>
      <c r="T62" s="96">
        <f t="shared" si="2"/>
        <v>136388.88630136987</v>
      </c>
    </row>
    <row r="63" spans="1:10" ht="14.25">
      <c r="A63" s="11" t="s">
        <v>52</v>
      </c>
      <c r="B63" s="12"/>
      <c r="C63" s="12"/>
      <c r="D63" s="12">
        <v>400739</v>
      </c>
      <c r="E63" s="12"/>
      <c r="F63" s="12"/>
      <c r="G63" s="12">
        <v>188691</v>
      </c>
      <c r="H63" s="13"/>
      <c r="I63" s="13"/>
      <c r="J63" s="13">
        <f>+_xlfn.IFERROR(((G63-D63)/D63)*100,0)</f>
        <v>-52.914240939863596</v>
      </c>
    </row>
    <row r="64" spans="1:10" ht="14.25">
      <c r="A64" s="11" t="s">
        <v>53</v>
      </c>
      <c r="B64" s="12"/>
      <c r="C64" s="12"/>
      <c r="D64" s="32">
        <v>35453</v>
      </c>
      <c r="E64" s="12"/>
      <c r="F64" s="12"/>
      <c r="G64" s="12">
        <v>38314</v>
      </c>
      <c r="H64" s="13"/>
      <c r="I64" s="13"/>
      <c r="J64" s="13">
        <f>+_xlfn.IFERROR(((G64-D64)/D64)*100,0)</f>
        <v>8.069838941697459</v>
      </c>
    </row>
    <row r="65" spans="1:10" ht="15" thickBot="1">
      <c r="A65" s="18" t="s">
        <v>54</v>
      </c>
      <c r="B65" s="19"/>
      <c r="C65" s="19"/>
      <c r="D65" s="19">
        <f>+D63+D64</f>
        <v>436192</v>
      </c>
      <c r="E65" s="19"/>
      <c r="F65" s="19"/>
      <c r="G65" s="19">
        <f>+G63+G64</f>
        <v>227005</v>
      </c>
      <c r="H65" s="73">
        <f>+_xlfn.IFERROR(((G65-D65)/D65)*100,0)</f>
        <v>-47.957550803315975</v>
      </c>
      <c r="I65" s="73"/>
      <c r="J65" s="74"/>
    </row>
    <row r="66" spans="1:10" ht="15" thickBot="1">
      <c r="A66" s="20" t="s">
        <v>55</v>
      </c>
      <c r="B66" s="33"/>
      <c r="C66" s="33"/>
      <c r="D66" s="33">
        <f>+D62+D65</f>
        <v>182225531</v>
      </c>
      <c r="E66" s="21"/>
      <c r="F66" s="21"/>
      <c r="G66" s="21">
        <f>+G62+G65</f>
        <v>214232985</v>
      </c>
      <c r="H66" s="77">
        <f>+_xlfn.IFERROR(((G66-D66)/D66)*100,0)</f>
        <v>17.564747280116308</v>
      </c>
      <c r="I66" s="77"/>
      <c r="J66" s="78"/>
    </row>
    <row r="67" spans="1:10" ht="49.5" customHeight="1">
      <c r="A67" s="64" t="s">
        <v>62</v>
      </c>
      <c r="B67" s="64"/>
      <c r="C67" s="64"/>
      <c r="D67" s="64"/>
      <c r="E67" s="64"/>
      <c r="F67" s="64"/>
      <c r="G67" s="64"/>
      <c r="H67" s="64"/>
      <c r="I67" s="64"/>
      <c r="J67" s="64"/>
    </row>
    <row r="68" ht="14.25">
      <c r="A68" s="39" t="s">
        <v>63</v>
      </c>
    </row>
    <row r="70" ht="14.25">
      <c r="A70" t="s">
        <v>78</v>
      </c>
    </row>
  </sheetData>
  <sheetProtection/>
  <mergeCells count="13">
    <mergeCell ref="R1:T2"/>
    <mergeCell ref="L2:Q2"/>
    <mergeCell ref="L3:M3"/>
    <mergeCell ref="N3:O3"/>
    <mergeCell ref="P3:Q3"/>
    <mergeCell ref="H66:J66"/>
    <mergeCell ref="A67:J67"/>
    <mergeCell ref="A1:J1"/>
    <mergeCell ref="A2:A3"/>
    <mergeCell ref="B2:D2"/>
    <mergeCell ref="E2:G2"/>
    <mergeCell ref="H2:J2"/>
    <mergeCell ref="H65:J65"/>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K72"/>
  <sheetViews>
    <sheetView zoomScale="77" zoomScaleNormal="77" zoomScalePageLayoutView="0" workbookViewId="0" topLeftCell="A1">
      <selection activeCell="D63" sqref="D63:G63"/>
    </sheetView>
  </sheetViews>
  <sheetFormatPr defaultColWidth="9.140625" defaultRowHeight="15"/>
  <cols>
    <col min="1" max="1" width="36.7109375" style="0" bestFit="1" customWidth="1"/>
    <col min="2" max="10" width="14.28125" style="0" customWidth="1"/>
  </cols>
  <sheetData>
    <row r="1" spans="1:10" ht="22.5" customHeight="1">
      <c r="A1" s="65" t="s">
        <v>0</v>
      </c>
      <c r="B1" s="66"/>
      <c r="C1" s="66"/>
      <c r="D1" s="66"/>
      <c r="E1" s="66"/>
      <c r="F1" s="66"/>
      <c r="G1" s="66"/>
      <c r="H1" s="66"/>
      <c r="I1" s="66"/>
      <c r="J1" s="67"/>
    </row>
    <row r="2" spans="1:10" ht="27" customHeight="1">
      <c r="A2" s="68" t="s">
        <v>1</v>
      </c>
      <c r="B2" s="70" t="s">
        <v>79</v>
      </c>
      <c r="C2" s="70"/>
      <c r="D2" s="70"/>
      <c r="E2" s="70" t="s">
        <v>80</v>
      </c>
      <c r="F2" s="70"/>
      <c r="G2" s="70"/>
      <c r="H2" s="71" t="s">
        <v>65</v>
      </c>
      <c r="I2" s="71"/>
      <c r="J2" s="72"/>
    </row>
    <row r="3" spans="1:10" ht="14.25">
      <c r="A3" s="69"/>
      <c r="B3" s="1" t="s">
        <v>2</v>
      </c>
      <c r="C3" s="1" t="s">
        <v>3</v>
      </c>
      <c r="D3" s="1" t="s">
        <v>4</v>
      </c>
      <c r="E3" s="1" t="s">
        <v>2</v>
      </c>
      <c r="F3" s="1" t="s">
        <v>3</v>
      </c>
      <c r="G3" s="1" t="s">
        <v>4</v>
      </c>
      <c r="H3" s="1" t="s">
        <v>2</v>
      </c>
      <c r="I3" s="1" t="s">
        <v>3</v>
      </c>
      <c r="J3" s="2" t="s">
        <v>4</v>
      </c>
    </row>
    <row r="4" spans="1:10" ht="14.25">
      <c r="A4" s="10" t="s">
        <v>5</v>
      </c>
      <c r="B4" s="3">
        <v>16027</v>
      </c>
      <c r="C4" s="3">
        <v>12245</v>
      </c>
      <c r="D4" s="3">
        <v>28272</v>
      </c>
      <c r="E4" s="3">
        <v>15281</v>
      </c>
      <c r="F4" s="3">
        <v>9923</v>
      </c>
      <c r="G4" s="3">
        <v>25204</v>
      </c>
      <c r="H4" s="4">
        <v>-4.654645286079741</v>
      </c>
      <c r="I4" s="4">
        <v>-18.962841976316863</v>
      </c>
      <c r="J4" s="5">
        <v>-10.851726089417092</v>
      </c>
    </row>
    <row r="5" spans="1:10" ht="14.25">
      <c r="A5" s="6" t="s">
        <v>70</v>
      </c>
      <c r="B5" s="7">
        <v>109642</v>
      </c>
      <c r="C5" s="7">
        <v>316210</v>
      </c>
      <c r="D5" s="7">
        <v>425852</v>
      </c>
      <c r="E5" s="7">
        <v>126343</v>
      </c>
      <c r="F5" s="7">
        <v>379712</v>
      </c>
      <c r="G5" s="7">
        <v>506055</v>
      </c>
      <c r="H5" s="8">
        <v>15.232301490304812</v>
      </c>
      <c r="I5" s="8">
        <v>20.08222383858828</v>
      </c>
      <c r="J5" s="9">
        <v>18.833538412406188</v>
      </c>
    </row>
    <row r="6" spans="1:10" ht="14.25">
      <c r="A6" s="10" t="s">
        <v>71</v>
      </c>
      <c r="B6" s="3">
        <v>97292</v>
      </c>
      <c r="C6" s="3">
        <v>102941</v>
      </c>
      <c r="D6" s="3">
        <v>200233</v>
      </c>
      <c r="E6" s="3">
        <v>107292</v>
      </c>
      <c r="F6" s="3">
        <v>119942</v>
      </c>
      <c r="G6" s="3">
        <v>227234</v>
      </c>
      <c r="H6" s="4">
        <v>10.278337376146036</v>
      </c>
      <c r="I6" s="4">
        <v>16.515285454775068</v>
      </c>
      <c r="J6" s="5">
        <v>13.484790219394405</v>
      </c>
    </row>
    <row r="7" spans="1:10" ht="14.25">
      <c r="A7" s="6" t="s">
        <v>6</v>
      </c>
      <c r="B7" s="7">
        <v>53926</v>
      </c>
      <c r="C7" s="7">
        <v>17429</v>
      </c>
      <c r="D7" s="7">
        <v>71355</v>
      </c>
      <c r="E7" s="7">
        <v>69846</v>
      </c>
      <c r="F7" s="7">
        <v>23202</v>
      </c>
      <c r="G7" s="7">
        <v>93048</v>
      </c>
      <c r="H7" s="8">
        <v>29.52193746986611</v>
      </c>
      <c r="I7" s="8">
        <v>33.12295599288542</v>
      </c>
      <c r="J7" s="9">
        <v>30.401513558965735</v>
      </c>
    </row>
    <row r="8" spans="1:10" ht="14.25">
      <c r="A8" s="10" t="s">
        <v>7</v>
      </c>
      <c r="B8" s="3">
        <v>42396</v>
      </c>
      <c r="C8" s="3">
        <v>27067</v>
      </c>
      <c r="D8" s="3">
        <v>69463</v>
      </c>
      <c r="E8" s="3">
        <v>44282</v>
      </c>
      <c r="F8" s="3">
        <v>28598</v>
      </c>
      <c r="G8" s="3">
        <v>72880</v>
      </c>
      <c r="H8" s="4">
        <v>4.448532880460421</v>
      </c>
      <c r="I8" s="4">
        <v>5.656334281597517</v>
      </c>
      <c r="J8" s="5">
        <v>4.91916559895196</v>
      </c>
    </row>
    <row r="9" spans="1:10" ht="14.25">
      <c r="A9" s="6" t="s">
        <v>8</v>
      </c>
      <c r="B9" s="7">
        <v>42103</v>
      </c>
      <c r="C9" s="7">
        <v>155966</v>
      </c>
      <c r="D9" s="7">
        <v>198069</v>
      </c>
      <c r="E9" s="7">
        <v>45738</v>
      </c>
      <c r="F9" s="7">
        <v>179796</v>
      </c>
      <c r="G9" s="7">
        <v>225534</v>
      </c>
      <c r="H9" s="8">
        <v>8.633589055411727</v>
      </c>
      <c r="I9" s="8">
        <v>15.278971057794646</v>
      </c>
      <c r="J9" s="9">
        <v>13.866379897914364</v>
      </c>
    </row>
    <row r="10" spans="1:10" ht="14.25">
      <c r="A10" s="10" t="s">
        <v>72</v>
      </c>
      <c r="B10" s="3">
        <v>3808</v>
      </c>
      <c r="C10" s="3">
        <v>2101</v>
      </c>
      <c r="D10" s="3">
        <v>5909</v>
      </c>
      <c r="E10" s="3">
        <v>4452</v>
      </c>
      <c r="F10" s="3">
        <v>2609</v>
      </c>
      <c r="G10" s="3">
        <v>7061</v>
      </c>
      <c r="H10" s="4">
        <v>16.911764705882355</v>
      </c>
      <c r="I10" s="4">
        <v>24.17896239885769</v>
      </c>
      <c r="J10" s="5">
        <v>19.49568454899306</v>
      </c>
    </row>
    <row r="11" spans="1:10" ht="14.25">
      <c r="A11" s="6" t="s">
        <v>9</v>
      </c>
      <c r="B11" s="7">
        <v>22430</v>
      </c>
      <c r="C11" s="7">
        <v>20791</v>
      </c>
      <c r="D11" s="7">
        <v>43221</v>
      </c>
      <c r="E11" s="7">
        <v>23403</v>
      </c>
      <c r="F11" s="7">
        <v>22691</v>
      </c>
      <c r="G11" s="7">
        <v>46094</v>
      </c>
      <c r="H11" s="8">
        <v>4.337940258582256</v>
      </c>
      <c r="I11" s="8">
        <v>9.138569573373093</v>
      </c>
      <c r="J11" s="9">
        <v>6.6472316697901475</v>
      </c>
    </row>
    <row r="12" spans="1:10" ht="14.25">
      <c r="A12" s="10" t="s">
        <v>10</v>
      </c>
      <c r="B12" s="3">
        <v>18969</v>
      </c>
      <c r="C12" s="3">
        <v>16653</v>
      </c>
      <c r="D12" s="3">
        <v>35622</v>
      </c>
      <c r="E12" s="3">
        <v>22531</v>
      </c>
      <c r="F12" s="3">
        <v>16253</v>
      </c>
      <c r="G12" s="3">
        <v>38784</v>
      </c>
      <c r="H12" s="4">
        <v>18.778006220675838</v>
      </c>
      <c r="I12" s="4">
        <v>-2.401969615084369</v>
      </c>
      <c r="J12" s="5">
        <v>8.876536971534446</v>
      </c>
    </row>
    <row r="13" spans="1:10" ht="14.25">
      <c r="A13" s="6" t="s">
        <v>11</v>
      </c>
      <c r="B13" s="7">
        <v>36862</v>
      </c>
      <c r="C13" s="7">
        <v>7385</v>
      </c>
      <c r="D13" s="7">
        <v>44247</v>
      </c>
      <c r="E13" s="7">
        <v>39274</v>
      </c>
      <c r="F13" s="7">
        <v>7517</v>
      </c>
      <c r="G13" s="7">
        <v>46791</v>
      </c>
      <c r="H13" s="8">
        <v>6.543323748033204</v>
      </c>
      <c r="I13" s="8">
        <v>1.7874069058903184</v>
      </c>
      <c r="J13" s="9">
        <v>5.749542341853685</v>
      </c>
    </row>
    <row r="14" spans="1:10" ht="14.25">
      <c r="A14" s="10" t="s">
        <v>12</v>
      </c>
      <c r="B14" s="3">
        <v>16966</v>
      </c>
      <c r="C14" s="3">
        <v>6529</v>
      </c>
      <c r="D14" s="3">
        <v>23495</v>
      </c>
      <c r="E14" s="3">
        <v>19015</v>
      </c>
      <c r="F14" s="3">
        <v>7735</v>
      </c>
      <c r="G14" s="3">
        <v>26750</v>
      </c>
      <c r="H14" s="4">
        <v>12.077095367204999</v>
      </c>
      <c r="I14" s="4">
        <v>18.47143513554909</v>
      </c>
      <c r="J14" s="5">
        <v>13.854011491806768</v>
      </c>
    </row>
    <row r="15" spans="1:10" ht="14.25">
      <c r="A15" s="6" t="s">
        <v>13</v>
      </c>
      <c r="B15" s="7">
        <v>6730</v>
      </c>
      <c r="C15" s="7">
        <v>172</v>
      </c>
      <c r="D15" s="7">
        <v>6902</v>
      </c>
      <c r="E15" s="7">
        <v>7403</v>
      </c>
      <c r="F15" s="7">
        <v>193</v>
      </c>
      <c r="G15" s="7">
        <v>7596</v>
      </c>
      <c r="H15" s="8">
        <v>10</v>
      </c>
      <c r="I15" s="8">
        <v>12.209302325581394</v>
      </c>
      <c r="J15" s="9">
        <v>10.055056505360765</v>
      </c>
    </row>
    <row r="16" spans="1:10" ht="14.25">
      <c r="A16" s="10" t="s">
        <v>14</v>
      </c>
      <c r="B16" s="3">
        <v>16412</v>
      </c>
      <c r="C16" s="3">
        <v>2357</v>
      </c>
      <c r="D16" s="3">
        <v>18769</v>
      </c>
      <c r="E16" s="3">
        <v>20110</v>
      </c>
      <c r="F16" s="3">
        <v>2755</v>
      </c>
      <c r="G16" s="3">
        <v>22865</v>
      </c>
      <c r="H16" s="4">
        <v>22.532293443821594</v>
      </c>
      <c r="I16" s="4">
        <v>16.885871871022488</v>
      </c>
      <c r="J16" s="5">
        <v>21.82321913794022</v>
      </c>
    </row>
    <row r="17" spans="1:10" ht="14.25">
      <c r="A17" s="6" t="s">
        <v>15</v>
      </c>
      <c r="B17" s="7">
        <v>1495</v>
      </c>
      <c r="C17" s="7">
        <v>3</v>
      </c>
      <c r="D17" s="7">
        <v>1498</v>
      </c>
      <c r="E17" s="7">
        <v>4509</v>
      </c>
      <c r="F17" s="7">
        <v>131</v>
      </c>
      <c r="G17" s="7">
        <v>4640</v>
      </c>
      <c r="H17" s="8">
        <v>201.60535117056858</v>
      </c>
      <c r="I17" s="8">
        <v>4266.666666666666</v>
      </c>
      <c r="J17" s="9">
        <v>209.7463284379172</v>
      </c>
    </row>
    <row r="18" spans="1:10" ht="14.25">
      <c r="A18" s="10" t="s">
        <v>16</v>
      </c>
      <c r="B18" s="3">
        <v>1521</v>
      </c>
      <c r="C18" s="3">
        <v>40</v>
      </c>
      <c r="D18" s="3">
        <v>1561</v>
      </c>
      <c r="E18" s="3">
        <v>2085</v>
      </c>
      <c r="F18" s="3">
        <v>48</v>
      </c>
      <c r="G18" s="3">
        <v>2133</v>
      </c>
      <c r="H18" s="4">
        <v>37.08086785009862</v>
      </c>
      <c r="I18" s="4">
        <v>20</v>
      </c>
      <c r="J18" s="5">
        <v>36.64317745035234</v>
      </c>
    </row>
    <row r="19" spans="1:10" ht="14.25">
      <c r="A19" s="6" t="s">
        <v>17</v>
      </c>
      <c r="B19" s="7">
        <v>827</v>
      </c>
      <c r="C19" s="7">
        <v>131</v>
      </c>
      <c r="D19" s="7">
        <v>958</v>
      </c>
      <c r="E19" s="7">
        <v>1075</v>
      </c>
      <c r="F19" s="7">
        <v>82</v>
      </c>
      <c r="G19" s="7">
        <v>1157</v>
      </c>
      <c r="H19" s="8">
        <v>29.987908101571946</v>
      </c>
      <c r="I19" s="8">
        <v>-37.404580152671755</v>
      </c>
      <c r="J19" s="9">
        <v>20.772442588726513</v>
      </c>
    </row>
    <row r="20" spans="1:10" ht="14.25">
      <c r="A20" s="10" t="s">
        <v>73</v>
      </c>
      <c r="B20" s="3">
        <v>34298</v>
      </c>
      <c r="C20" s="3">
        <v>0</v>
      </c>
      <c r="D20" s="3">
        <v>34298</v>
      </c>
      <c r="E20" s="3">
        <v>39201</v>
      </c>
      <c r="F20" s="3">
        <v>0</v>
      </c>
      <c r="G20" s="3">
        <v>39201</v>
      </c>
      <c r="H20" s="4">
        <v>14.295294186249926</v>
      </c>
      <c r="I20" s="4">
        <v>0</v>
      </c>
      <c r="J20" s="5">
        <v>14.295294186249926</v>
      </c>
    </row>
    <row r="21" spans="1:10" ht="14.25">
      <c r="A21" s="6" t="s">
        <v>18</v>
      </c>
      <c r="B21" s="7">
        <v>25370</v>
      </c>
      <c r="C21" s="7">
        <v>131</v>
      </c>
      <c r="D21" s="7">
        <v>25501</v>
      </c>
      <c r="E21" s="7">
        <v>22514</v>
      </c>
      <c r="F21" s="7">
        <v>247</v>
      </c>
      <c r="G21" s="7">
        <v>22761</v>
      </c>
      <c r="H21" s="8">
        <v>-11.257390618841152</v>
      </c>
      <c r="I21" s="8">
        <v>88.54961832061069</v>
      </c>
      <c r="J21" s="9">
        <v>-10.744676679345908</v>
      </c>
    </row>
    <row r="22" spans="1:10" ht="14.25">
      <c r="A22" s="10" t="s">
        <v>19</v>
      </c>
      <c r="B22" s="3">
        <v>236</v>
      </c>
      <c r="C22" s="3">
        <v>0</v>
      </c>
      <c r="D22" s="3">
        <v>236</v>
      </c>
      <c r="E22" s="3">
        <v>129</v>
      </c>
      <c r="F22" s="3">
        <v>0</v>
      </c>
      <c r="G22" s="3">
        <v>129</v>
      </c>
      <c r="H22" s="4">
        <v>-45.33898305084746</v>
      </c>
      <c r="I22" s="4">
        <v>0</v>
      </c>
      <c r="J22" s="5">
        <v>-45.33898305084746</v>
      </c>
    </row>
    <row r="23" spans="1:10" ht="14.25">
      <c r="A23" s="6" t="s">
        <v>20</v>
      </c>
      <c r="B23" s="7">
        <v>2824</v>
      </c>
      <c r="C23" s="7">
        <v>3</v>
      </c>
      <c r="D23" s="7">
        <v>2827</v>
      </c>
      <c r="E23" s="7">
        <v>3443</v>
      </c>
      <c r="F23" s="7">
        <v>15</v>
      </c>
      <c r="G23" s="7">
        <v>3458</v>
      </c>
      <c r="H23" s="8">
        <v>21.91926345609065</v>
      </c>
      <c r="I23" s="8">
        <v>400</v>
      </c>
      <c r="J23" s="9">
        <v>22.32048107534489</v>
      </c>
    </row>
    <row r="24" spans="1:10" ht="14.25">
      <c r="A24" s="10" t="s">
        <v>21</v>
      </c>
      <c r="B24" s="3">
        <v>1062</v>
      </c>
      <c r="C24" s="3">
        <v>3</v>
      </c>
      <c r="D24" s="3">
        <v>1065</v>
      </c>
      <c r="E24" s="3">
        <v>1395</v>
      </c>
      <c r="F24" s="3">
        <v>1</v>
      </c>
      <c r="G24" s="3">
        <v>1396</v>
      </c>
      <c r="H24" s="4">
        <v>31.35593220338983</v>
      </c>
      <c r="I24" s="4">
        <v>-66.66666666666666</v>
      </c>
      <c r="J24" s="5">
        <v>31.07981220657277</v>
      </c>
    </row>
    <row r="25" spans="1:10" ht="14.25">
      <c r="A25" s="6" t="s">
        <v>22</v>
      </c>
      <c r="B25" s="7">
        <v>18151</v>
      </c>
      <c r="C25" s="7">
        <v>222</v>
      </c>
      <c r="D25" s="7">
        <v>18373</v>
      </c>
      <c r="E25" s="7">
        <v>16740</v>
      </c>
      <c r="F25" s="7">
        <v>255</v>
      </c>
      <c r="G25" s="7">
        <v>16995</v>
      </c>
      <c r="H25" s="8">
        <v>-7.773676381466586</v>
      </c>
      <c r="I25" s="8">
        <v>14.864864864864865</v>
      </c>
      <c r="J25" s="9">
        <v>-7.500136069232025</v>
      </c>
    </row>
    <row r="26" spans="1:10" ht="14.25">
      <c r="A26" s="10" t="s">
        <v>23</v>
      </c>
      <c r="B26" s="3">
        <v>6280</v>
      </c>
      <c r="C26" s="3">
        <v>49</v>
      </c>
      <c r="D26" s="3">
        <v>6329</v>
      </c>
      <c r="E26" s="3">
        <v>5977</v>
      </c>
      <c r="F26" s="3">
        <v>56</v>
      </c>
      <c r="G26" s="3">
        <v>6033</v>
      </c>
      <c r="H26" s="4">
        <v>-4.824840764331211</v>
      </c>
      <c r="I26" s="4">
        <v>14.285714285714285</v>
      </c>
      <c r="J26" s="5">
        <v>-4.676884183915311</v>
      </c>
    </row>
    <row r="27" spans="1:10" ht="14.25">
      <c r="A27" s="6" t="s">
        <v>24</v>
      </c>
      <c r="B27" s="7">
        <v>89</v>
      </c>
      <c r="C27" s="7">
        <v>0</v>
      </c>
      <c r="D27" s="7">
        <v>89</v>
      </c>
      <c r="E27" s="7">
        <v>140</v>
      </c>
      <c r="F27" s="7">
        <v>0</v>
      </c>
      <c r="G27" s="7">
        <v>140</v>
      </c>
      <c r="H27" s="8">
        <v>57.30337078651685</v>
      </c>
      <c r="I27" s="8">
        <v>0</v>
      </c>
      <c r="J27" s="9">
        <v>57.30337078651685</v>
      </c>
    </row>
    <row r="28" spans="1:10" ht="14.25">
      <c r="A28" s="10" t="s">
        <v>25</v>
      </c>
      <c r="B28" s="3">
        <v>5033</v>
      </c>
      <c r="C28" s="3">
        <v>295</v>
      </c>
      <c r="D28" s="3">
        <v>5328</v>
      </c>
      <c r="E28" s="3">
        <v>4883</v>
      </c>
      <c r="F28" s="3">
        <v>320</v>
      </c>
      <c r="G28" s="3">
        <v>5203</v>
      </c>
      <c r="H28" s="4">
        <v>-2.9803298231670974</v>
      </c>
      <c r="I28" s="4">
        <v>8.47457627118644</v>
      </c>
      <c r="J28" s="5">
        <v>-2.346096096096096</v>
      </c>
    </row>
    <row r="29" spans="1:10" ht="14.25">
      <c r="A29" s="6" t="s">
        <v>26</v>
      </c>
      <c r="B29" s="7">
        <v>9777</v>
      </c>
      <c r="C29" s="7">
        <v>922</v>
      </c>
      <c r="D29" s="7">
        <v>10699</v>
      </c>
      <c r="E29" s="7">
        <v>12150</v>
      </c>
      <c r="F29" s="7">
        <v>967</v>
      </c>
      <c r="G29" s="7">
        <v>13117</v>
      </c>
      <c r="H29" s="8">
        <v>24.27124884934029</v>
      </c>
      <c r="I29" s="8">
        <v>4.8806941431670285</v>
      </c>
      <c r="J29" s="9">
        <v>22.600243013365734</v>
      </c>
    </row>
    <row r="30" spans="1:10" ht="14.25">
      <c r="A30" s="10" t="s">
        <v>27</v>
      </c>
      <c r="B30" s="3">
        <v>6061</v>
      </c>
      <c r="C30" s="3">
        <v>456</v>
      </c>
      <c r="D30" s="3">
        <v>6517</v>
      </c>
      <c r="E30" s="3">
        <v>7325</v>
      </c>
      <c r="F30" s="3">
        <v>490</v>
      </c>
      <c r="G30" s="3">
        <v>7815</v>
      </c>
      <c r="H30" s="4">
        <v>20.854644448110875</v>
      </c>
      <c r="I30" s="4">
        <v>7.456140350877193</v>
      </c>
      <c r="J30" s="5">
        <v>19.917139788246125</v>
      </c>
    </row>
    <row r="31" spans="1:10" ht="14.25">
      <c r="A31" s="6" t="s">
        <v>64</v>
      </c>
      <c r="B31" s="7">
        <v>2303</v>
      </c>
      <c r="C31" s="7">
        <v>118</v>
      </c>
      <c r="D31" s="7">
        <v>2421</v>
      </c>
      <c r="E31" s="7">
        <v>2981</v>
      </c>
      <c r="F31" s="7">
        <v>11</v>
      </c>
      <c r="G31" s="7">
        <v>2992</v>
      </c>
      <c r="H31" s="8">
        <v>29.4398610508033</v>
      </c>
      <c r="I31" s="8">
        <v>-90.67796610169492</v>
      </c>
      <c r="J31" s="9">
        <v>23.58529533250723</v>
      </c>
    </row>
    <row r="32" spans="1:10" ht="14.25">
      <c r="A32" s="10" t="s">
        <v>74</v>
      </c>
      <c r="B32" s="3">
        <v>4270</v>
      </c>
      <c r="C32" s="3">
        <v>842</v>
      </c>
      <c r="D32" s="3">
        <v>5112</v>
      </c>
      <c r="E32" s="3">
        <v>4873</v>
      </c>
      <c r="F32" s="3">
        <v>700</v>
      </c>
      <c r="G32" s="3">
        <v>5573</v>
      </c>
      <c r="H32" s="4">
        <v>14.121779859484779</v>
      </c>
      <c r="I32" s="4">
        <v>-16.864608076009503</v>
      </c>
      <c r="J32" s="5">
        <v>9.017996870109545</v>
      </c>
    </row>
    <row r="33" spans="1:10" ht="14.25">
      <c r="A33" s="6" t="s">
        <v>60</v>
      </c>
      <c r="B33" s="7">
        <v>1969</v>
      </c>
      <c r="C33" s="7">
        <v>0</v>
      </c>
      <c r="D33" s="7">
        <v>1969</v>
      </c>
      <c r="E33" s="7">
        <v>1832</v>
      </c>
      <c r="F33" s="7">
        <v>1</v>
      </c>
      <c r="G33" s="7">
        <v>1833</v>
      </c>
      <c r="H33" s="8">
        <v>-6.9578466226510916</v>
      </c>
      <c r="I33" s="8">
        <v>0</v>
      </c>
      <c r="J33" s="9">
        <v>-6.9070594210259015</v>
      </c>
    </row>
    <row r="34" spans="1:10" ht="14.25">
      <c r="A34" s="10" t="s">
        <v>28</v>
      </c>
      <c r="B34" s="3">
        <v>7264</v>
      </c>
      <c r="C34" s="3">
        <v>1197</v>
      </c>
      <c r="D34" s="3">
        <v>8461</v>
      </c>
      <c r="E34" s="3">
        <v>4316</v>
      </c>
      <c r="F34" s="3">
        <v>164</v>
      </c>
      <c r="G34" s="3">
        <v>4480</v>
      </c>
      <c r="H34" s="4">
        <v>-40.58370044052864</v>
      </c>
      <c r="I34" s="4">
        <v>-86.29908103592314</v>
      </c>
      <c r="J34" s="5">
        <v>-47.05117598392625</v>
      </c>
    </row>
    <row r="35" spans="1:10" ht="14.25">
      <c r="A35" s="6" t="s">
        <v>59</v>
      </c>
      <c r="B35" s="7">
        <v>2267</v>
      </c>
      <c r="C35" s="7">
        <v>53</v>
      </c>
      <c r="D35" s="7">
        <v>2320</v>
      </c>
      <c r="E35" s="7">
        <v>3134</v>
      </c>
      <c r="F35" s="7">
        <v>31</v>
      </c>
      <c r="G35" s="7">
        <v>3165</v>
      </c>
      <c r="H35" s="8">
        <v>38.244375827084255</v>
      </c>
      <c r="I35" s="8">
        <v>-41.509433962264154</v>
      </c>
      <c r="J35" s="9">
        <v>36.422413793103445</v>
      </c>
    </row>
    <row r="36" spans="1:10" ht="14.25">
      <c r="A36" s="10" t="s">
        <v>29</v>
      </c>
      <c r="B36" s="3">
        <v>32346</v>
      </c>
      <c r="C36" s="3">
        <v>222</v>
      </c>
      <c r="D36" s="3">
        <v>32568</v>
      </c>
      <c r="E36" s="3">
        <v>25025</v>
      </c>
      <c r="F36" s="3">
        <v>216</v>
      </c>
      <c r="G36" s="3">
        <v>25241</v>
      </c>
      <c r="H36" s="4">
        <v>-22.633401347925556</v>
      </c>
      <c r="I36" s="4">
        <v>-2.7027027027027026</v>
      </c>
      <c r="J36" s="5">
        <v>-22.497543601080817</v>
      </c>
    </row>
    <row r="37" spans="1:10" ht="14.25">
      <c r="A37" s="6" t="s">
        <v>30</v>
      </c>
      <c r="B37" s="7">
        <v>2075</v>
      </c>
      <c r="C37" s="7">
        <v>31</v>
      </c>
      <c r="D37" s="7">
        <v>2106</v>
      </c>
      <c r="E37" s="7">
        <v>3990</v>
      </c>
      <c r="F37" s="7">
        <v>106</v>
      </c>
      <c r="G37" s="7">
        <v>4096</v>
      </c>
      <c r="H37" s="8">
        <v>92.28915662650601</v>
      </c>
      <c r="I37" s="8">
        <v>241.93548387096774</v>
      </c>
      <c r="J37" s="9">
        <v>94.49192782526116</v>
      </c>
    </row>
    <row r="38" spans="1:10" ht="14.25">
      <c r="A38" s="10" t="s">
        <v>37</v>
      </c>
      <c r="B38" s="3">
        <v>14958</v>
      </c>
      <c r="C38" s="3">
        <v>243</v>
      </c>
      <c r="D38" s="3">
        <v>15201</v>
      </c>
      <c r="E38" s="3">
        <v>12523</v>
      </c>
      <c r="F38" s="3">
        <v>258</v>
      </c>
      <c r="G38" s="3">
        <v>12781</v>
      </c>
      <c r="H38" s="4">
        <v>-16.278914293354728</v>
      </c>
      <c r="I38" s="4">
        <v>6.172839506172839</v>
      </c>
      <c r="J38" s="5">
        <v>-15.920005262811657</v>
      </c>
    </row>
    <row r="39" spans="1:10" ht="14.25">
      <c r="A39" s="6" t="s">
        <v>31</v>
      </c>
      <c r="B39" s="7">
        <v>3152</v>
      </c>
      <c r="C39" s="7">
        <v>4</v>
      </c>
      <c r="D39" s="7">
        <v>3156</v>
      </c>
      <c r="E39" s="7">
        <v>3597</v>
      </c>
      <c r="F39" s="7">
        <v>16</v>
      </c>
      <c r="G39" s="7">
        <v>3613</v>
      </c>
      <c r="H39" s="8">
        <v>14.11802030456853</v>
      </c>
      <c r="I39" s="8">
        <v>300</v>
      </c>
      <c r="J39" s="9">
        <v>14.480354879594422</v>
      </c>
    </row>
    <row r="40" spans="1:10" ht="14.25">
      <c r="A40" s="10" t="s">
        <v>32</v>
      </c>
      <c r="B40" s="3">
        <v>714</v>
      </c>
      <c r="C40" s="3">
        <v>9</v>
      </c>
      <c r="D40" s="3">
        <v>723</v>
      </c>
      <c r="E40" s="3">
        <v>876</v>
      </c>
      <c r="F40" s="3">
        <v>23</v>
      </c>
      <c r="G40" s="3">
        <v>899</v>
      </c>
      <c r="H40" s="4">
        <v>22.689075630252102</v>
      </c>
      <c r="I40" s="4">
        <v>155.55555555555557</v>
      </c>
      <c r="J40" s="5">
        <v>24.343015214384508</v>
      </c>
    </row>
    <row r="41" spans="1:10" ht="14.25">
      <c r="A41" s="6" t="s">
        <v>33</v>
      </c>
      <c r="B41" s="7">
        <v>11963</v>
      </c>
      <c r="C41" s="7">
        <v>4516</v>
      </c>
      <c r="D41" s="7">
        <v>16479</v>
      </c>
      <c r="E41" s="7">
        <v>13234</v>
      </c>
      <c r="F41" s="7">
        <v>3249</v>
      </c>
      <c r="G41" s="7">
        <v>16483</v>
      </c>
      <c r="H41" s="8">
        <v>10.624425311376745</v>
      </c>
      <c r="I41" s="8">
        <v>-28.055801594331264</v>
      </c>
      <c r="J41" s="9">
        <v>0.024273317555676924</v>
      </c>
    </row>
    <row r="42" spans="1:10" ht="14.25">
      <c r="A42" s="10" t="s">
        <v>34</v>
      </c>
      <c r="B42" s="3">
        <v>1683</v>
      </c>
      <c r="C42" s="3">
        <v>51</v>
      </c>
      <c r="D42" s="3">
        <v>1734</v>
      </c>
      <c r="E42" s="3">
        <v>906</v>
      </c>
      <c r="F42" s="3">
        <v>46</v>
      </c>
      <c r="G42" s="3">
        <v>952</v>
      </c>
      <c r="H42" s="4">
        <v>-46.16755793226381</v>
      </c>
      <c r="I42" s="4">
        <v>-9.803921568627452</v>
      </c>
      <c r="J42" s="5">
        <v>-45.09803921568628</v>
      </c>
    </row>
    <row r="43" spans="1:10" ht="14.25">
      <c r="A43" s="6" t="s">
        <v>35</v>
      </c>
      <c r="B43" s="7">
        <v>6297</v>
      </c>
      <c r="C43" s="7">
        <v>1329</v>
      </c>
      <c r="D43" s="7">
        <v>7626</v>
      </c>
      <c r="E43" s="7">
        <v>5933</v>
      </c>
      <c r="F43" s="7">
        <v>1218</v>
      </c>
      <c r="G43" s="7">
        <v>7151</v>
      </c>
      <c r="H43" s="8">
        <v>-5.780530411306971</v>
      </c>
      <c r="I43" s="8">
        <v>-8.35214446952596</v>
      </c>
      <c r="J43" s="9">
        <v>-6.228691319171256</v>
      </c>
    </row>
    <row r="44" spans="1:10" ht="14.25">
      <c r="A44" s="10" t="s">
        <v>36</v>
      </c>
      <c r="B44" s="3">
        <v>5079</v>
      </c>
      <c r="C44" s="3">
        <v>146</v>
      </c>
      <c r="D44" s="3">
        <v>5225</v>
      </c>
      <c r="E44" s="3">
        <v>5954</v>
      </c>
      <c r="F44" s="3">
        <v>55</v>
      </c>
      <c r="G44" s="3">
        <v>6009</v>
      </c>
      <c r="H44" s="4">
        <v>17.227800748178776</v>
      </c>
      <c r="I44" s="4">
        <v>-62.328767123287676</v>
      </c>
      <c r="J44" s="5">
        <v>15.004784688995215</v>
      </c>
    </row>
    <row r="45" spans="1:10" ht="14.25">
      <c r="A45" s="6" t="s">
        <v>66</v>
      </c>
      <c r="B45" s="7">
        <v>3977</v>
      </c>
      <c r="C45" s="7">
        <v>12</v>
      </c>
      <c r="D45" s="7">
        <v>3989</v>
      </c>
      <c r="E45" s="7">
        <v>5037</v>
      </c>
      <c r="F45" s="7">
        <v>37</v>
      </c>
      <c r="G45" s="7">
        <v>5074</v>
      </c>
      <c r="H45" s="8">
        <v>26.653256223283883</v>
      </c>
      <c r="I45" s="8">
        <v>208.33333333333334</v>
      </c>
      <c r="J45" s="9">
        <v>27.19979944848333</v>
      </c>
    </row>
    <row r="46" spans="1:10" ht="14.25">
      <c r="A46" s="10" t="s">
        <v>67</v>
      </c>
      <c r="B46" s="3">
        <v>2418</v>
      </c>
      <c r="C46" s="3">
        <v>5</v>
      </c>
      <c r="D46" s="3">
        <v>2423</v>
      </c>
      <c r="E46" s="3">
        <v>3217</v>
      </c>
      <c r="F46" s="3">
        <v>15</v>
      </c>
      <c r="G46" s="3">
        <v>3232</v>
      </c>
      <c r="H46" s="4">
        <v>33.043837882547564</v>
      </c>
      <c r="I46" s="4">
        <v>200</v>
      </c>
      <c r="J46" s="5">
        <v>33.38836153528683</v>
      </c>
    </row>
    <row r="47" spans="1:10" ht="14.25">
      <c r="A47" s="6" t="s">
        <v>38</v>
      </c>
      <c r="B47" s="7">
        <v>6194</v>
      </c>
      <c r="C47" s="7">
        <v>175</v>
      </c>
      <c r="D47" s="7">
        <v>6369</v>
      </c>
      <c r="E47" s="7">
        <v>7073</v>
      </c>
      <c r="F47" s="7">
        <v>233</v>
      </c>
      <c r="G47" s="7">
        <v>7306</v>
      </c>
      <c r="H47" s="8">
        <v>14.191152728446884</v>
      </c>
      <c r="I47" s="8">
        <v>33.14285714285714</v>
      </c>
      <c r="J47" s="9">
        <v>14.711885696341657</v>
      </c>
    </row>
    <row r="48" spans="1:10" ht="14.25">
      <c r="A48" s="10" t="s">
        <v>68</v>
      </c>
      <c r="B48" s="3">
        <v>3724</v>
      </c>
      <c r="C48" s="3">
        <v>36</v>
      </c>
      <c r="D48" s="3">
        <v>3760</v>
      </c>
      <c r="E48" s="3">
        <v>7356</v>
      </c>
      <c r="F48" s="3">
        <v>108</v>
      </c>
      <c r="G48" s="3">
        <v>7464</v>
      </c>
      <c r="H48" s="4">
        <v>97.52953813104189</v>
      </c>
      <c r="I48" s="4">
        <v>200</v>
      </c>
      <c r="J48" s="5">
        <v>98.51063829787235</v>
      </c>
    </row>
    <row r="49" spans="1:10" ht="14.25">
      <c r="A49" s="6" t="s">
        <v>39</v>
      </c>
      <c r="B49" s="7">
        <v>12599</v>
      </c>
      <c r="C49" s="7">
        <v>1553</v>
      </c>
      <c r="D49" s="7">
        <v>14152</v>
      </c>
      <c r="E49" s="7">
        <v>13318</v>
      </c>
      <c r="F49" s="7">
        <v>1404</v>
      </c>
      <c r="G49" s="7">
        <v>14722</v>
      </c>
      <c r="H49" s="8">
        <v>5.706802127152949</v>
      </c>
      <c r="I49" s="8">
        <v>-9.594333547971667</v>
      </c>
      <c r="J49" s="9">
        <v>4.027699265121538</v>
      </c>
    </row>
    <row r="50" spans="1:10" ht="14.25">
      <c r="A50" s="10" t="s">
        <v>40</v>
      </c>
      <c r="B50" s="3">
        <v>526</v>
      </c>
      <c r="C50" s="3">
        <v>0</v>
      </c>
      <c r="D50" s="3">
        <v>526</v>
      </c>
      <c r="E50" s="3">
        <v>586</v>
      </c>
      <c r="F50" s="3">
        <v>0</v>
      </c>
      <c r="G50" s="3">
        <v>586</v>
      </c>
      <c r="H50" s="4">
        <v>11.406844106463879</v>
      </c>
      <c r="I50" s="4">
        <v>0</v>
      </c>
      <c r="J50" s="5">
        <v>11.406844106463879</v>
      </c>
    </row>
    <row r="51" spans="1:10" ht="14.25">
      <c r="A51" s="6" t="s">
        <v>41</v>
      </c>
      <c r="B51" s="7">
        <v>918</v>
      </c>
      <c r="C51" s="7">
        <v>7</v>
      </c>
      <c r="D51" s="7">
        <v>925</v>
      </c>
      <c r="E51" s="7">
        <v>1090</v>
      </c>
      <c r="F51" s="7">
        <v>2</v>
      </c>
      <c r="G51" s="7">
        <v>1092</v>
      </c>
      <c r="H51" s="8">
        <v>18.736383442265794</v>
      </c>
      <c r="I51" s="8">
        <v>-71.42857142857143</v>
      </c>
      <c r="J51" s="9">
        <v>18.054054054054053</v>
      </c>
    </row>
    <row r="52" spans="1:10" ht="14.25">
      <c r="A52" s="10" t="s">
        <v>42</v>
      </c>
      <c r="B52" s="3">
        <v>3017</v>
      </c>
      <c r="C52" s="3">
        <v>62</v>
      </c>
      <c r="D52" s="3">
        <v>3079</v>
      </c>
      <c r="E52" s="3">
        <v>3339</v>
      </c>
      <c r="F52" s="3">
        <v>54</v>
      </c>
      <c r="G52" s="3">
        <v>3393</v>
      </c>
      <c r="H52" s="4">
        <v>10.672853828306264</v>
      </c>
      <c r="I52" s="4">
        <v>-12.903225806451612</v>
      </c>
      <c r="J52" s="5">
        <v>10.198116271516726</v>
      </c>
    </row>
    <row r="53" spans="1:10" ht="14.25">
      <c r="A53" s="6" t="s">
        <v>69</v>
      </c>
      <c r="B53" s="7">
        <v>5808</v>
      </c>
      <c r="C53" s="7">
        <v>42</v>
      </c>
      <c r="D53" s="7">
        <v>5850</v>
      </c>
      <c r="E53" s="7">
        <v>8079</v>
      </c>
      <c r="F53" s="7">
        <v>177</v>
      </c>
      <c r="G53" s="7">
        <v>8256</v>
      </c>
      <c r="H53" s="8">
        <v>39.10123966942149</v>
      </c>
      <c r="I53" s="8">
        <v>321.42857142857144</v>
      </c>
      <c r="J53" s="9">
        <v>41.12820512820513</v>
      </c>
    </row>
    <row r="54" spans="1:10" ht="14.25">
      <c r="A54" s="10" t="s">
        <v>43</v>
      </c>
      <c r="B54" s="3">
        <v>5485</v>
      </c>
      <c r="C54" s="3">
        <v>2</v>
      </c>
      <c r="D54" s="3">
        <v>5487</v>
      </c>
      <c r="E54" s="3">
        <v>6477</v>
      </c>
      <c r="F54" s="3">
        <v>1</v>
      </c>
      <c r="G54" s="3">
        <v>6478</v>
      </c>
      <c r="H54" s="4">
        <v>18.085688240656335</v>
      </c>
      <c r="I54" s="4">
        <v>-50</v>
      </c>
      <c r="J54" s="5">
        <v>18.060871149990888</v>
      </c>
    </row>
    <row r="55" spans="1:10" ht="14.25">
      <c r="A55" s="6" t="s">
        <v>61</v>
      </c>
      <c r="B55" s="7">
        <v>24152</v>
      </c>
      <c r="C55" s="7">
        <v>745</v>
      </c>
      <c r="D55" s="7">
        <v>24897</v>
      </c>
      <c r="E55" s="7">
        <v>26916</v>
      </c>
      <c r="F55" s="7">
        <v>703</v>
      </c>
      <c r="G55" s="7">
        <v>27619</v>
      </c>
      <c r="H55" s="8">
        <v>11.444186816826765</v>
      </c>
      <c r="I55" s="8">
        <v>-5.6375838926174495</v>
      </c>
      <c r="J55" s="9">
        <v>10.933044141864482</v>
      </c>
    </row>
    <row r="56" spans="1:10" ht="14.25">
      <c r="A56" s="10" t="s">
        <v>44</v>
      </c>
      <c r="B56" s="3">
        <v>1179</v>
      </c>
      <c r="C56" s="3">
        <v>5</v>
      </c>
      <c r="D56" s="3">
        <v>1184</v>
      </c>
      <c r="E56" s="3">
        <v>1286</v>
      </c>
      <c r="F56" s="3">
        <v>28</v>
      </c>
      <c r="G56" s="3">
        <v>1314</v>
      </c>
      <c r="H56" s="4">
        <v>9.0754877014419</v>
      </c>
      <c r="I56" s="4">
        <v>459.99999999999994</v>
      </c>
      <c r="J56" s="5">
        <v>10.97972972972973</v>
      </c>
    </row>
    <row r="57" spans="1:10" ht="14.25">
      <c r="A57" s="6" t="s">
        <v>45</v>
      </c>
      <c r="B57" s="7">
        <v>6016</v>
      </c>
      <c r="C57" s="7">
        <v>20</v>
      </c>
      <c r="D57" s="7">
        <v>6036</v>
      </c>
      <c r="E57" s="7">
        <v>5768</v>
      </c>
      <c r="F57" s="7">
        <v>3</v>
      </c>
      <c r="G57" s="7">
        <v>5771</v>
      </c>
      <c r="H57" s="8">
        <v>-4.122340425531915</v>
      </c>
      <c r="I57" s="8">
        <v>-85</v>
      </c>
      <c r="J57" s="9">
        <v>-4.390324718356528</v>
      </c>
    </row>
    <row r="58" spans="1:10" ht="14.25">
      <c r="A58" s="10" t="s">
        <v>46</v>
      </c>
      <c r="B58" s="3">
        <v>15512</v>
      </c>
      <c r="C58" s="3">
        <v>60</v>
      </c>
      <c r="D58" s="3">
        <v>15572</v>
      </c>
      <c r="E58" s="3">
        <v>17605</v>
      </c>
      <c r="F58" s="3">
        <v>63</v>
      </c>
      <c r="G58" s="3">
        <v>17668</v>
      </c>
      <c r="H58" s="4">
        <v>13.492779783393502</v>
      </c>
      <c r="I58" s="4">
        <v>5</v>
      </c>
      <c r="J58" s="5">
        <v>13.460056511687647</v>
      </c>
    </row>
    <row r="59" spans="1:10" ht="14.25">
      <c r="A59" s="6" t="s">
        <v>75</v>
      </c>
      <c r="B59" s="7">
        <v>1204</v>
      </c>
      <c r="C59" s="7">
        <v>269</v>
      </c>
      <c r="D59" s="7">
        <v>1473</v>
      </c>
      <c r="E59" s="7">
        <v>5162</v>
      </c>
      <c r="F59" s="7">
        <v>432</v>
      </c>
      <c r="G59" s="7">
        <v>5594</v>
      </c>
      <c r="H59" s="8">
        <v>328.7375415282392</v>
      </c>
      <c r="I59" s="8">
        <v>60.594795539033456</v>
      </c>
      <c r="J59" s="9">
        <v>279.7691785471826</v>
      </c>
    </row>
    <row r="60" spans="1:10" ht="14.25">
      <c r="A60" s="10" t="s">
        <v>76</v>
      </c>
      <c r="B60" s="3">
        <v>494</v>
      </c>
      <c r="C60" s="3">
        <v>621</v>
      </c>
      <c r="D60" s="3">
        <v>1115</v>
      </c>
      <c r="E60" s="3">
        <v>448</v>
      </c>
      <c r="F60" s="3">
        <v>436</v>
      </c>
      <c r="G60" s="3">
        <v>884</v>
      </c>
      <c r="H60" s="4">
        <v>-9.31174089068826</v>
      </c>
      <c r="I60" s="4">
        <v>-29.790660225442835</v>
      </c>
      <c r="J60" s="5">
        <v>-20.717488789237667</v>
      </c>
    </row>
    <row r="61" spans="1:11" ht="14.25">
      <c r="A61" s="11" t="s">
        <v>47</v>
      </c>
      <c r="B61" s="12">
        <f>B62-SUM(B6+B10+B20+B32+B59+B60+B5)</f>
        <v>535142</v>
      </c>
      <c r="C61" s="12">
        <f>C62-SUM(C6+C10+C20+C32+C59+C60+C5)</f>
        <v>279492</v>
      </c>
      <c r="D61" s="12">
        <f>D62-SUM(D6+D10+D20+D32+D59+D60+D5)</f>
        <v>814634</v>
      </c>
      <c r="E61" s="12">
        <f>E62-SUM(E6+E10+E20+E32+E59+E60+E5)</f>
        <v>580696</v>
      </c>
      <c r="F61" s="12">
        <f>F62-SUM(F6+F10+F20+F32+F59+F60+F5)</f>
        <v>309497</v>
      </c>
      <c r="G61" s="12">
        <f>G62-SUM(G6+G10+G20+G32+G59+G60+G5)</f>
        <v>890193</v>
      </c>
      <c r="H61" s="13">
        <f>+_xlfn.IFERROR(((E61-B61)/B61)*100,0)</f>
        <v>8.51250696076929</v>
      </c>
      <c r="I61" s="13">
        <f>+_xlfn.IFERROR(((F61-C61)/C61)*100,0)</f>
        <v>10.735548781360468</v>
      </c>
      <c r="J61" s="35">
        <f>+_xlfn.IFERROR(((G61-D61)/D61)*100,0)</f>
        <v>9.275208253031423</v>
      </c>
      <c r="K61" s="36"/>
    </row>
    <row r="62" spans="1:10" ht="14.25">
      <c r="A62" s="14" t="s">
        <v>48</v>
      </c>
      <c r="B62" s="15">
        <f>SUM(B4:B60)</f>
        <v>786150</v>
      </c>
      <c r="C62" s="15">
        <f>SUM(C4:C60)</f>
        <v>702476</v>
      </c>
      <c r="D62" s="15">
        <f>SUM(D4:D60)</f>
        <v>1488626</v>
      </c>
      <c r="E62" s="15">
        <f>SUM(E4:E60)</f>
        <v>868467</v>
      </c>
      <c r="F62" s="15">
        <f>SUM(F4:F60)</f>
        <v>813328</v>
      </c>
      <c r="G62" s="15">
        <f>SUM(G4:G60)</f>
        <v>1681795</v>
      </c>
      <c r="H62" s="16">
        <f>+_xlfn.IFERROR(((E62-B62)/B62)*100,0)</f>
        <v>10.470902499522992</v>
      </c>
      <c r="I62" s="16">
        <f>+_xlfn.IFERROR(((F62-C62)/C62)*100,0)</f>
        <v>15.7801832375768</v>
      </c>
      <c r="J62" s="17">
        <f>+_xlfn.IFERROR(((G62-D62)/D62)*100,0)</f>
        <v>12.976328506958765</v>
      </c>
    </row>
    <row r="63" spans="1:10" ht="15" thickBot="1">
      <c r="A63" s="18" t="s">
        <v>49</v>
      </c>
      <c r="B63" s="19"/>
      <c r="C63" s="19"/>
      <c r="D63" s="19">
        <v>396899</v>
      </c>
      <c r="E63" s="19"/>
      <c r="F63" s="19"/>
      <c r="G63" s="19">
        <v>485224</v>
      </c>
      <c r="H63" s="73">
        <f>+_xlfn.IFERROR(((G63-D63)/D63)*100,0)</f>
        <v>22.253772370300755</v>
      </c>
      <c r="I63" s="73"/>
      <c r="J63" s="74"/>
    </row>
    <row r="64" spans="1:10" ht="14.25">
      <c r="A64" s="14" t="s">
        <v>50</v>
      </c>
      <c r="B64" s="34"/>
      <c r="C64" s="34"/>
      <c r="D64" s="34">
        <f>+D62+D63</f>
        <v>1885525</v>
      </c>
      <c r="E64" s="34"/>
      <c r="F64" s="34"/>
      <c r="G64" s="34">
        <f>+G62+G63</f>
        <v>2167019</v>
      </c>
      <c r="H64" s="75">
        <f>+_xlfn.IFERROR(((G64-D64)/D64)*100,0)</f>
        <v>14.929210697285903</v>
      </c>
      <c r="I64" s="75"/>
      <c r="J64" s="76"/>
    </row>
    <row r="65" spans="1:10" ht="14.25">
      <c r="A65" s="58"/>
      <c r="B65" s="59"/>
      <c r="C65" s="59"/>
      <c r="D65" s="59"/>
      <c r="E65" s="59"/>
      <c r="F65" s="59"/>
      <c r="G65" s="59"/>
      <c r="H65" s="59"/>
      <c r="I65" s="59"/>
      <c r="J65" s="60"/>
    </row>
    <row r="66" spans="1:10" ht="15" thickBot="1">
      <c r="A66" s="61"/>
      <c r="B66" s="62"/>
      <c r="C66" s="62"/>
      <c r="D66" s="62"/>
      <c r="E66" s="62"/>
      <c r="F66" s="62"/>
      <c r="G66" s="62"/>
      <c r="H66" s="62"/>
      <c r="I66" s="62"/>
      <c r="J66" s="63"/>
    </row>
    <row r="67" spans="1:10" ht="48.75" customHeight="1">
      <c r="A67" s="64" t="s">
        <v>62</v>
      </c>
      <c r="B67" s="64"/>
      <c r="C67" s="64"/>
      <c r="D67" s="64"/>
      <c r="E67" s="64"/>
      <c r="F67" s="64"/>
      <c r="G67" s="64"/>
      <c r="H67" s="64"/>
      <c r="I67" s="64"/>
      <c r="J67" s="64"/>
    </row>
    <row r="68" ht="14.25">
      <c r="A68" s="39" t="s">
        <v>63</v>
      </c>
    </row>
    <row r="69" spans="8:10" ht="14.25">
      <c r="H69" s="38"/>
      <c r="I69" s="38"/>
      <c r="J69" s="38"/>
    </row>
    <row r="70" spans="1:10" ht="14.25">
      <c r="A70" t="s">
        <v>78</v>
      </c>
      <c r="H70" s="38"/>
      <c r="I70" s="38"/>
      <c r="J70" s="38"/>
    </row>
    <row r="71" spans="8:10" ht="14.25">
      <c r="H71" s="38"/>
      <c r="I71" s="38"/>
      <c r="J71" s="38"/>
    </row>
    <row r="72" spans="8:10" ht="14.25">
      <c r="H72" s="38"/>
      <c r="I72" s="38"/>
      <c r="J72" s="38"/>
    </row>
  </sheetData>
  <sheetProtection/>
  <mergeCells count="10">
    <mergeCell ref="A65:J65"/>
    <mergeCell ref="A66:J66"/>
    <mergeCell ref="A67:J67"/>
    <mergeCell ref="A1:J1"/>
    <mergeCell ref="A2:A3"/>
    <mergeCell ref="B2:D2"/>
    <mergeCell ref="E2:G2"/>
    <mergeCell ref="H2:J2"/>
    <mergeCell ref="H63:J63"/>
    <mergeCell ref="H64:J64"/>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J69"/>
  <sheetViews>
    <sheetView zoomScale="75" zoomScaleNormal="75" zoomScalePageLayoutView="0" workbookViewId="0" topLeftCell="A1">
      <selection activeCell="B4" sqref="B4:J60"/>
    </sheetView>
  </sheetViews>
  <sheetFormatPr defaultColWidth="9.140625" defaultRowHeight="15"/>
  <cols>
    <col min="1" max="1" width="34.00390625" style="0" bestFit="1" customWidth="1"/>
    <col min="2" max="10" width="14.28125" style="0" customWidth="1"/>
  </cols>
  <sheetData>
    <row r="1" spans="1:10" ht="24.75" customHeight="1">
      <c r="A1" s="65" t="s">
        <v>56</v>
      </c>
      <c r="B1" s="66"/>
      <c r="C1" s="66"/>
      <c r="D1" s="66"/>
      <c r="E1" s="66"/>
      <c r="F1" s="66"/>
      <c r="G1" s="66"/>
      <c r="H1" s="66"/>
      <c r="I1" s="66"/>
      <c r="J1" s="67"/>
    </row>
    <row r="2" spans="1:10" ht="27" customHeight="1">
      <c r="A2" s="79" t="s">
        <v>1</v>
      </c>
      <c r="B2" s="70" t="s">
        <v>79</v>
      </c>
      <c r="C2" s="70"/>
      <c r="D2" s="70"/>
      <c r="E2" s="70" t="s">
        <v>80</v>
      </c>
      <c r="F2" s="70"/>
      <c r="G2" s="70"/>
      <c r="H2" s="71" t="s">
        <v>65</v>
      </c>
      <c r="I2" s="71"/>
      <c r="J2" s="72"/>
    </row>
    <row r="3" spans="1:10" ht="14.25">
      <c r="A3" s="80"/>
      <c r="B3" s="1" t="s">
        <v>2</v>
      </c>
      <c r="C3" s="1" t="s">
        <v>3</v>
      </c>
      <c r="D3" s="1" t="s">
        <v>4</v>
      </c>
      <c r="E3" s="1" t="s">
        <v>2</v>
      </c>
      <c r="F3" s="1" t="s">
        <v>3</v>
      </c>
      <c r="G3" s="1" t="s">
        <v>4</v>
      </c>
      <c r="H3" s="1" t="s">
        <v>2</v>
      </c>
      <c r="I3" s="1" t="s">
        <v>3</v>
      </c>
      <c r="J3" s="2" t="s">
        <v>4</v>
      </c>
    </row>
    <row r="4" spans="1:10" ht="14.25">
      <c r="A4" s="10" t="s">
        <v>5</v>
      </c>
      <c r="B4" s="3">
        <v>3</v>
      </c>
      <c r="C4" s="3">
        <v>1319</v>
      </c>
      <c r="D4" s="3">
        <v>1322</v>
      </c>
      <c r="E4" s="3">
        <v>0</v>
      </c>
      <c r="F4" s="3">
        <v>0</v>
      </c>
      <c r="G4" s="3">
        <v>0</v>
      </c>
      <c r="H4" s="4">
        <v>-100</v>
      </c>
      <c r="I4" s="4">
        <v>-100</v>
      </c>
      <c r="J4" s="5">
        <v>-100</v>
      </c>
    </row>
    <row r="5" spans="1:10" ht="14.25">
      <c r="A5" s="6" t="s">
        <v>70</v>
      </c>
      <c r="B5" s="7">
        <v>106949</v>
      </c>
      <c r="C5" s="7">
        <v>308651</v>
      </c>
      <c r="D5" s="7">
        <v>415600</v>
      </c>
      <c r="E5" s="7">
        <v>122614</v>
      </c>
      <c r="F5" s="7">
        <v>372753</v>
      </c>
      <c r="G5" s="7">
        <v>495367</v>
      </c>
      <c r="H5" s="8">
        <v>14.647168276468223</v>
      </c>
      <c r="I5" s="8">
        <v>20.76844073079303</v>
      </c>
      <c r="J5" s="9">
        <v>19.193214629451397</v>
      </c>
    </row>
    <row r="6" spans="1:10" ht="14.25">
      <c r="A6" s="10" t="s">
        <v>71</v>
      </c>
      <c r="B6" s="3">
        <v>94528</v>
      </c>
      <c r="C6" s="3">
        <v>100683</v>
      </c>
      <c r="D6" s="3">
        <v>195211</v>
      </c>
      <c r="E6" s="3">
        <v>104036</v>
      </c>
      <c r="F6" s="3">
        <v>117660</v>
      </c>
      <c r="G6" s="3">
        <v>221696</v>
      </c>
      <c r="H6" s="4">
        <v>10.05839539607312</v>
      </c>
      <c r="I6" s="4">
        <v>16.86183367599297</v>
      </c>
      <c r="J6" s="5">
        <v>13.567370691200804</v>
      </c>
    </row>
    <row r="7" spans="1:10" ht="14.25">
      <c r="A7" s="6" t="s">
        <v>6</v>
      </c>
      <c r="B7" s="7">
        <v>45734</v>
      </c>
      <c r="C7" s="7">
        <v>14716</v>
      </c>
      <c r="D7" s="7">
        <v>60450</v>
      </c>
      <c r="E7" s="7">
        <v>59992</v>
      </c>
      <c r="F7" s="7">
        <v>20433</v>
      </c>
      <c r="G7" s="7">
        <v>80425</v>
      </c>
      <c r="H7" s="8">
        <v>31.175930380023615</v>
      </c>
      <c r="I7" s="8">
        <v>38.84887197608046</v>
      </c>
      <c r="J7" s="9">
        <v>33.043837882547564</v>
      </c>
    </row>
    <row r="8" spans="1:10" ht="14.25">
      <c r="A8" s="10" t="s">
        <v>7</v>
      </c>
      <c r="B8" s="3">
        <v>36583</v>
      </c>
      <c r="C8" s="3">
        <v>25731</v>
      </c>
      <c r="D8" s="3">
        <v>62314</v>
      </c>
      <c r="E8" s="3">
        <v>38455</v>
      </c>
      <c r="F8" s="3">
        <v>27530</v>
      </c>
      <c r="G8" s="3">
        <v>65985</v>
      </c>
      <c r="H8" s="4">
        <v>5.117130907798704</v>
      </c>
      <c r="I8" s="4">
        <v>6.991566592825775</v>
      </c>
      <c r="J8" s="5">
        <v>5.891132008858362</v>
      </c>
    </row>
    <row r="9" spans="1:10" ht="14.25">
      <c r="A9" s="6" t="s">
        <v>8</v>
      </c>
      <c r="B9" s="7">
        <v>34670</v>
      </c>
      <c r="C9" s="7">
        <v>150216</v>
      </c>
      <c r="D9" s="7">
        <v>184886</v>
      </c>
      <c r="E9" s="7">
        <v>39088</v>
      </c>
      <c r="F9" s="7">
        <v>175620</v>
      </c>
      <c r="G9" s="7">
        <v>214708</v>
      </c>
      <c r="H9" s="8">
        <v>12.743005480242283</v>
      </c>
      <c r="I9" s="8">
        <v>16.91164722799169</v>
      </c>
      <c r="J9" s="9">
        <v>16.129939530305162</v>
      </c>
    </row>
    <row r="10" spans="1:10" ht="14.25">
      <c r="A10" s="10" t="s">
        <v>72</v>
      </c>
      <c r="B10" s="3">
        <v>2987</v>
      </c>
      <c r="C10" s="3">
        <v>1992</v>
      </c>
      <c r="D10" s="3">
        <v>4979</v>
      </c>
      <c r="E10" s="3">
        <v>3683</v>
      </c>
      <c r="F10" s="3">
        <v>2512</v>
      </c>
      <c r="G10" s="3">
        <v>6195</v>
      </c>
      <c r="H10" s="4">
        <v>23.300970873786408</v>
      </c>
      <c r="I10" s="4">
        <v>26.104417670682732</v>
      </c>
      <c r="J10" s="5">
        <v>24.422574814219722</v>
      </c>
    </row>
    <row r="11" spans="1:10" ht="14.25">
      <c r="A11" s="6" t="s">
        <v>9</v>
      </c>
      <c r="B11" s="7">
        <v>9725</v>
      </c>
      <c r="C11" s="7">
        <v>18459</v>
      </c>
      <c r="D11" s="7">
        <v>28184</v>
      </c>
      <c r="E11" s="7">
        <v>11801</v>
      </c>
      <c r="F11" s="7">
        <v>20474</v>
      </c>
      <c r="G11" s="7">
        <v>32275</v>
      </c>
      <c r="H11" s="8">
        <v>21.347043701799485</v>
      </c>
      <c r="I11" s="8">
        <v>10.916084294923884</v>
      </c>
      <c r="J11" s="9">
        <v>14.515327845586148</v>
      </c>
    </row>
    <row r="12" spans="1:10" ht="14.25">
      <c r="A12" s="10" t="s">
        <v>10</v>
      </c>
      <c r="B12" s="3">
        <v>12586</v>
      </c>
      <c r="C12" s="3">
        <v>12265</v>
      </c>
      <c r="D12" s="3">
        <v>24851</v>
      </c>
      <c r="E12" s="3">
        <v>14117</v>
      </c>
      <c r="F12" s="3">
        <v>11535</v>
      </c>
      <c r="G12" s="3">
        <v>25652</v>
      </c>
      <c r="H12" s="4">
        <v>12.164309550293979</v>
      </c>
      <c r="I12" s="4">
        <v>-5.951895637994293</v>
      </c>
      <c r="J12" s="5">
        <v>3.2232103335881854</v>
      </c>
    </row>
    <row r="13" spans="1:10" ht="14.25">
      <c r="A13" s="6" t="s">
        <v>11</v>
      </c>
      <c r="B13" s="7">
        <v>20126</v>
      </c>
      <c r="C13" s="7">
        <v>6966</v>
      </c>
      <c r="D13" s="7">
        <v>27092</v>
      </c>
      <c r="E13" s="7">
        <v>24250</v>
      </c>
      <c r="F13" s="7">
        <v>6662</v>
      </c>
      <c r="G13" s="7">
        <v>30912</v>
      </c>
      <c r="H13" s="8">
        <v>20.490907284110108</v>
      </c>
      <c r="I13" s="8">
        <v>-4.364053976457077</v>
      </c>
      <c r="J13" s="9">
        <v>14.100103351542892</v>
      </c>
    </row>
    <row r="14" spans="1:10" ht="14.25">
      <c r="A14" s="10" t="s">
        <v>12</v>
      </c>
      <c r="B14" s="3">
        <v>15880</v>
      </c>
      <c r="C14" s="3">
        <v>5383</v>
      </c>
      <c r="D14" s="3">
        <v>21263</v>
      </c>
      <c r="E14" s="3">
        <v>18109</v>
      </c>
      <c r="F14" s="3">
        <v>6625</v>
      </c>
      <c r="G14" s="3">
        <v>24734</v>
      </c>
      <c r="H14" s="4">
        <v>14.03652392947103</v>
      </c>
      <c r="I14" s="4">
        <v>23.072636076537247</v>
      </c>
      <c r="J14" s="5">
        <v>16.32413111978554</v>
      </c>
    </row>
    <row r="15" spans="1:10" ht="14.25">
      <c r="A15" s="6" t="s">
        <v>13</v>
      </c>
      <c r="B15" s="7">
        <v>5443</v>
      </c>
      <c r="C15" s="7">
        <v>57</v>
      </c>
      <c r="D15" s="7">
        <v>5500</v>
      </c>
      <c r="E15" s="7">
        <v>6388</v>
      </c>
      <c r="F15" s="7">
        <v>70</v>
      </c>
      <c r="G15" s="7">
        <v>6458</v>
      </c>
      <c r="H15" s="8">
        <v>17.361749035458388</v>
      </c>
      <c r="I15" s="8">
        <v>22.807017543859647</v>
      </c>
      <c r="J15" s="9">
        <v>17.418181818181818</v>
      </c>
    </row>
    <row r="16" spans="1:10" ht="14.25">
      <c r="A16" s="10" t="s">
        <v>14</v>
      </c>
      <c r="B16" s="3">
        <v>12905</v>
      </c>
      <c r="C16" s="3">
        <v>2237</v>
      </c>
      <c r="D16" s="3">
        <v>15142</v>
      </c>
      <c r="E16" s="3">
        <v>14137</v>
      </c>
      <c r="F16" s="3">
        <v>2168</v>
      </c>
      <c r="G16" s="3">
        <v>16305</v>
      </c>
      <c r="H16" s="4">
        <v>9.546687330492057</v>
      </c>
      <c r="I16" s="4">
        <v>-3.0844881537773805</v>
      </c>
      <c r="J16" s="5">
        <v>7.680623431514992</v>
      </c>
    </row>
    <row r="17" spans="1:10" ht="14.25">
      <c r="A17" s="6" t="s">
        <v>15</v>
      </c>
      <c r="B17" s="7">
        <v>1266</v>
      </c>
      <c r="C17" s="7">
        <v>0</v>
      </c>
      <c r="D17" s="7">
        <v>1266</v>
      </c>
      <c r="E17" s="7">
        <v>2091</v>
      </c>
      <c r="F17" s="7">
        <v>4</v>
      </c>
      <c r="G17" s="7">
        <v>2095</v>
      </c>
      <c r="H17" s="8">
        <v>65.16587677725119</v>
      </c>
      <c r="I17" s="8">
        <v>0</v>
      </c>
      <c r="J17" s="9">
        <v>65.48183254344391</v>
      </c>
    </row>
    <row r="18" spans="1:10" ht="14.25">
      <c r="A18" s="10" t="s">
        <v>16</v>
      </c>
      <c r="B18" s="3">
        <v>1374</v>
      </c>
      <c r="C18" s="3">
        <v>18</v>
      </c>
      <c r="D18" s="3">
        <v>1392</v>
      </c>
      <c r="E18" s="3">
        <v>1962</v>
      </c>
      <c r="F18" s="3">
        <v>22</v>
      </c>
      <c r="G18" s="3">
        <v>1984</v>
      </c>
      <c r="H18" s="4">
        <v>42.79475982532751</v>
      </c>
      <c r="I18" s="4">
        <v>22.22222222222222</v>
      </c>
      <c r="J18" s="5">
        <v>42.5287356321839</v>
      </c>
    </row>
    <row r="19" spans="1:10" ht="14.25">
      <c r="A19" s="6" t="s">
        <v>17</v>
      </c>
      <c r="B19" s="7">
        <v>639</v>
      </c>
      <c r="C19" s="7">
        <v>79</v>
      </c>
      <c r="D19" s="7">
        <v>718</v>
      </c>
      <c r="E19" s="7">
        <v>901</v>
      </c>
      <c r="F19" s="7">
        <v>56</v>
      </c>
      <c r="G19" s="7">
        <v>957</v>
      </c>
      <c r="H19" s="8">
        <v>41.00156494522692</v>
      </c>
      <c r="I19" s="8">
        <v>-29.11392405063291</v>
      </c>
      <c r="J19" s="9">
        <v>33.28690807799443</v>
      </c>
    </row>
    <row r="20" spans="1:10" ht="14.25">
      <c r="A20" s="10" t="s">
        <v>73</v>
      </c>
      <c r="B20" s="3">
        <v>0</v>
      </c>
      <c r="C20" s="3">
        <v>0</v>
      </c>
      <c r="D20" s="3">
        <v>0</v>
      </c>
      <c r="E20" s="3">
        <v>0</v>
      </c>
      <c r="F20" s="3">
        <v>0</v>
      </c>
      <c r="G20" s="3">
        <v>0</v>
      </c>
      <c r="H20" s="4">
        <v>0</v>
      </c>
      <c r="I20" s="4">
        <v>0</v>
      </c>
      <c r="J20" s="5">
        <v>0</v>
      </c>
    </row>
    <row r="21" spans="1:10" ht="14.25">
      <c r="A21" s="6" t="s">
        <v>18</v>
      </c>
      <c r="B21" s="7">
        <v>1676</v>
      </c>
      <c r="C21" s="7">
        <v>85</v>
      </c>
      <c r="D21" s="7">
        <v>1761</v>
      </c>
      <c r="E21" s="7">
        <v>1769</v>
      </c>
      <c r="F21" s="7">
        <v>186</v>
      </c>
      <c r="G21" s="7">
        <v>1955</v>
      </c>
      <c r="H21" s="8">
        <v>5.548926014319809</v>
      </c>
      <c r="I21" s="8">
        <v>118.82352941176471</v>
      </c>
      <c r="J21" s="9">
        <v>11.016467915956843</v>
      </c>
    </row>
    <row r="22" spans="1:10" ht="14.25">
      <c r="A22" s="10" t="s">
        <v>19</v>
      </c>
      <c r="B22" s="3">
        <v>0</v>
      </c>
      <c r="C22" s="3">
        <v>0</v>
      </c>
      <c r="D22" s="3">
        <v>0</v>
      </c>
      <c r="E22" s="3">
        <v>0</v>
      </c>
      <c r="F22" s="3">
        <v>0</v>
      </c>
      <c r="G22" s="3">
        <v>0</v>
      </c>
      <c r="H22" s="4">
        <v>0</v>
      </c>
      <c r="I22" s="4">
        <v>0</v>
      </c>
      <c r="J22" s="5">
        <v>0</v>
      </c>
    </row>
    <row r="23" spans="1:10" ht="14.25">
      <c r="A23" s="6" t="s">
        <v>20</v>
      </c>
      <c r="B23" s="7">
        <v>2608</v>
      </c>
      <c r="C23" s="7">
        <v>1</v>
      </c>
      <c r="D23" s="7">
        <v>2609</v>
      </c>
      <c r="E23" s="7">
        <v>3253</v>
      </c>
      <c r="F23" s="7">
        <v>10</v>
      </c>
      <c r="G23" s="7">
        <v>3263</v>
      </c>
      <c r="H23" s="8">
        <v>24.731595092024538</v>
      </c>
      <c r="I23" s="8">
        <v>900</v>
      </c>
      <c r="J23" s="9">
        <v>25.067075507857417</v>
      </c>
    </row>
    <row r="24" spans="1:10" ht="14.25">
      <c r="A24" s="10" t="s">
        <v>21</v>
      </c>
      <c r="B24" s="3">
        <v>991</v>
      </c>
      <c r="C24" s="3">
        <v>0</v>
      </c>
      <c r="D24" s="3">
        <v>991</v>
      </c>
      <c r="E24" s="3">
        <v>1301</v>
      </c>
      <c r="F24" s="3">
        <v>1</v>
      </c>
      <c r="G24" s="3">
        <v>1302</v>
      </c>
      <c r="H24" s="4">
        <v>31.281533804238144</v>
      </c>
      <c r="I24" s="4">
        <v>0</v>
      </c>
      <c r="J24" s="5">
        <v>31.3824419778002</v>
      </c>
    </row>
    <row r="25" spans="1:10" ht="14.25">
      <c r="A25" s="6" t="s">
        <v>22</v>
      </c>
      <c r="B25" s="7">
        <v>626</v>
      </c>
      <c r="C25" s="7">
        <v>99</v>
      </c>
      <c r="D25" s="7">
        <v>725</v>
      </c>
      <c r="E25" s="7">
        <v>1056</v>
      </c>
      <c r="F25" s="7">
        <v>123</v>
      </c>
      <c r="G25" s="7">
        <v>1179</v>
      </c>
      <c r="H25" s="8">
        <v>68.69009584664538</v>
      </c>
      <c r="I25" s="8">
        <v>24.242424242424242</v>
      </c>
      <c r="J25" s="9">
        <v>62.62068965517241</v>
      </c>
    </row>
    <row r="26" spans="1:10" ht="14.25">
      <c r="A26" s="10" t="s">
        <v>23</v>
      </c>
      <c r="B26" s="3">
        <v>1014</v>
      </c>
      <c r="C26" s="3">
        <v>6</v>
      </c>
      <c r="D26" s="3">
        <v>1020</v>
      </c>
      <c r="E26" s="3">
        <v>1083</v>
      </c>
      <c r="F26" s="3">
        <v>13</v>
      </c>
      <c r="G26" s="3">
        <v>1096</v>
      </c>
      <c r="H26" s="4">
        <v>6.804733727810651</v>
      </c>
      <c r="I26" s="4">
        <v>116.66666666666667</v>
      </c>
      <c r="J26" s="5">
        <v>7.450980392156863</v>
      </c>
    </row>
    <row r="27" spans="1:10" ht="14.25">
      <c r="A27" s="6" t="s">
        <v>24</v>
      </c>
      <c r="B27" s="7">
        <v>0</v>
      </c>
      <c r="C27" s="7">
        <v>0</v>
      </c>
      <c r="D27" s="7">
        <v>0</v>
      </c>
      <c r="E27" s="7">
        <v>0</v>
      </c>
      <c r="F27" s="7">
        <v>0</v>
      </c>
      <c r="G27" s="7">
        <v>0</v>
      </c>
      <c r="H27" s="8">
        <v>0</v>
      </c>
      <c r="I27" s="8">
        <v>0</v>
      </c>
      <c r="J27" s="9">
        <v>0</v>
      </c>
    </row>
    <row r="28" spans="1:10" ht="14.25">
      <c r="A28" s="10" t="s">
        <v>25</v>
      </c>
      <c r="B28" s="3">
        <v>2692</v>
      </c>
      <c r="C28" s="3">
        <v>259</v>
      </c>
      <c r="D28" s="3">
        <v>2951</v>
      </c>
      <c r="E28" s="3">
        <v>2864</v>
      </c>
      <c r="F28" s="3">
        <v>286</v>
      </c>
      <c r="G28" s="3">
        <v>3150</v>
      </c>
      <c r="H28" s="4">
        <v>6.389301634472511</v>
      </c>
      <c r="I28" s="4">
        <v>10.424710424710424</v>
      </c>
      <c r="J28" s="5">
        <v>6.743476787529651</v>
      </c>
    </row>
    <row r="29" spans="1:10" ht="14.25">
      <c r="A29" s="6" t="s">
        <v>26</v>
      </c>
      <c r="B29" s="7">
        <v>9223</v>
      </c>
      <c r="C29" s="7">
        <v>836</v>
      </c>
      <c r="D29" s="7">
        <v>10059</v>
      </c>
      <c r="E29" s="7">
        <v>11295</v>
      </c>
      <c r="F29" s="7">
        <v>845</v>
      </c>
      <c r="G29" s="7">
        <v>12140</v>
      </c>
      <c r="H29" s="8">
        <v>22.46557519245365</v>
      </c>
      <c r="I29" s="8">
        <v>1.076555023923445</v>
      </c>
      <c r="J29" s="9">
        <v>20.687941147231335</v>
      </c>
    </row>
    <row r="30" spans="1:10" ht="14.25">
      <c r="A30" s="10" t="s">
        <v>27</v>
      </c>
      <c r="B30" s="3">
        <v>3989</v>
      </c>
      <c r="C30" s="3">
        <v>426</v>
      </c>
      <c r="D30" s="3">
        <v>4415</v>
      </c>
      <c r="E30" s="3">
        <v>5064</v>
      </c>
      <c r="F30" s="3">
        <v>451</v>
      </c>
      <c r="G30" s="3">
        <v>5515</v>
      </c>
      <c r="H30" s="4">
        <v>26.949110052644777</v>
      </c>
      <c r="I30" s="4">
        <v>5.868544600938967</v>
      </c>
      <c r="J30" s="5">
        <v>24.915062287655722</v>
      </c>
    </row>
    <row r="31" spans="1:10" ht="14.25">
      <c r="A31" s="6" t="s">
        <v>64</v>
      </c>
      <c r="B31" s="7">
        <v>2013</v>
      </c>
      <c r="C31" s="7">
        <v>84</v>
      </c>
      <c r="D31" s="7">
        <v>2097</v>
      </c>
      <c r="E31" s="7">
        <v>2677</v>
      </c>
      <c r="F31" s="7">
        <v>5</v>
      </c>
      <c r="G31" s="7">
        <v>2682</v>
      </c>
      <c r="H31" s="8">
        <v>32.98559364133135</v>
      </c>
      <c r="I31" s="8">
        <v>-94.04761904761905</v>
      </c>
      <c r="J31" s="9">
        <v>27.896995708154503</v>
      </c>
    </row>
    <row r="32" spans="1:10" ht="14.25">
      <c r="A32" s="10" t="s">
        <v>74</v>
      </c>
      <c r="B32" s="3">
        <v>6</v>
      </c>
      <c r="C32" s="3">
        <v>791</v>
      </c>
      <c r="D32" s="3">
        <v>797</v>
      </c>
      <c r="E32" s="3">
        <v>3</v>
      </c>
      <c r="F32" s="3">
        <v>603</v>
      </c>
      <c r="G32" s="3">
        <v>606</v>
      </c>
      <c r="H32" s="4">
        <v>-50</v>
      </c>
      <c r="I32" s="4">
        <v>-23.767383059418457</v>
      </c>
      <c r="J32" s="5">
        <v>-23.96486825595985</v>
      </c>
    </row>
    <row r="33" spans="1:10" ht="14.25">
      <c r="A33" s="6" t="s">
        <v>60</v>
      </c>
      <c r="B33" s="7">
        <v>835</v>
      </c>
      <c r="C33" s="7">
        <v>0</v>
      </c>
      <c r="D33" s="7">
        <v>835</v>
      </c>
      <c r="E33" s="7">
        <v>1129</v>
      </c>
      <c r="F33" s="7">
        <v>0</v>
      </c>
      <c r="G33" s="7">
        <v>1129</v>
      </c>
      <c r="H33" s="8">
        <v>35.20958083832335</v>
      </c>
      <c r="I33" s="8">
        <v>0</v>
      </c>
      <c r="J33" s="9">
        <v>35.20958083832335</v>
      </c>
    </row>
    <row r="34" spans="1:10" ht="14.25">
      <c r="A34" s="10" t="s">
        <v>28</v>
      </c>
      <c r="B34" s="3">
        <v>6018</v>
      </c>
      <c r="C34" s="3">
        <v>1126</v>
      </c>
      <c r="D34" s="3">
        <v>7144</v>
      </c>
      <c r="E34" s="3">
        <v>1024</v>
      </c>
      <c r="F34" s="3">
        <v>114</v>
      </c>
      <c r="G34" s="3">
        <v>1138</v>
      </c>
      <c r="H34" s="4">
        <v>-82.98438019275507</v>
      </c>
      <c r="I34" s="4">
        <v>-89.87566607460036</v>
      </c>
      <c r="J34" s="5">
        <v>-84.07054871220605</v>
      </c>
    </row>
    <row r="35" spans="1:10" ht="14.25">
      <c r="A35" s="6" t="s">
        <v>59</v>
      </c>
      <c r="B35" s="7">
        <v>1342</v>
      </c>
      <c r="C35" s="7">
        <v>24</v>
      </c>
      <c r="D35" s="7">
        <v>1366</v>
      </c>
      <c r="E35" s="7">
        <v>2264</v>
      </c>
      <c r="F35" s="7">
        <v>15</v>
      </c>
      <c r="G35" s="7">
        <v>2279</v>
      </c>
      <c r="H35" s="8">
        <v>68.70342771982116</v>
      </c>
      <c r="I35" s="8">
        <v>-37.5</v>
      </c>
      <c r="J35" s="9">
        <v>66.83748169838945</v>
      </c>
    </row>
    <row r="36" spans="1:10" ht="14.25">
      <c r="A36" s="10" t="s">
        <v>29</v>
      </c>
      <c r="B36" s="3">
        <v>411</v>
      </c>
      <c r="C36" s="3">
        <v>131</v>
      </c>
      <c r="D36" s="3">
        <v>542</v>
      </c>
      <c r="E36" s="3">
        <v>530</v>
      </c>
      <c r="F36" s="3">
        <v>172</v>
      </c>
      <c r="G36" s="3">
        <v>702</v>
      </c>
      <c r="H36" s="4">
        <v>28.953771289537713</v>
      </c>
      <c r="I36" s="4">
        <v>31.297709923664126</v>
      </c>
      <c r="J36" s="5">
        <v>29.520295202952028</v>
      </c>
    </row>
    <row r="37" spans="1:10" ht="14.25">
      <c r="A37" s="6" t="s">
        <v>30</v>
      </c>
      <c r="B37" s="7">
        <v>1345</v>
      </c>
      <c r="C37" s="7">
        <v>1</v>
      </c>
      <c r="D37" s="7">
        <v>1346</v>
      </c>
      <c r="E37" s="7">
        <v>1845</v>
      </c>
      <c r="F37" s="7">
        <v>3</v>
      </c>
      <c r="G37" s="7">
        <v>1848</v>
      </c>
      <c r="H37" s="8">
        <v>37.174721189591075</v>
      </c>
      <c r="I37" s="8">
        <v>200</v>
      </c>
      <c r="J37" s="9">
        <v>37.295690936106986</v>
      </c>
    </row>
    <row r="38" spans="1:10" ht="14.25">
      <c r="A38" s="10" t="s">
        <v>37</v>
      </c>
      <c r="B38" s="3">
        <v>2737</v>
      </c>
      <c r="C38" s="3">
        <v>132</v>
      </c>
      <c r="D38" s="3">
        <v>2869</v>
      </c>
      <c r="E38" s="3">
        <v>3355</v>
      </c>
      <c r="F38" s="3">
        <v>133</v>
      </c>
      <c r="G38" s="3">
        <v>3488</v>
      </c>
      <c r="H38" s="4">
        <v>22.579466569236388</v>
      </c>
      <c r="I38" s="4">
        <v>0.7575757575757576</v>
      </c>
      <c r="J38" s="5">
        <v>21.575461833391426</v>
      </c>
    </row>
    <row r="39" spans="1:10" ht="14.25">
      <c r="A39" s="6" t="s">
        <v>31</v>
      </c>
      <c r="B39" s="7">
        <v>2862</v>
      </c>
      <c r="C39" s="7">
        <v>0</v>
      </c>
      <c r="D39" s="7">
        <v>2862</v>
      </c>
      <c r="E39" s="7">
        <v>3296</v>
      </c>
      <c r="F39" s="7">
        <v>0</v>
      </c>
      <c r="G39" s="7">
        <v>3296</v>
      </c>
      <c r="H39" s="8">
        <v>15.164220824598182</v>
      </c>
      <c r="I39" s="8">
        <v>0</v>
      </c>
      <c r="J39" s="9">
        <v>15.164220824598182</v>
      </c>
    </row>
    <row r="40" spans="1:10" ht="14.25">
      <c r="A40" s="10" t="s">
        <v>32</v>
      </c>
      <c r="B40" s="3">
        <v>493</v>
      </c>
      <c r="C40" s="3">
        <v>3</v>
      </c>
      <c r="D40" s="3">
        <v>496</v>
      </c>
      <c r="E40" s="3">
        <v>597</v>
      </c>
      <c r="F40" s="3">
        <v>12</v>
      </c>
      <c r="G40" s="3">
        <v>609</v>
      </c>
      <c r="H40" s="4">
        <v>21.095334685598377</v>
      </c>
      <c r="I40" s="4">
        <v>300</v>
      </c>
      <c r="J40" s="5">
        <v>22.782258064516128</v>
      </c>
    </row>
    <row r="41" spans="1:10" ht="14.25">
      <c r="A41" s="6" t="s">
        <v>33</v>
      </c>
      <c r="B41" s="7">
        <v>11283</v>
      </c>
      <c r="C41" s="7">
        <v>4369</v>
      </c>
      <c r="D41" s="7">
        <v>15652</v>
      </c>
      <c r="E41" s="7">
        <v>12678</v>
      </c>
      <c r="F41" s="7">
        <v>3125</v>
      </c>
      <c r="G41" s="7">
        <v>15803</v>
      </c>
      <c r="H41" s="8">
        <v>12.36373304972082</v>
      </c>
      <c r="I41" s="8">
        <v>-28.47333485923552</v>
      </c>
      <c r="J41" s="9">
        <v>0.9647329414771276</v>
      </c>
    </row>
    <row r="42" spans="1:10" ht="14.25">
      <c r="A42" s="10" t="s">
        <v>34</v>
      </c>
      <c r="B42" s="3">
        <v>2</v>
      </c>
      <c r="C42" s="3">
        <v>13</v>
      </c>
      <c r="D42" s="3">
        <v>15</v>
      </c>
      <c r="E42" s="3">
        <v>1</v>
      </c>
      <c r="F42" s="3">
        <v>17</v>
      </c>
      <c r="G42" s="3">
        <v>18</v>
      </c>
      <c r="H42" s="4">
        <v>-50</v>
      </c>
      <c r="I42" s="4">
        <v>30.76923076923077</v>
      </c>
      <c r="J42" s="5">
        <v>20</v>
      </c>
    </row>
    <row r="43" spans="1:10" ht="14.25">
      <c r="A43" s="6" t="s">
        <v>35</v>
      </c>
      <c r="B43" s="7">
        <v>5054</v>
      </c>
      <c r="C43" s="7">
        <v>1217</v>
      </c>
      <c r="D43" s="7">
        <v>6271</v>
      </c>
      <c r="E43" s="7">
        <v>5444</v>
      </c>
      <c r="F43" s="7">
        <v>1074</v>
      </c>
      <c r="G43" s="7">
        <v>6518</v>
      </c>
      <c r="H43" s="41">
        <v>7.716660071230709</v>
      </c>
      <c r="I43" s="8">
        <v>-11.750205423171733</v>
      </c>
      <c r="J43" s="9">
        <v>3.9387657470897786</v>
      </c>
    </row>
    <row r="44" spans="1:10" ht="14.25">
      <c r="A44" s="10" t="s">
        <v>36</v>
      </c>
      <c r="B44" s="3">
        <v>4305</v>
      </c>
      <c r="C44" s="3">
        <v>98</v>
      </c>
      <c r="D44" s="3">
        <v>4403</v>
      </c>
      <c r="E44" s="3">
        <v>4521</v>
      </c>
      <c r="F44" s="3">
        <v>16</v>
      </c>
      <c r="G44" s="3">
        <v>4537</v>
      </c>
      <c r="H44" s="4">
        <v>5.017421602787456</v>
      </c>
      <c r="I44" s="4">
        <v>-83.6734693877551</v>
      </c>
      <c r="J44" s="5">
        <v>3.043379513967749</v>
      </c>
    </row>
    <row r="45" spans="1:10" ht="14.25">
      <c r="A45" s="6" t="s">
        <v>66</v>
      </c>
      <c r="B45" s="7">
        <v>3698</v>
      </c>
      <c r="C45" s="7">
        <v>4</v>
      </c>
      <c r="D45" s="7">
        <v>3702</v>
      </c>
      <c r="E45" s="7">
        <v>4373</v>
      </c>
      <c r="F45" s="7">
        <v>28</v>
      </c>
      <c r="G45" s="7">
        <v>4401</v>
      </c>
      <c r="H45" s="8">
        <v>18.253109789075175</v>
      </c>
      <c r="I45" s="8">
        <v>600</v>
      </c>
      <c r="J45" s="9">
        <v>18.881685575364667</v>
      </c>
    </row>
    <row r="46" spans="1:10" ht="14.25">
      <c r="A46" s="10" t="s">
        <v>67</v>
      </c>
      <c r="B46" s="3">
        <v>2181</v>
      </c>
      <c r="C46" s="3">
        <v>4</v>
      </c>
      <c r="D46" s="3">
        <v>2185</v>
      </c>
      <c r="E46" s="3">
        <v>2880</v>
      </c>
      <c r="F46" s="3">
        <v>7</v>
      </c>
      <c r="G46" s="3">
        <v>2887</v>
      </c>
      <c r="H46" s="4">
        <v>32.04951856946355</v>
      </c>
      <c r="I46" s="4">
        <v>75</v>
      </c>
      <c r="J46" s="5">
        <v>32.12814645308924</v>
      </c>
    </row>
    <row r="47" spans="1:10" ht="14.25">
      <c r="A47" s="6" t="s">
        <v>38</v>
      </c>
      <c r="B47" s="7">
        <v>5435</v>
      </c>
      <c r="C47" s="7">
        <v>149</v>
      </c>
      <c r="D47" s="7">
        <v>5584</v>
      </c>
      <c r="E47" s="7">
        <v>6436</v>
      </c>
      <c r="F47" s="7">
        <v>197</v>
      </c>
      <c r="G47" s="7">
        <v>6633</v>
      </c>
      <c r="H47" s="8">
        <v>18.417663293468262</v>
      </c>
      <c r="I47" s="8">
        <v>32.21476510067114</v>
      </c>
      <c r="J47" s="9">
        <v>18.785816618911173</v>
      </c>
    </row>
    <row r="48" spans="1:10" ht="14.25">
      <c r="A48" s="10" t="s">
        <v>68</v>
      </c>
      <c r="B48" s="3">
        <v>3542</v>
      </c>
      <c r="C48" s="3">
        <v>10</v>
      </c>
      <c r="D48" s="3">
        <v>3552</v>
      </c>
      <c r="E48" s="3">
        <v>7056</v>
      </c>
      <c r="F48" s="3">
        <v>53</v>
      </c>
      <c r="G48" s="3">
        <v>7109</v>
      </c>
      <c r="H48" s="4">
        <v>99.2094861660079</v>
      </c>
      <c r="I48" s="4">
        <v>430</v>
      </c>
      <c r="J48" s="5">
        <v>100.14076576576576</v>
      </c>
    </row>
    <row r="49" spans="1:10" ht="14.25">
      <c r="A49" s="6" t="s">
        <v>39</v>
      </c>
      <c r="B49" s="7">
        <v>6870</v>
      </c>
      <c r="C49" s="7">
        <v>1343</v>
      </c>
      <c r="D49" s="7">
        <v>8213</v>
      </c>
      <c r="E49" s="7">
        <v>8184</v>
      </c>
      <c r="F49" s="7">
        <v>1327</v>
      </c>
      <c r="G49" s="7">
        <v>9511</v>
      </c>
      <c r="H49" s="8">
        <v>19.12663755458515</v>
      </c>
      <c r="I49" s="8">
        <v>-1.1913626209977661</v>
      </c>
      <c r="J49" s="9">
        <v>15.804212833313041</v>
      </c>
    </row>
    <row r="50" spans="1:10" ht="14.25">
      <c r="A50" s="10" t="s">
        <v>40</v>
      </c>
      <c r="B50" s="3">
        <v>442</v>
      </c>
      <c r="C50" s="3">
        <v>0</v>
      </c>
      <c r="D50" s="3">
        <v>442</v>
      </c>
      <c r="E50" s="3">
        <v>536</v>
      </c>
      <c r="F50" s="3">
        <v>0</v>
      </c>
      <c r="G50" s="3">
        <v>536</v>
      </c>
      <c r="H50" s="4">
        <v>21.266968325791854</v>
      </c>
      <c r="I50" s="4">
        <v>0</v>
      </c>
      <c r="J50" s="5">
        <v>21.266968325791854</v>
      </c>
    </row>
    <row r="51" spans="1:10" ht="14.25">
      <c r="A51" s="6" t="s">
        <v>41</v>
      </c>
      <c r="B51" s="7">
        <v>614</v>
      </c>
      <c r="C51" s="7">
        <v>0</v>
      </c>
      <c r="D51" s="7">
        <v>614</v>
      </c>
      <c r="E51" s="7">
        <v>792</v>
      </c>
      <c r="F51" s="7">
        <v>2</v>
      </c>
      <c r="G51" s="7">
        <v>794</v>
      </c>
      <c r="H51" s="8">
        <v>28.990228013029316</v>
      </c>
      <c r="I51" s="8">
        <v>0</v>
      </c>
      <c r="J51" s="9">
        <v>29.31596091205212</v>
      </c>
    </row>
    <row r="52" spans="1:10" ht="14.25">
      <c r="A52" s="10" t="s">
        <v>42</v>
      </c>
      <c r="B52" s="3">
        <v>2503</v>
      </c>
      <c r="C52" s="3">
        <v>22</v>
      </c>
      <c r="D52" s="3">
        <v>2525</v>
      </c>
      <c r="E52" s="3">
        <v>2892</v>
      </c>
      <c r="F52" s="3">
        <v>33</v>
      </c>
      <c r="G52" s="3">
        <v>2925</v>
      </c>
      <c r="H52" s="4">
        <v>15.541350379544546</v>
      </c>
      <c r="I52" s="4">
        <v>50</v>
      </c>
      <c r="J52" s="5">
        <v>15.841584158415841</v>
      </c>
    </row>
    <row r="53" spans="1:10" ht="14.25">
      <c r="A53" s="6" t="s">
        <v>69</v>
      </c>
      <c r="B53" s="7">
        <v>4196</v>
      </c>
      <c r="C53" s="7">
        <v>33</v>
      </c>
      <c r="D53" s="7">
        <v>4229</v>
      </c>
      <c r="E53" s="7">
        <v>5263</v>
      </c>
      <c r="F53" s="7">
        <v>143</v>
      </c>
      <c r="G53" s="7">
        <v>5406</v>
      </c>
      <c r="H53" s="8">
        <v>25.428979980934223</v>
      </c>
      <c r="I53" s="8">
        <v>333.33333333333337</v>
      </c>
      <c r="J53" s="9">
        <v>27.831638685268384</v>
      </c>
    </row>
    <row r="54" spans="1:10" ht="14.25">
      <c r="A54" s="10" t="s">
        <v>43</v>
      </c>
      <c r="B54" s="3">
        <v>1791</v>
      </c>
      <c r="C54" s="3">
        <v>0</v>
      </c>
      <c r="D54" s="3">
        <v>1791</v>
      </c>
      <c r="E54" s="3">
        <v>2624</v>
      </c>
      <c r="F54" s="3">
        <v>0</v>
      </c>
      <c r="G54" s="3">
        <v>2624</v>
      </c>
      <c r="H54" s="4">
        <v>46.51032942490229</v>
      </c>
      <c r="I54" s="4">
        <v>0</v>
      </c>
      <c r="J54" s="5">
        <v>46.51032942490229</v>
      </c>
    </row>
    <row r="55" spans="1:10" ht="14.25">
      <c r="A55" s="6" t="s">
        <v>61</v>
      </c>
      <c r="B55" s="7">
        <v>303</v>
      </c>
      <c r="C55" s="7">
        <v>211</v>
      </c>
      <c r="D55" s="7">
        <v>514</v>
      </c>
      <c r="E55" s="7">
        <v>260</v>
      </c>
      <c r="F55" s="7">
        <v>82</v>
      </c>
      <c r="G55" s="7">
        <v>342</v>
      </c>
      <c r="H55" s="8">
        <v>-14.19141914191419</v>
      </c>
      <c r="I55" s="8">
        <v>-61.137440758293835</v>
      </c>
      <c r="J55" s="9">
        <v>-33.46303501945525</v>
      </c>
    </row>
    <row r="56" spans="1:10" ht="14.25">
      <c r="A56" s="10" t="s">
        <v>44</v>
      </c>
      <c r="B56" s="3">
        <v>593</v>
      </c>
      <c r="C56" s="3">
        <v>5</v>
      </c>
      <c r="D56" s="3">
        <v>598</v>
      </c>
      <c r="E56" s="3">
        <v>976</v>
      </c>
      <c r="F56" s="3">
        <v>18</v>
      </c>
      <c r="G56" s="3">
        <v>994</v>
      </c>
      <c r="H56" s="4">
        <v>64.58684654300168</v>
      </c>
      <c r="I56" s="4">
        <v>260</v>
      </c>
      <c r="J56" s="5">
        <v>66.22073578595318</v>
      </c>
    </row>
    <row r="57" spans="1:10" ht="14.25">
      <c r="A57" s="6" t="s">
        <v>45</v>
      </c>
      <c r="B57" s="7">
        <v>0</v>
      </c>
      <c r="C57" s="7">
        <v>0</v>
      </c>
      <c r="D57" s="7">
        <v>0</v>
      </c>
      <c r="E57" s="7">
        <v>1</v>
      </c>
      <c r="F57" s="7">
        <v>1</v>
      </c>
      <c r="G57" s="7">
        <v>2</v>
      </c>
      <c r="H57" s="8">
        <v>0</v>
      </c>
      <c r="I57" s="8">
        <v>0</v>
      </c>
      <c r="J57" s="9">
        <v>0</v>
      </c>
    </row>
    <row r="58" spans="1:10" ht="14.25">
      <c r="A58" s="10" t="s">
        <v>46</v>
      </c>
      <c r="B58" s="3">
        <v>7793</v>
      </c>
      <c r="C58" s="3">
        <v>14</v>
      </c>
      <c r="D58" s="3">
        <v>7807</v>
      </c>
      <c r="E58" s="3">
        <v>9016</v>
      </c>
      <c r="F58" s="3">
        <v>24</v>
      </c>
      <c r="G58" s="3">
        <v>9040</v>
      </c>
      <c r="H58" s="4">
        <v>15.693571153599384</v>
      </c>
      <c r="I58" s="4">
        <v>71.42857142857143</v>
      </c>
      <c r="J58" s="5">
        <v>15.793518637120533</v>
      </c>
    </row>
    <row r="59" spans="1:10" ht="14.25">
      <c r="A59" s="6" t="s">
        <v>75</v>
      </c>
      <c r="B59" s="7">
        <v>408</v>
      </c>
      <c r="C59" s="7">
        <v>236</v>
      </c>
      <c r="D59" s="7">
        <v>644</v>
      </c>
      <c r="E59" s="7">
        <v>495</v>
      </c>
      <c r="F59" s="7">
        <v>388</v>
      </c>
      <c r="G59" s="7">
        <v>883</v>
      </c>
      <c r="H59" s="8">
        <v>21.323529411764707</v>
      </c>
      <c r="I59" s="8">
        <v>64.40677966101694</v>
      </c>
      <c r="J59" s="9">
        <v>37.11180124223603</v>
      </c>
    </row>
    <row r="60" spans="1:10" ht="14.25">
      <c r="A60" s="10" t="s">
        <v>76</v>
      </c>
      <c r="B60" s="3">
        <v>226</v>
      </c>
      <c r="C60" s="3">
        <v>605</v>
      </c>
      <c r="D60" s="3">
        <v>831</v>
      </c>
      <c r="E60" s="3">
        <v>233</v>
      </c>
      <c r="F60" s="3">
        <v>389</v>
      </c>
      <c r="G60" s="3">
        <v>622</v>
      </c>
      <c r="H60" s="4">
        <v>3.0973451327433628</v>
      </c>
      <c r="I60" s="4">
        <v>-35.70247933884298</v>
      </c>
      <c r="J60" s="5">
        <v>-25.150421179302047</v>
      </c>
    </row>
    <row r="61" spans="1:10" ht="14.25">
      <c r="A61" s="11" t="s">
        <v>47</v>
      </c>
      <c r="B61" s="22">
        <f>+B62-SUM(B6+B10+B20+B32+B59+B60+B5)</f>
        <v>298414</v>
      </c>
      <c r="C61" s="22">
        <f>+C62-SUM(C6+C10+C20+C32+C59+C60+C5)</f>
        <v>248151</v>
      </c>
      <c r="D61" s="22">
        <f>+D62-SUM(D6+D10+D20+D32+D59+D60+D5)</f>
        <v>546565</v>
      </c>
      <c r="E61" s="22">
        <f>+E62-SUM(E6+E10+E20+E32+E59+E60+E5)</f>
        <v>349626</v>
      </c>
      <c r="F61" s="22">
        <f>+F62-SUM(F6+F10+F20+F32+F59+F60+F5)</f>
        <v>279715</v>
      </c>
      <c r="G61" s="22">
        <f>+G62-SUM(G6+G10+G20+G32+G59+G60+G5)</f>
        <v>629341</v>
      </c>
      <c r="H61" s="23">
        <f>+_xlfn.IFERROR(((E61-B61)/B61)*100,0)</f>
        <v>17.16139323222101</v>
      </c>
      <c r="I61" s="23">
        <f>+_xlfn.IFERROR(((F61-C61)/C61)*100,0)</f>
        <v>12.719674714186121</v>
      </c>
      <c r="J61" s="23">
        <f>+_xlfn.IFERROR(((G61-D61)/D61)*100,0)</f>
        <v>15.144767776934126</v>
      </c>
    </row>
    <row r="62" spans="1:10" ht="14.25">
      <c r="A62" s="14" t="s">
        <v>48</v>
      </c>
      <c r="B62" s="24">
        <f>SUM(B4:B60)</f>
        <v>503518</v>
      </c>
      <c r="C62" s="24">
        <f>SUM(C4:C60)</f>
        <v>661109</v>
      </c>
      <c r="D62" s="24">
        <f>SUM(D4:D60)</f>
        <v>1164627</v>
      </c>
      <c r="E62" s="24">
        <f>SUM(E4:E60)</f>
        <v>580690</v>
      </c>
      <c r="F62" s="24">
        <f>SUM(F4:F60)</f>
        <v>774020</v>
      </c>
      <c r="G62" s="24">
        <f>SUM(G4:G60)</f>
        <v>1354710</v>
      </c>
      <c r="H62" s="25">
        <f>+_xlfn.IFERROR(((E62-B62)/B62)*100,0)</f>
        <v>15.3265623076037</v>
      </c>
      <c r="I62" s="25">
        <f>+_xlfn.IFERROR(((F62-C62)/C62)*100,0)</f>
        <v>17.079029327992814</v>
      </c>
      <c r="J62" s="25">
        <f>+_xlfn.IFERROR(((G62-D62)/D62)*100,0)</f>
        <v>16.32136297715921</v>
      </c>
    </row>
    <row r="63" spans="1:10" ht="14.25">
      <c r="A63" s="26"/>
      <c r="B63" s="27"/>
      <c r="C63" s="27"/>
      <c r="D63" s="27"/>
      <c r="E63" s="27"/>
      <c r="F63" s="27"/>
      <c r="G63" s="27"/>
      <c r="H63" s="27"/>
      <c r="I63" s="27"/>
      <c r="J63" s="28"/>
    </row>
    <row r="64" spans="1:10" ht="14.25">
      <c r="A64" s="26"/>
      <c r="B64" s="27"/>
      <c r="C64" s="27"/>
      <c r="D64" s="27"/>
      <c r="E64" s="27"/>
      <c r="F64" s="27"/>
      <c r="G64" s="27"/>
      <c r="H64" s="27"/>
      <c r="I64" s="27"/>
      <c r="J64" s="28"/>
    </row>
    <row r="65" spans="1:10" ht="15" thickBot="1">
      <c r="A65" s="29"/>
      <c r="B65" s="30"/>
      <c r="C65" s="30"/>
      <c r="D65" s="30"/>
      <c r="E65" s="30"/>
      <c r="F65" s="30"/>
      <c r="G65" s="30"/>
      <c r="H65" s="30"/>
      <c r="I65" s="30"/>
      <c r="J65" s="31"/>
    </row>
    <row r="66" spans="1:10" ht="50.25" customHeight="1">
      <c r="A66" s="64" t="s">
        <v>62</v>
      </c>
      <c r="B66" s="64"/>
      <c r="C66" s="64"/>
      <c r="D66" s="64"/>
      <c r="E66" s="64"/>
      <c r="F66" s="64"/>
      <c r="G66" s="64"/>
      <c r="H66" s="64"/>
      <c r="I66" s="64"/>
      <c r="J66" s="64"/>
    </row>
    <row r="67" ht="14.25">
      <c r="A67" s="39" t="s">
        <v>63</v>
      </c>
    </row>
    <row r="69" ht="14.25">
      <c r="A69" t="s">
        <v>78</v>
      </c>
    </row>
  </sheetData>
  <sheetProtection/>
  <mergeCells count="6">
    <mergeCell ref="A66:J66"/>
    <mergeCell ref="A1:J1"/>
    <mergeCell ref="A2:A3"/>
    <mergeCell ref="B2:D2"/>
    <mergeCell ref="E2:G2"/>
    <mergeCell ref="H2:J2"/>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J71"/>
  <sheetViews>
    <sheetView zoomScale="80" zoomScaleNormal="80" zoomScalePageLayoutView="0" workbookViewId="0" topLeftCell="A1">
      <selection activeCell="B4" sqref="B4:J60"/>
    </sheetView>
  </sheetViews>
  <sheetFormatPr defaultColWidth="9.140625" defaultRowHeight="15"/>
  <cols>
    <col min="1" max="1" width="34.00390625" style="0" bestFit="1" customWidth="1"/>
    <col min="2" max="10" width="14.28125" style="0" customWidth="1"/>
  </cols>
  <sheetData>
    <row r="1" spans="1:10" ht="18" customHeight="1">
      <c r="A1" s="65" t="s">
        <v>57</v>
      </c>
      <c r="B1" s="66"/>
      <c r="C1" s="66"/>
      <c r="D1" s="66"/>
      <c r="E1" s="66"/>
      <c r="F1" s="66"/>
      <c r="G1" s="66"/>
      <c r="H1" s="66"/>
      <c r="I1" s="66"/>
      <c r="J1" s="67"/>
    </row>
    <row r="2" spans="1:10" ht="30" customHeight="1">
      <c r="A2" s="79" t="s">
        <v>1</v>
      </c>
      <c r="B2" s="70" t="s">
        <v>79</v>
      </c>
      <c r="C2" s="70"/>
      <c r="D2" s="70"/>
      <c r="E2" s="70" t="s">
        <v>80</v>
      </c>
      <c r="F2" s="70"/>
      <c r="G2" s="70"/>
      <c r="H2" s="71" t="s">
        <v>65</v>
      </c>
      <c r="I2" s="71"/>
      <c r="J2" s="72"/>
    </row>
    <row r="3" spans="1:10" ht="14.25">
      <c r="A3" s="80"/>
      <c r="B3" s="1" t="s">
        <v>2</v>
      </c>
      <c r="C3" s="1" t="s">
        <v>3</v>
      </c>
      <c r="D3" s="1" t="s">
        <v>4</v>
      </c>
      <c r="E3" s="1" t="s">
        <v>2</v>
      </c>
      <c r="F3" s="1" t="s">
        <v>3</v>
      </c>
      <c r="G3" s="1" t="s">
        <v>4</v>
      </c>
      <c r="H3" s="1" t="s">
        <v>2</v>
      </c>
      <c r="I3" s="1" t="s">
        <v>3</v>
      </c>
      <c r="J3" s="2" t="s">
        <v>4</v>
      </c>
    </row>
    <row r="4" spans="1:10" ht="14.25">
      <c r="A4" s="10" t="s">
        <v>5</v>
      </c>
      <c r="B4" s="3">
        <v>249.553</v>
      </c>
      <c r="C4" s="3">
        <v>58400.665</v>
      </c>
      <c r="D4" s="3">
        <v>58650.218</v>
      </c>
      <c r="E4" s="3">
        <v>0</v>
      </c>
      <c r="F4" s="3">
        <v>0</v>
      </c>
      <c r="G4" s="3">
        <v>0</v>
      </c>
      <c r="H4" s="4">
        <v>-100</v>
      </c>
      <c r="I4" s="4">
        <v>-100</v>
      </c>
      <c r="J4" s="5">
        <v>-100</v>
      </c>
    </row>
    <row r="5" spans="1:10" ht="14.25">
      <c r="A5" s="6" t="s">
        <v>70</v>
      </c>
      <c r="B5" s="7">
        <v>205862.388</v>
      </c>
      <c r="C5" s="7">
        <v>2494619.735</v>
      </c>
      <c r="D5" s="7">
        <v>2700482.1229999997</v>
      </c>
      <c r="E5" s="7">
        <v>219113.26711699896</v>
      </c>
      <c r="F5" s="7">
        <v>2451415.4378640116</v>
      </c>
      <c r="G5" s="7">
        <v>2670528.7049810104</v>
      </c>
      <c r="H5" s="8">
        <v>6.436765475099296</v>
      </c>
      <c r="I5" s="8">
        <v>-1.7318991159182926</v>
      </c>
      <c r="J5" s="9">
        <v>-1.109187791464201</v>
      </c>
    </row>
    <row r="6" spans="1:10" ht="14.25">
      <c r="A6" s="10" t="s">
        <v>71</v>
      </c>
      <c r="B6" s="3">
        <v>120527.89000000001</v>
      </c>
      <c r="C6" s="3">
        <v>245435.11300000004</v>
      </c>
      <c r="D6" s="3">
        <v>365963.003</v>
      </c>
      <c r="E6" s="3">
        <v>134428.98534419254</v>
      </c>
      <c r="F6" s="3">
        <v>272532.54556665855</v>
      </c>
      <c r="G6" s="3">
        <v>406961.5309108511</v>
      </c>
      <c r="H6" s="4">
        <v>11.533509251835836</v>
      </c>
      <c r="I6" s="4">
        <v>11.04056882303491</v>
      </c>
      <c r="J6" s="5">
        <v>11.202916025599192</v>
      </c>
    </row>
    <row r="7" spans="1:10" ht="14.25">
      <c r="A7" s="6" t="s">
        <v>6</v>
      </c>
      <c r="B7" s="7">
        <v>58510.023</v>
      </c>
      <c r="C7" s="7">
        <v>35877.114</v>
      </c>
      <c r="D7" s="7">
        <v>94387.137</v>
      </c>
      <c r="E7" s="7">
        <v>72385</v>
      </c>
      <c r="F7" s="7">
        <v>43824</v>
      </c>
      <c r="G7" s="7">
        <v>116209</v>
      </c>
      <c r="H7" s="8">
        <v>23.713846429354504</v>
      </c>
      <c r="I7" s="8">
        <v>22.15029335971672</v>
      </c>
      <c r="J7" s="9">
        <v>23.11953057756164</v>
      </c>
    </row>
    <row r="8" spans="1:10" ht="14.25">
      <c r="A8" s="10" t="s">
        <v>7</v>
      </c>
      <c r="B8" s="3">
        <v>73073.196</v>
      </c>
      <c r="C8" s="3">
        <v>65894.363</v>
      </c>
      <c r="D8" s="3">
        <v>138967.559</v>
      </c>
      <c r="E8" s="3">
        <v>77023.09555999999</v>
      </c>
      <c r="F8" s="3">
        <v>69864.17579999998</v>
      </c>
      <c r="G8" s="3">
        <v>146887.27135999996</v>
      </c>
      <c r="H8" s="4">
        <v>5.405401400535418</v>
      </c>
      <c r="I8" s="4">
        <v>6.024510472921615</v>
      </c>
      <c r="J8" s="5">
        <v>5.698964864166569</v>
      </c>
    </row>
    <row r="9" spans="1:10" ht="14.25">
      <c r="A9" s="6" t="s">
        <v>8</v>
      </c>
      <c r="B9" s="7">
        <v>59826.29600000001</v>
      </c>
      <c r="C9" s="7">
        <v>343252.963</v>
      </c>
      <c r="D9" s="7">
        <v>403079.259</v>
      </c>
      <c r="E9" s="7">
        <v>60935.385</v>
      </c>
      <c r="F9" s="7">
        <v>378140.12069999997</v>
      </c>
      <c r="G9" s="7">
        <v>439075.5057</v>
      </c>
      <c r="H9" s="8">
        <v>1.8538486821915108</v>
      </c>
      <c r="I9" s="8">
        <v>10.163687268738881</v>
      </c>
      <c r="J9" s="9">
        <v>8.93031479449057</v>
      </c>
    </row>
    <row r="10" spans="1:10" ht="14.25">
      <c r="A10" s="10" t="s">
        <v>72</v>
      </c>
      <c r="B10" s="3">
        <v>4144.841</v>
      </c>
      <c r="C10" s="3">
        <v>3679.0159999999996</v>
      </c>
      <c r="D10" s="3">
        <v>7823.857</v>
      </c>
      <c r="E10" s="3">
        <v>4600.718</v>
      </c>
      <c r="F10" s="3">
        <v>5167.811</v>
      </c>
      <c r="G10" s="3">
        <v>9768.528999999999</v>
      </c>
      <c r="H10" s="4">
        <v>10.998660744766795</v>
      </c>
      <c r="I10" s="4">
        <v>40.46720644868085</v>
      </c>
      <c r="J10" s="5">
        <v>24.855669013377913</v>
      </c>
    </row>
    <row r="11" spans="1:10" ht="14.25">
      <c r="A11" s="6" t="s">
        <v>9</v>
      </c>
      <c r="B11" s="7">
        <v>14395.686000000002</v>
      </c>
      <c r="C11" s="7">
        <v>42255.346999999994</v>
      </c>
      <c r="D11" s="7">
        <v>56651.032999999996</v>
      </c>
      <c r="E11" s="7">
        <v>15502.058</v>
      </c>
      <c r="F11" s="7">
        <v>47438.184</v>
      </c>
      <c r="G11" s="7">
        <v>62940.242</v>
      </c>
      <c r="H11" s="8">
        <v>7.685441319017373</v>
      </c>
      <c r="I11" s="8">
        <v>12.265517545034022</v>
      </c>
      <c r="J11" s="9">
        <v>11.101666936947122</v>
      </c>
    </row>
    <row r="12" spans="1:10" ht="14.25">
      <c r="A12" s="10" t="s">
        <v>10</v>
      </c>
      <c r="B12" s="3">
        <v>18865.995</v>
      </c>
      <c r="C12" s="3">
        <v>24782.866000000005</v>
      </c>
      <c r="D12" s="3">
        <v>43648.861000000004</v>
      </c>
      <c r="E12" s="3">
        <v>19611.75</v>
      </c>
      <c r="F12" s="3">
        <v>23723.322999999997</v>
      </c>
      <c r="G12" s="3">
        <v>43335.073</v>
      </c>
      <c r="H12" s="4">
        <v>3.952905743905906</v>
      </c>
      <c r="I12" s="4">
        <v>-4.275304559206383</v>
      </c>
      <c r="J12" s="5">
        <v>-0.7188916109403352</v>
      </c>
    </row>
    <row r="13" spans="1:10" ht="14.25">
      <c r="A13" s="6" t="s">
        <v>11</v>
      </c>
      <c r="B13" s="7">
        <v>33093.549</v>
      </c>
      <c r="C13" s="7">
        <v>11768.520999999999</v>
      </c>
      <c r="D13" s="7">
        <v>44862.07</v>
      </c>
      <c r="E13" s="7">
        <v>36310.845570000005</v>
      </c>
      <c r="F13" s="7">
        <v>12887.509000000002</v>
      </c>
      <c r="G13" s="7">
        <v>49198.35457000001</v>
      </c>
      <c r="H13" s="8">
        <v>9.721823942182828</v>
      </c>
      <c r="I13" s="8">
        <v>9.508314596201197</v>
      </c>
      <c r="J13" s="9">
        <v>9.665814729458562</v>
      </c>
    </row>
    <row r="14" spans="1:10" ht="14.25">
      <c r="A14" s="10" t="s">
        <v>12</v>
      </c>
      <c r="B14" s="3">
        <v>23621.358</v>
      </c>
      <c r="C14" s="3">
        <v>12738.743000000002</v>
      </c>
      <c r="D14" s="3">
        <v>36360.101</v>
      </c>
      <c r="E14" s="3">
        <v>22744.273999999998</v>
      </c>
      <c r="F14" s="3">
        <v>14190.023</v>
      </c>
      <c r="G14" s="3">
        <v>36934.297</v>
      </c>
      <c r="H14" s="4">
        <v>-3.7130972740856074</v>
      </c>
      <c r="I14" s="4">
        <v>11.392646825514863</v>
      </c>
      <c r="J14" s="5">
        <v>1.579192533046034</v>
      </c>
    </row>
    <row r="15" spans="1:10" ht="14.25">
      <c r="A15" s="6" t="s">
        <v>13</v>
      </c>
      <c r="B15" s="7">
        <v>7189.543</v>
      </c>
      <c r="C15" s="7">
        <v>77.28199999999998</v>
      </c>
      <c r="D15" s="7">
        <v>7266.825</v>
      </c>
      <c r="E15" s="7">
        <v>7997.701999999999</v>
      </c>
      <c r="F15" s="7">
        <v>174.935</v>
      </c>
      <c r="G15" s="7">
        <v>8172.637</v>
      </c>
      <c r="H15" s="8">
        <v>11.240756192709323</v>
      </c>
      <c r="I15" s="8">
        <v>126.3593074713388</v>
      </c>
      <c r="J15" s="9">
        <v>12.465031151844167</v>
      </c>
    </row>
    <row r="16" spans="1:10" ht="14.25">
      <c r="A16" s="10" t="s">
        <v>14</v>
      </c>
      <c r="B16" s="3">
        <v>18925.378000000004</v>
      </c>
      <c r="C16" s="3">
        <v>6195.188000000001</v>
      </c>
      <c r="D16" s="3">
        <v>25120.566000000006</v>
      </c>
      <c r="E16" s="3">
        <v>19035.824999999997</v>
      </c>
      <c r="F16" s="3">
        <v>6722.411</v>
      </c>
      <c r="G16" s="3">
        <v>25758.235999999997</v>
      </c>
      <c r="H16" s="40">
        <v>0.5835920423887587</v>
      </c>
      <c r="I16" s="4">
        <v>8.51020178887225</v>
      </c>
      <c r="J16" s="5">
        <v>2.5384380272323117</v>
      </c>
    </row>
    <row r="17" spans="1:10" ht="14.25">
      <c r="A17" s="6" t="s">
        <v>15</v>
      </c>
      <c r="B17" s="7">
        <v>1725.74</v>
      </c>
      <c r="C17" s="7">
        <v>0</v>
      </c>
      <c r="D17" s="7">
        <v>1725.74</v>
      </c>
      <c r="E17" s="7">
        <v>2301.877</v>
      </c>
      <c r="F17" s="7">
        <v>11.024000000000001</v>
      </c>
      <c r="G17" s="7">
        <v>2312.901</v>
      </c>
      <c r="H17" s="8">
        <v>33.384924727942796</v>
      </c>
      <c r="I17" s="8">
        <v>0</v>
      </c>
      <c r="J17" s="9">
        <v>34.023723156443026</v>
      </c>
    </row>
    <row r="18" spans="1:10" ht="14.25">
      <c r="A18" s="10" t="s">
        <v>16</v>
      </c>
      <c r="B18" s="3">
        <v>1998.726</v>
      </c>
      <c r="C18" s="3">
        <v>0</v>
      </c>
      <c r="D18" s="3">
        <v>1998.726</v>
      </c>
      <c r="E18" s="3">
        <v>2796.061</v>
      </c>
      <c r="F18" s="3">
        <v>0</v>
      </c>
      <c r="G18" s="3">
        <v>2796.061</v>
      </c>
      <c r="H18" s="4">
        <v>39.8921613067524</v>
      </c>
      <c r="I18" s="4">
        <v>0</v>
      </c>
      <c r="J18" s="5">
        <v>39.8921613067524</v>
      </c>
    </row>
    <row r="19" spans="1:10" ht="14.25">
      <c r="A19" s="6" t="s">
        <v>17</v>
      </c>
      <c r="B19" s="7">
        <v>753.741</v>
      </c>
      <c r="C19" s="7">
        <v>233.772</v>
      </c>
      <c r="D19" s="7">
        <v>987.5129999999999</v>
      </c>
      <c r="E19" s="7">
        <v>881.833</v>
      </c>
      <c r="F19" s="7">
        <v>207.51899999999998</v>
      </c>
      <c r="G19" s="7">
        <v>1089.3519999999999</v>
      </c>
      <c r="H19" s="8">
        <v>16.99416643117463</v>
      </c>
      <c r="I19" s="8">
        <v>-11.230172989066277</v>
      </c>
      <c r="J19" s="9">
        <v>10.312674364793168</v>
      </c>
    </row>
    <row r="20" spans="1:10" ht="14.25">
      <c r="A20" s="10" t="s">
        <v>73</v>
      </c>
      <c r="B20" s="3">
        <v>0</v>
      </c>
      <c r="C20" s="3">
        <v>0</v>
      </c>
      <c r="D20" s="3">
        <v>0</v>
      </c>
      <c r="E20" s="3">
        <v>0</v>
      </c>
      <c r="F20" s="3">
        <v>0</v>
      </c>
      <c r="G20" s="3">
        <v>0</v>
      </c>
      <c r="H20" s="4">
        <v>0</v>
      </c>
      <c r="I20" s="4">
        <v>0</v>
      </c>
      <c r="J20" s="5">
        <v>0</v>
      </c>
    </row>
    <row r="21" spans="1:10" ht="14.25">
      <c r="A21" s="6" t="s">
        <v>18</v>
      </c>
      <c r="B21" s="7">
        <v>1722.056</v>
      </c>
      <c r="C21" s="7">
        <v>244.874</v>
      </c>
      <c r="D21" s="7">
        <v>1966.93</v>
      </c>
      <c r="E21" s="7">
        <v>1822.018</v>
      </c>
      <c r="F21" s="7">
        <v>562.6709999999999</v>
      </c>
      <c r="G21" s="7">
        <v>2384.689</v>
      </c>
      <c r="H21" s="8">
        <v>5.8048054186391145</v>
      </c>
      <c r="I21" s="8">
        <v>129.77980512426797</v>
      </c>
      <c r="J21" s="9">
        <v>21.239139166111645</v>
      </c>
    </row>
    <row r="22" spans="1:10" ht="14.25">
      <c r="A22" s="10" t="s">
        <v>19</v>
      </c>
      <c r="B22" s="3">
        <v>0</v>
      </c>
      <c r="C22" s="3">
        <v>0</v>
      </c>
      <c r="D22" s="3">
        <v>0</v>
      </c>
      <c r="E22" s="3">
        <v>0</v>
      </c>
      <c r="F22" s="3">
        <v>0</v>
      </c>
      <c r="G22" s="3">
        <v>0</v>
      </c>
      <c r="H22" s="4">
        <v>0</v>
      </c>
      <c r="I22" s="4">
        <v>0</v>
      </c>
      <c r="J22" s="5">
        <v>0</v>
      </c>
    </row>
    <row r="23" spans="1:10" ht="14.25">
      <c r="A23" s="6" t="s">
        <v>20</v>
      </c>
      <c r="B23" s="7">
        <v>4181.883</v>
      </c>
      <c r="C23" s="7">
        <v>6.614</v>
      </c>
      <c r="D23" s="7">
        <v>4188.496999999999</v>
      </c>
      <c r="E23" s="7">
        <v>5515.360999999999</v>
      </c>
      <c r="F23" s="7">
        <v>44.266000000000005</v>
      </c>
      <c r="G23" s="7">
        <v>5559.626999999999</v>
      </c>
      <c r="H23" s="8">
        <v>31.88702314244562</v>
      </c>
      <c r="I23" s="8">
        <v>569.2772905957062</v>
      </c>
      <c r="J23" s="9">
        <v>32.73560897859063</v>
      </c>
    </row>
    <row r="24" spans="1:10" ht="14.25">
      <c r="A24" s="10" t="s">
        <v>21</v>
      </c>
      <c r="B24" s="3">
        <v>1199.328</v>
      </c>
      <c r="C24" s="3">
        <v>0</v>
      </c>
      <c r="D24" s="3">
        <v>1199.328</v>
      </c>
      <c r="E24" s="3">
        <v>1572.332</v>
      </c>
      <c r="F24" s="3">
        <v>2.348</v>
      </c>
      <c r="G24" s="3">
        <v>1574.68</v>
      </c>
      <c r="H24" s="4">
        <v>31.10108327329973</v>
      </c>
      <c r="I24" s="4">
        <v>0</v>
      </c>
      <c r="J24" s="5">
        <v>31.29685957469517</v>
      </c>
    </row>
    <row r="25" spans="1:10" ht="14.25">
      <c r="A25" s="6" t="s">
        <v>22</v>
      </c>
      <c r="B25" s="7">
        <v>1030.247</v>
      </c>
      <c r="C25" s="7">
        <v>284.861</v>
      </c>
      <c r="D25" s="7">
        <v>1315.1080000000002</v>
      </c>
      <c r="E25" s="7">
        <v>1870.0059999999999</v>
      </c>
      <c r="F25" s="7">
        <v>496.30400000000003</v>
      </c>
      <c r="G25" s="7">
        <v>2366.31</v>
      </c>
      <c r="H25" s="8">
        <v>81.51045331847602</v>
      </c>
      <c r="I25" s="8">
        <v>74.22672812354098</v>
      </c>
      <c r="J25" s="9">
        <v>79.93275077027891</v>
      </c>
    </row>
    <row r="26" spans="1:10" ht="14.25">
      <c r="A26" s="10" t="s">
        <v>23</v>
      </c>
      <c r="B26" s="3">
        <v>1147.304</v>
      </c>
      <c r="C26" s="3">
        <v>8.869</v>
      </c>
      <c r="D26" s="3">
        <v>1156.173</v>
      </c>
      <c r="E26" s="3">
        <v>731.4649999999999</v>
      </c>
      <c r="F26" s="3">
        <v>43.233000000000004</v>
      </c>
      <c r="G26" s="3">
        <v>774.6979999999999</v>
      </c>
      <c r="H26" s="4">
        <v>-36.24488365768795</v>
      </c>
      <c r="I26" s="4">
        <v>387.4619461044087</v>
      </c>
      <c r="J26" s="5">
        <v>-32.99462969642087</v>
      </c>
    </row>
    <row r="27" spans="1:10" ht="14.25">
      <c r="A27" s="6" t="s">
        <v>24</v>
      </c>
      <c r="B27" s="7">
        <v>0</v>
      </c>
      <c r="C27" s="7">
        <v>0</v>
      </c>
      <c r="D27" s="7">
        <v>0</v>
      </c>
      <c r="E27" s="7">
        <v>0</v>
      </c>
      <c r="F27" s="7">
        <v>0</v>
      </c>
      <c r="G27" s="7">
        <v>0</v>
      </c>
      <c r="H27" s="8">
        <v>0</v>
      </c>
      <c r="I27" s="8">
        <v>0</v>
      </c>
      <c r="J27" s="9">
        <v>0</v>
      </c>
    </row>
    <row r="28" spans="1:10" ht="14.25">
      <c r="A28" s="10" t="s">
        <v>25</v>
      </c>
      <c r="B28" s="3">
        <v>3078.3430000000003</v>
      </c>
      <c r="C28" s="3">
        <v>958.6930000000001</v>
      </c>
      <c r="D28" s="3">
        <v>4037.0360000000005</v>
      </c>
      <c r="E28" s="3">
        <v>3555.241</v>
      </c>
      <c r="F28" s="3">
        <v>792.242</v>
      </c>
      <c r="G28" s="3">
        <v>4347.483</v>
      </c>
      <c r="H28" s="4">
        <v>15.492035812773288</v>
      </c>
      <c r="I28" s="4">
        <v>-17.362283859379396</v>
      </c>
      <c r="J28" s="5">
        <v>7.689973535039065</v>
      </c>
    </row>
    <row r="29" spans="1:10" ht="14.25">
      <c r="A29" s="6" t="s">
        <v>26</v>
      </c>
      <c r="B29" s="7">
        <v>12870.628000000002</v>
      </c>
      <c r="C29" s="7">
        <v>2525.585</v>
      </c>
      <c r="D29" s="7">
        <v>15396.213000000003</v>
      </c>
      <c r="E29" s="7">
        <v>16012.096000000001</v>
      </c>
      <c r="F29" s="7">
        <v>2599.896</v>
      </c>
      <c r="G29" s="7">
        <v>18611.992000000002</v>
      </c>
      <c r="H29" s="8">
        <v>24.408039763094685</v>
      </c>
      <c r="I29" s="8">
        <v>2.9423282130674733</v>
      </c>
      <c r="J29" s="9">
        <v>20.886818076627012</v>
      </c>
    </row>
    <row r="30" spans="1:10" ht="14.25">
      <c r="A30" s="10" t="s">
        <v>27</v>
      </c>
      <c r="B30" s="3">
        <v>5648.7390000000005</v>
      </c>
      <c r="C30" s="3">
        <v>1423.522</v>
      </c>
      <c r="D30" s="3">
        <v>7072.261</v>
      </c>
      <c r="E30" s="3">
        <v>5917.764</v>
      </c>
      <c r="F30" s="3">
        <v>1392.677</v>
      </c>
      <c r="G30" s="3">
        <v>7310.441</v>
      </c>
      <c r="H30" s="4">
        <v>4.762567362379455</v>
      </c>
      <c r="I30" s="4">
        <v>-2.16680880239294</v>
      </c>
      <c r="J30" s="5">
        <v>3.3678055716552224</v>
      </c>
    </row>
    <row r="31" spans="1:10" ht="14.25">
      <c r="A31" s="6" t="s">
        <v>64</v>
      </c>
      <c r="B31" s="7">
        <v>2660.2450000000003</v>
      </c>
      <c r="C31" s="7">
        <v>241.95900000000006</v>
      </c>
      <c r="D31" s="7">
        <v>2902.2040000000006</v>
      </c>
      <c r="E31" s="7">
        <v>3261.9390000000003</v>
      </c>
      <c r="F31" s="7">
        <v>9.440000000000001</v>
      </c>
      <c r="G31" s="7">
        <v>3271.3790000000004</v>
      </c>
      <c r="H31" s="8">
        <v>22.61799195186909</v>
      </c>
      <c r="I31" s="8">
        <v>-96.09851255791271</v>
      </c>
      <c r="J31" s="9">
        <v>12.720504830122199</v>
      </c>
    </row>
    <row r="32" spans="1:10" ht="14.25">
      <c r="A32" s="10" t="s">
        <v>74</v>
      </c>
      <c r="B32" s="3">
        <v>6.128</v>
      </c>
      <c r="C32" s="3">
        <v>2240.6279999999997</v>
      </c>
      <c r="D32" s="3">
        <v>2246.756</v>
      </c>
      <c r="E32" s="3">
        <v>1.338</v>
      </c>
      <c r="F32" s="3">
        <v>1908.883</v>
      </c>
      <c r="G32" s="3">
        <v>1910.221</v>
      </c>
      <c r="H32" s="4">
        <v>-78.16579634464752</v>
      </c>
      <c r="I32" s="4">
        <v>-14.805893704800605</v>
      </c>
      <c r="J32" s="5">
        <v>-14.978707078116177</v>
      </c>
    </row>
    <row r="33" spans="1:10" ht="14.25">
      <c r="A33" s="6" t="s">
        <v>60</v>
      </c>
      <c r="B33" s="7">
        <v>1319.296</v>
      </c>
      <c r="C33" s="7">
        <v>0</v>
      </c>
      <c r="D33" s="7">
        <v>1319.296</v>
      </c>
      <c r="E33" s="7">
        <v>1753.7090000000003</v>
      </c>
      <c r="F33" s="7">
        <v>0</v>
      </c>
      <c r="G33" s="7">
        <v>1753.7090000000003</v>
      </c>
      <c r="H33" s="8">
        <v>32.92763716406327</v>
      </c>
      <c r="I33" s="8">
        <v>0</v>
      </c>
      <c r="J33" s="9">
        <v>32.92763716406327</v>
      </c>
    </row>
    <row r="34" spans="1:10" ht="14.25">
      <c r="A34" s="10" t="s">
        <v>28</v>
      </c>
      <c r="B34" s="3">
        <v>9514.629</v>
      </c>
      <c r="C34" s="3">
        <v>2354.3860000000004</v>
      </c>
      <c r="D34" s="3">
        <v>11869.015000000001</v>
      </c>
      <c r="E34" s="3">
        <v>1410.4189999999999</v>
      </c>
      <c r="F34" s="3">
        <v>186.36599999999999</v>
      </c>
      <c r="G34" s="3">
        <v>1596.7849999999999</v>
      </c>
      <c r="H34" s="4">
        <v>-85.17631113099628</v>
      </c>
      <c r="I34" s="4">
        <v>-92.0843056321266</v>
      </c>
      <c r="J34" s="5">
        <v>-86.54660896460237</v>
      </c>
    </row>
    <row r="35" spans="1:10" ht="14.25">
      <c r="A35" s="6" t="s">
        <v>59</v>
      </c>
      <c r="B35" s="7">
        <v>2242.785</v>
      </c>
      <c r="C35" s="7">
        <v>0.79</v>
      </c>
      <c r="D35" s="7">
        <v>2243.575</v>
      </c>
      <c r="E35" s="7">
        <v>3575.4649999999997</v>
      </c>
      <c r="F35" s="42">
        <v>0.7999999999999999</v>
      </c>
      <c r="G35" s="7">
        <v>3576.265</v>
      </c>
      <c r="H35" s="8">
        <v>59.420764808040005</v>
      </c>
      <c r="I35" s="8">
        <v>1.2658227848101136</v>
      </c>
      <c r="J35" s="9">
        <v>59.4002874876035</v>
      </c>
    </row>
    <row r="36" spans="1:10" ht="14.25">
      <c r="A36" s="10" t="s">
        <v>29</v>
      </c>
      <c r="B36" s="3">
        <v>423.89</v>
      </c>
      <c r="C36" s="3">
        <v>463.40400000000005</v>
      </c>
      <c r="D36" s="3">
        <v>887.2940000000001</v>
      </c>
      <c r="E36" s="3">
        <v>476.12199999999996</v>
      </c>
      <c r="F36" s="3">
        <v>454.345</v>
      </c>
      <c r="G36" s="3">
        <v>930.467</v>
      </c>
      <c r="H36" s="4">
        <v>12.322064686593214</v>
      </c>
      <c r="I36" s="4">
        <v>-1.9548817014958924</v>
      </c>
      <c r="J36" s="5">
        <v>4.865692769251216</v>
      </c>
    </row>
    <row r="37" spans="1:10" ht="14.25">
      <c r="A37" s="6" t="s">
        <v>30</v>
      </c>
      <c r="B37" s="7">
        <v>1575.621</v>
      </c>
      <c r="C37" s="7">
        <v>0.994</v>
      </c>
      <c r="D37" s="7">
        <v>1576.615</v>
      </c>
      <c r="E37" s="7">
        <v>2070.789</v>
      </c>
      <c r="F37" s="7">
        <v>9.370000000000001</v>
      </c>
      <c r="G37" s="7">
        <v>2080.159</v>
      </c>
      <c r="H37" s="8">
        <v>31.42684693844523</v>
      </c>
      <c r="I37" s="8">
        <v>842.6559356136822</v>
      </c>
      <c r="J37" s="9">
        <v>31.93829818947556</v>
      </c>
    </row>
    <row r="38" spans="1:10" ht="14.25">
      <c r="A38" s="10" t="s">
        <v>37</v>
      </c>
      <c r="B38" s="3">
        <v>4521.525</v>
      </c>
      <c r="C38" s="3">
        <v>163.48499999999999</v>
      </c>
      <c r="D38" s="3">
        <v>4685.009999999999</v>
      </c>
      <c r="E38" s="3">
        <v>5510.18</v>
      </c>
      <c r="F38" s="3">
        <v>152.68599999999998</v>
      </c>
      <c r="G38" s="3">
        <v>5662.866</v>
      </c>
      <c r="H38" s="4">
        <v>21.865521035491362</v>
      </c>
      <c r="I38" s="4">
        <v>-6.605498975441177</v>
      </c>
      <c r="J38" s="5">
        <v>20.87201521448195</v>
      </c>
    </row>
    <row r="39" spans="1:10" ht="14.25">
      <c r="A39" s="6" t="s">
        <v>31</v>
      </c>
      <c r="B39" s="7">
        <v>4373.905</v>
      </c>
      <c r="C39" s="7">
        <v>0</v>
      </c>
      <c r="D39" s="7">
        <v>4373.905</v>
      </c>
      <c r="E39" s="7">
        <v>4762.116</v>
      </c>
      <c r="F39" s="7">
        <v>0</v>
      </c>
      <c r="G39" s="7">
        <v>4762.116</v>
      </c>
      <c r="H39" s="8">
        <v>8.875615725535884</v>
      </c>
      <c r="I39" s="8">
        <v>0</v>
      </c>
      <c r="J39" s="9">
        <v>8.875615725535884</v>
      </c>
    </row>
    <row r="40" spans="1:10" ht="14.25">
      <c r="A40" s="10" t="s">
        <v>32</v>
      </c>
      <c r="B40" s="3">
        <v>331.891</v>
      </c>
      <c r="C40" s="3">
        <v>5.7669999999999995</v>
      </c>
      <c r="D40" s="3">
        <v>337.658</v>
      </c>
      <c r="E40" s="3">
        <v>407.477</v>
      </c>
      <c r="F40" s="3">
        <v>36.70399999999999</v>
      </c>
      <c r="G40" s="3">
        <v>444.181</v>
      </c>
      <c r="H40" s="4">
        <v>22.774344589036748</v>
      </c>
      <c r="I40" s="4">
        <v>536.4487601872723</v>
      </c>
      <c r="J40" s="5">
        <v>31.547601419187448</v>
      </c>
    </row>
    <row r="41" spans="1:10" ht="14.25">
      <c r="A41" s="6" t="s">
        <v>33</v>
      </c>
      <c r="B41" s="7">
        <v>17378.045</v>
      </c>
      <c r="C41" s="7">
        <v>10303.633000000002</v>
      </c>
      <c r="D41" s="7">
        <v>27681.678</v>
      </c>
      <c r="E41" s="7">
        <v>17552.54816</v>
      </c>
      <c r="F41" s="7">
        <v>9499.724999999999</v>
      </c>
      <c r="G41" s="7">
        <v>27052.273159999997</v>
      </c>
      <c r="H41" s="8">
        <v>1.0041587531854144</v>
      </c>
      <c r="I41" s="8">
        <v>-7.802180066001991</v>
      </c>
      <c r="J41" s="9">
        <v>-2.273723579907269</v>
      </c>
    </row>
    <row r="42" spans="1:10" ht="14.25">
      <c r="A42" s="10" t="s">
        <v>34</v>
      </c>
      <c r="B42" s="3">
        <v>0.798</v>
      </c>
      <c r="C42" s="3">
        <v>13.814</v>
      </c>
      <c r="D42" s="3">
        <v>14.612</v>
      </c>
      <c r="E42" s="3">
        <v>2.45</v>
      </c>
      <c r="F42" s="3">
        <v>46.291</v>
      </c>
      <c r="G42" s="3">
        <v>48.741</v>
      </c>
      <c r="H42" s="4">
        <v>207.01754385964915</v>
      </c>
      <c r="I42" s="4">
        <v>235.10207036339943</v>
      </c>
      <c r="J42" s="5">
        <v>233.56830002737476</v>
      </c>
    </row>
    <row r="43" spans="1:10" ht="14.25">
      <c r="A43" s="6" t="s">
        <v>35</v>
      </c>
      <c r="B43" s="7">
        <v>6027.183999999998</v>
      </c>
      <c r="C43" s="7">
        <v>3229.361</v>
      </c>
      <c r="D43" s="7">
        <v>9256.544999999998</v>
      </c>
      <c r="E43" s="7">
        <v>6141.628</v>
      </c>
      <c r="F43" s="7">
        <v>3556.1739999999995</v>
      </c>
      <c r="G43" s="7">
        <v>9697.802</v>
      </c>
      <c r="H43" s="8">
        <v>1.898797182896712</v>
      </c>
      <c r="I43" s="8">
        <v>10.120051613926089</v>
      </c>
      <c r="J43" s="9">
        <v>4.76697299046244</v>
      </c>
    </row>
    <row r="44" spans="1:10" ht="14.25">
      <c r="A44" s="10" t="s">
        <v>36</v>
      </c>
      <c r="B44" s="3">
        <v>5673.59</v>
      </c>
      <c r="C44" s="3">
        <v>330.31199999999995</v>
      </c>
      <c r="D44" s="3">
        <v>6003.902</v>
      </c>
      <c r="E44" s="3">
        <v>5637.515</v>
      </c>
      <c r="F44" s="3">
        <v>56.642</v>
      </c>
      <c r="G44" s="3">
        <v>5694.157</v>
      </c>
      <c r="H44" s="4">
        <v>-0.6358407992117833</v>
      </c>
      <c r="I44" s="4">
        <v>-82.85197025842234</v>
      </c>
      <c r="J44" s="5">
        <v>-5.15906155696745</v>
      </c>
    </row>
    <row r="45" spans="1:10" ht="14.25">
      <c r="A45" s="6" t="s">
        <v>66</v>
      </c>
      <c r="B45" s="7">
        <v>5623.929999999999</v>
      </c>
      <c r="C45" s="7">
        <v>19.148</v>
      </c>
      <c r="D45" s="7">
        <v>5643.0779999999995</v>
      </c>
      <c r="E45" s="7">
        <v>6452.998</v>
      </c>
      <c r="F45" s="7">
        <v>121.02</v>
      </c>
      <c r="G45" s="7">
        <v>6574.018</v>
      </c>
      <c r="H45" s="8">
        <v>14.741790882887951</v>
      </c>
      <c r="I45" s="8">
        <v>532.0242322958012</v>
      </c>
      <c r="J45" s="9">
        <v>16.49702520503882</v>
      </c>
    </row>
    <row r="46" spans="1:10" ht="14.25">
      <c r="A46" s="10" t="s">
        <v>67</v>
      </c>
      <c r="B46" s="3">
        <v>3227.0130000000004</v>
      </c>
      <c r="C46" s="3">
        <v>15.392999999999999</v>
      </c>
      <c r="D46" s="3">
        <v>3242.4060000000004</v>
      </c>
      <c r="E46" s="3">
        <v>4328.642</v>
      </c>
      <c r="F46" s="3">
        <v>31.719</v>
      </c>
      <c r="G46" s="3">
        <v>4360.361</v>
      </c>
      <c r="H46" s="4">
        <v>34.13773046467428</v>
      </c>
      <c r="I46" s="4">
        <v>106.06119664782693</v>
      </c>
      <c r="J46" s="5">
        <v>34.479179966975124</v>
      </c>
    </row>
    <row r="47" spans="1:10" ht="14.25">
      <c r="A47" s="6" t="s">
        <v>38</v>
      </c>
      <c r="B47" s="7">
        <v>6696.877</v>
      </c>
      <c r="C47" s="7">
        <v>416.4429999999999</v>
      </c>
      <c r="D47" s="7">
        <v>7113.320000000001</v>
      </c>
      <c r="E47" s="7">
        <v>7837.108</v>
      </c>
      <c r="F47" s="7">
        <v>478.678</v>
      </c>
      <c r="G47" s="7">
        <v>8315.786</v>
      </c>
      <c r="H47" s="8">
        <v>17.026309427513745</v>
      </c>
      <c r="I47" s="8">
        <v>14.94442216581863</v>
      </c>
      <c r="J47" s="9">
        <v>16.904427187304936</v>
      </c>
    </row>
    <row r="48" spans="1:10" ht="14.25">
      <c r="A48" s="10" t="s">
        <v>68</v>
      </c>
      <c r="B48" s="3">
        <v>3788.923</v>
      </c>
      <c r="C48" s="3">
        <v>24.926</v>
      </c>
      <c r="D48" s="3">
        <v>3813.8489999999997</v>
      </c>
      <c r="E48" s="3">
        <v>7112.588</v>
      </c>
      <c r="F48" s="3">
        <v>133.785</v>
      </c>
      <c r="G48" s="3">
        <v>7246.373</v>
      </c>
      <c r="H48" s="4">
        <v>87.72057389395351</v>
      </c>
      <c r="I48" s="4">
        <v>436.72871700232696</v>
      </c>
      <c r="J48" s="5">
        <v>90.00157059180897</v>
      </c>
    </row>
    <row r="49" spans="1:10" ht="14.25">
      <c r="A49" s="6" t="s">
        <v>39</v>
      </c>
      <c r="B49" s="7">
        <v>8897.79</v>
      </c>
      <c r="C49" s="7">
        <v>3825.739</v>
      </c>
      <c r="D49" s="7">
        <v>12723.529</v>
      </c>
      <c r="E49" s="7">
        <v>9722.666000000001</v>
      </c>
      <c r="F49" s="7">
        <v>3876.619</v>
      </c>
      <c r="G49" s="7">
        <v>13599.285000000002</v>
      </c>
      <c r="H49" s="8">
        <v>9.270571681282656</v>
      </c>
      <c r="I49" s="8">
        <v>1.3299391307143562</v>
      </c>
      <c r="J49" s="9">
        <v>6.882964624044171</v>
      </c>
    </row>
    <row r="50" spans="1:10" ht="14.25">
      <c r="A50" s="10" t="s">
        <v>40</v>
      </c>
      <c r="B50" s="3">
        <v>483.921</v>
      </c>
      <c r="C50" s="3">
        <v>0</v>
      </c>
      <c r="D50" s="3">
        <v>483.921</v>
      </c>
      <c r="E50" s="3">
        <v>594.4150000000001</v>
      </c>
      <c r="F50" s="3">
        <v>0</v>
      </c>
      <c r="G50" s="3">
        <v>594.4150000000001</v>
      </c>
      <c r="H50" s="4">
        <v>22.833065727670444</v>
      </c>
      <c r="I50" s="4">
        <v>0</v>
      </c>
      <c r="J50" s="5">
        <v>22.833065727670444</v>
      </c>
    </row>
    <row r="51" spans="1:10" ht="14.25">
      <c r="A51" s="6" t="s">
        <v>41</v>
      </c>
      <c r="B51" s="7">
        <v>679.888</v>
      </c>
      <c r="C51" s="7">
        <v>0</v>
      </c>
      <c r="D51" s="7">
        <v>679.888</v>
      </c>
      <c r="E51" s="7">
        <v>823.314</v>
      </c>
      <c r="F51" s="7">
        <v>0</v>
      </c>
      <c r="G51" s="7">
        <v>823.314</v>
      </c>
      <c r="H51" s="8">
        <v>21.095533381968785</v>
      </c>
      <c r="I51" s="8">
        <v>0</v>
      </c>
      <c r="J51" s="9">
        <v>21.095533381968785</v>
      </c>
    </row>
    <row r="52" spans="1:10" ht="14.25">
      <c r="A52" s="10" t="s">
        <v>42</v>
      </c>
      <c r="B52" s="3">
        <v>3338.1800000000003</v>
      </c>
      <c r="C52" s="3">
        <v>39.476</v>
      </c>
      <c r="D52" s="3">
        <v>3377.6560000000004</v>
      </c>
      <c r="E52" s="3">
        <v>3477.2129999999997</v>
      </c>
      <c r="F52" s="3">
        <v>91.021</v>
      </c>
      <c r="G52" s="3">
        <v>3568.234</v>
      </c>
      <c r="H52" s="4">
        <v>4.164934185693983</v>
      </c>
      <c r="I52" s="4">
        <v>130.5730063836255</v>
      </c>
      <c r="J52" s="5">
        <v>5.6423152624186566</v>
      </c>
    </row>
    <row r="53" spans="1:10" ht="14.25">
      <c r="A53" s="6" t="s">
        <v>69</v>
      </c>
      <c r="B53" s="7">
        <v>4863.134</v>
      </c>
      <c r="C53" s="7">
        <v>132.96099999999998</v>
      </c>
      <c r="D53" s="7">
        <v>4996.095</v>
      </c>
      <c r="E53" s="7">
        <v>7524.932</v>
      </c>
      <c r="F53" s="7">
        <v>861.326</v>
      </c>
      <c r="G53" s="7">
        <v>8386.258</v>
      </c>
      <c r="H53" s="8">
        <v>54.73421049060132</v>
      </c>
      <c r="I53" s="8">
        <v>547.8034912493138</v>
      </c>
      <c r="J53" s="9">
        <v>67.85625573572959</v>
      </c>
    </row>
    <row r="54" spans="1:10" ht="14.25">
      <c r="A54" s="10" t="s">
        <v>43</v>
      </c>
      <c r="B54" s="3">
        <v>2905.216</v>
      </c>
      <c r="C54" s="3">
        <v>0</v>
      </c>
      <c r="D54" s="3">
        <v>2905.216</v>
      </c>
      <c r="E54" s="3">
        <v>3876.287</v>
      </c>
      <c r="F54" s="3">
        <v>0</v>
      </c>
      <c r="G54" s="3">
        <v>3876.287</v>
      </c>
      <c r="H54" s="4">
        <v>33.42508784200555</v>
      </c>
      <c r="I54" s="4">
        <v>0</v>
      </c>
      <c r="J54" s="5">
        <v>33.42508784200555</v>
      </c>
    </row>
    <row r="55" spans="1:10" ht="14.25">
      <c r="A55" s="6" t="s">
        <v>61</v>
      </c>
      <c r="B55" s="7">
        <v>207.29400000000004</v>
      </c>
      <c r="C55" s="7">
        <v>2201.4500000000003</v>
      </c>
      <c r="D55" s="7">
        <v>2408.744</v>
      </c>
      <c r="E55" s="7">
        <v>219.752</v>
      </c>
      <c r="F55" s="7">
        <v>964.4850000000001</v>
      </c>
      <c r="G55" s="7">
        <v>1184.237</v>
      </c>
      <c r="H55" s="8">
        <v>6.00982179899079</v>
      </c>
      <c r="I55" s="8">
        <v>-56.188648390833315</v>
      </c>
      <c r="J55" s="9">
        <v>-50.83591282427689</v>
      </c>
    </row>
    <row r="56" spans="1:10" ht="14.25">
      <c r="A56" s="10" t="s">
        <v>44</v>
      </c>
      <c r="B56" s="3">
        <v>758.0129999999999</v>
      </c>
      <c r="C56" s="3">
        <v>17.158</v>
      </c>
      <c r="D56" s="3">
        <v>775.1709999999999</v>
      </c>
      <c r="E56" s="3">
        <v>1230.8669999999997</v>
      </c>
      <c r="F56" s="3">
        <v>69.102</v>
      </c>
      <c r="G56" s="3">
        <v>1299.9689999999998</v>
      </c>
      <c r="H56" s="4">
        <v>62.38072434113925</v>
      </c>
      <c r="I56" s="4">
        <v>302.73924699848465</v>
      </c>
      <c r="J56" s="5">
        <v>67.700933084442</v>
      </c>
    </row>
    <row r="57" spans="1:10" ht="14.25">
      <c r="A57" s="6" t="s">
        <v>45</v>
      </c>
      <c r="B57" s="7">
        <v>0</v>
      </c>
      <c r="C57" s="7">
        <v>0</v>
      </c>
      <c r="D57" s="7">
        <v>0</v>
      </c>
      <c r="E57" s="42">
        <v>0.288</v>
      </c>
      <c r="F57" s="42">
        <v>0.248</v>
      </c>
      <c r="G57" s="7">
        <v>0.536</v>
      </c>
      <c r="H57" s="8">
        <v>0</v>
      </c>
      <c r="I57" s="8">
        <v>0</v>
      </c>
      <c r="J57" s="9">
        <v>0</v>
      </c>
    </row>
    <row r="58" spans="1:10" ht="14.25">
      <c r="A58" s="10" t="s">
        <v>46</v>
      </c>
      <c r="B58" s="3">
        <v>12451.024000000001</v>
      </c>
      <c r="C58" s="3">
        <v>13.232999999999999</v>
      </c>
      <c r="D58" s="3">
        <v>12464.257000000001</v>
      </c>
      <c r="E58" s="3">
        <v>14601.239</v>
      </c>
      <c r="F58" s="3">
        <v>63.622</v>
      </c>
      <c r="G58" s="3">
        <v>14664.860999999999</v>
      </c>
      <c r="H58" s="4">
        <v>17.2693828234529</v>
      </c>
      <c r="I58" s="4">
        <v>380.78289125670676</v>
      </c>
      <c r="J58" s="5">
        <v>17.655316317691437</v>
      </c>
    </row>
    <row r="59" spans="1:10" ht="14.25">
      <c r="A59" s="6" t="s">
        <v>75</v>
      </c>
      <c r="B59" s="7">
        <v>265.58900000000006</v>
      </c>
      <c r="C59" s="7">
        <v>516.598</v>
      </c>
      <c r="D59" s="7">
        <v>782.187</v>
      </c>
      <c r="E59" s="7">
        <v>337.01300000000003</v>
      </c>
      <c r="F59" s="7">
        <v>1031.451</v>
      </c>
      <c r="G59" s="7">
        <v>1368.464</v>
      </c>
      <c r="H59" s="8">
        <v>26.892680043224672</v>
      </c>
      <c r="I59" s="8">
        <v>99.66221317155701</v>
      </c>
      <c r="J59" s="9">
        <v>74.95355969863982</v>
      </c>
    </row>
    <row r="60" spans="1:10" ht="14.25">
      <c r="A60" s="10" t="s">
        <v>76</v>
      </c>
      <c r="B60" s="3">
        <v>143.285</v>
      </c>
      <c r="C60" s="3">
        <v>1884.758</v>
      </c>
      <c r="D60" s="3">
        <v>2028.0430000000001</v>
      </c>
      <c r="E60" s="3">
        <v>253.862</v>
      </c>
      <c r="F60" s="3">
        <v>2012.338</v>
      </c>
      <c r="G60" s="3">
        <v>2266.2</v>
      </c>
      <c r="H60" s="4">
        <v>77.17276756115434</v>
      </c>
      <c r="I60" s="4">
        <v>6.7690387837589725</v>
      </c>
      <c r="J60" s="5">
        <v>11.743192821848435</v>
      </c>
    </row>
    <row r="61" spans="1:10" ht="14.25">
      <c r="A61" s="11" t="s">
        <v>47</v>
      </c>
      <c r="B61" s="22">
        <f>+B62-SUM(B6+B10+B32+B20+B59+B60+B5)</f>
        <v>453071.9190000001</v>
      </c>
      <c r="C61" s="22">
        <f>+C62-SUM(C6+C10+C32+C20+C59+C60+C5)</f>
        <v>630743.6739999992</v>
      </c>
      <c r="D61" s="22">
        <f>+D62-SUM(D6+D10+D32+D20+D59+D60+D5)</f>
        <v>1083815.5929999999</v>
      </c>
      <c r="E61" s="22">
        <f>+E62-SUM(E6+E10+E32+E20+E59+E60+E5)</f>
        <v>494886.6552899999</v>
      </c>
      <c r="F61" s="22">
        <f>+F62-SUM(F6+F10+F32+F20+F59+F60+F5)</f>
        <v>623817.0295000006</v>
      </c>
      <c r="G61" s="22">
        <f>+G62-SUM(G6+G10+G32+G20+G59+G60+G5)</f>
        <v>1118703.6847900003</v>
      </c>
      <c r="H61" s="23">
        <f>+_xlfn.IFERROR(((E61-B61)/B61)*100,0)</f>
        <v>9.229160876333143</v>
      </c>
      <c r="I61" s="23">
        <f>+_xlfn.IFERROR(((F61-C61)/C61)*100,0)</f>
        <v>-1.0981710614823461</v>
      </c>
      <c r="J61" s="23">
        <f>+_xlfn.IFERROR(((G61-D61)/D61)*100,0)</f>
        <v>3.2190062604128307</v>
      </c>
    </row>
    <row r="62" spans="1:10" ht="14.25">
      <c r="A62" s="14" t="s">
        <v>48</v>
      </c>
      <c r="B62" s="24">
        <f>SUM(B4:B60)</f>
        <v>784022.0400000002</v>
      </c>
      <c r="C62" s="24">
        <f>SUM(C4:C60)</f>
        <v>3379119.521999999</v>
      </c>
      <c r="D62" s="24">
        <f>SUM(D4:D60)</f>
        <v>4163141.5619999995</v>
      </c>
      <c r="E62" s="24">
        <f>SUM(E4:E60)</f>
        <v>853621.8387511914</v>
      </c>
      <c r="F62" s="24">
        <f>SUM(F4:F60)</f>
        <v>3357885.4959306708</v>
      </c>
      <c r="G62" s="24">
        <f>SUM(G4:G60)</f>
        <v>4211507.334681862</v>
      </c>
      <c r="H62" s="25">
        <f>+_xlfn.IFERROR(((E62-B62)/B62)*100,0)</f>
        <v>8.877275790766191</v>
      </c>
      <c r="I62" s="25">
        <f>+_xlfn.IFERROR(((F62-C62)/C62)*100,0)</f>
        <v>-0.6283893165388955</v>
      </c>
      <c r="J62" s="25">
        <f>+_xlfn.IFERROR(((G62-D62)/D62)*100,0)</f>
        <v>1.16176142371261</v>
      </c>
    </row>
    <row r="63" spans="1:10" ht="14.25">
      <c r="A63" s="26"/>
      <c r="B63" s="27"/>
      <c r="C63" s="27"/>
      <c r="D63" s="27"/>
      <c r="E63" s="27"/>
      <c r="F63" s="27"/>
      <c r="G63" s="27"/>
      <c r="H63" s="27"/>
      <c r="I63" s="27"/>
      <c r="J63" s="28"/>
    </row>
    <row r="64" spans="1:10" ht="14.25">
      <c r="A64" s="26" t="s">
        <v>58</v>
      </c>
      <c r="B64" s="27"/>
      <c r="C64" s="27"/>
      <c r="D64" s="27"/>
      <c r="E64" s="27"/>
      <c r="F64" s="27"/>
      <c r="G64" s="27"/>
      <c r="H64" s="27"/>
      <c r="I64" s="27"/>
      <c r="J64" s="28"/>
    </row>
    <row r="65" spans="1:10" ht="15" thickBot="1">
      <c r="A65" s="29"/>
      <c r="B65" s="30"/>
      <c r="C65" s="30"/>
      <c r="D65" s="30"/>
      <c r="E65" s="30"/>
      <c r="F65" s="30"/>
      <c r="G65" s="30"/>
      <c r="H65" s="30"/>
      <c r="I65" s="30"/>
      <c r="J65" s="31"/>
    </row>
    <row r="66" spans="1:10" ht="45.75" customHeight="1">
      <c r="A66" s="64" t="s">
        <v>62</v>
      </c>
      <c r="B66" s="64"/>
      <c r="C66" s="64"/>
      <c r="D66" s="64"/>
      <c r="E66" s="64"/>
      <c r="F66" s="64"/>
      <c r="G66" s="64"/>
      <c r="H66" s="64"/>
      <c r="I66" s="64"/>
      <c r="J66" s="64"/>
    </row>
    <row r="67" ht="14.25">
      <c r="A67" s="39" t="s">
        <v>63</v>
      </c>
    </row>
    <row r="68" spans="2:7" ht="14.25">
      <c r="B68" s="37"/>
      <c r="C68" s="37"/>
      <c r="D68" s="37"/>
      <c r="E68" s="37"/>
      <c r="F68" s="37"/>
      <c r="G68" s="37"/>
    </row>
    <row r="69" spans="1:7" ht="14.25">
      <c r="A69" t="s">
        <v>78</v>
      </c>
      <c r="B69" s="37"/>
      <c r="C69" s="37"/>
      <c r="D69" s="37"/>
      <c r="E69" s="37"/>
      <c r="F69" s="37"/>
      <c r="G69" s="37"/>
    </row>
    <row r="70" spans="2:7" ht="14.25">
      <c r="B70" s="43"/>
      <c r="C70" s="43"/>
      <c r="D70" s="43"/>
      <c r="E70" s="43"/>
      <c r="F70" s="43"/>
      <c r="G70" s="43"/>
    </row>
    <row r="71" spans="2:7" ht="14.25">
      <c r="B71" s="43"/>
      <c r="C71" s="43"/>
      <c r="D71" s="43"/>
      <c r="E71" s="43"/>
      <c r="F71" s="43"/>
      <c r="G71" s="43"/>
    </row>
  </sheetData>
  <sheetProtection/>
  <mergeCells count="6">
    <mergeCell ref="A66:J66"/>
    <mergeCell ref="A1:J1"/>
    <mergeCell ref="A2:A3"/>
    <mergeCell ref="B2:D2"/>
    <mergeCell ref="E2:G2"/>
    <mergeCell ref="H2:J2"/>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dimension ref="A1:J71"/>
  <sheetViews>
    <sheetView zoomScale="80" zoomScaleNormal="80" zoomScalePageLayoutView="0" workbookViewId="0" topLeftCell="C37">
      <selection activeCell="H4" sqref="H4"/>
    </sheetView>
  </sheetViews>
  <sheetFormatPr defaultColWidth="9.140625" defaultRowHeight="15"/>
  <cols>
    <col min="1" max="1" width="35.57421875" style="44" customWidth="1"/>
    <col min="2" max="10" width="14.28125" style="44" customWidth="1"/>
    <col min="11" max="16384" width="9.140625" style="44" customWidth="1"/>
  </cols>
  <sheetData>
    <row r="1" spans="1:10" ht="18" customHeight="1">
      <c r="A1" s="65" t="s">
        <v>77</v>
      </c>
      <c r="B1" s="66"/>
      <c r="C1" s="66"/>
      <c r="D1" s="66"/>
      <c r="E1" s="66"/>
      <c r="F1" s="66"/>
      <c r="G1" s="66"/>
      <c r="H1" s="66"/>
      <c r="I1" s="66"/>
      <c r="J1" s="67"/>
    </row>
    <row r="2" spans="1:10" ht="30" customHeight="1">
      <c r="A2" s="79" t="s">
        <v>1</v>
      </c>
      <c r="B2" s="70" t="s">
        <v>79</v>
      </c>
      <c r="C2" s="70"/>
      <c r="D2" s="70"/>
      <c r="E2" s="70" t="s">
        <v>80</v>
      </c>
      <c r="F2" s="70"/>
      <c r="G2" s="70"/>
      <c r="H2" s="71" t="s">
        <v>65</v>
      </c>
      <c r="I2" s="71"/>
      <c r="J2" s="72"/>
    </row>
    <row r="3" spans="1:10" ht="14.25">
      <c r="A3" s="80"/>
      <c r="B3" s="1" t="s">
        <v>2</v>
      </c>
      <c r="C3" s="1" t="s">
        <v>3</v>
      </c>
      <c r="D3" s="1" t="s">
        <v>4</v>
      </c>
      <c r="E3" s="1" t="s">
        <v>2</v>
      </c>
      <c r="F3" s="1" t="s">
        <v>3</v>
      </c>
      <c r="G3" s="1" t="s">
        <v>4</v>
      </c>
      <c r="H3" s="1" t="s">
        <v>2</v>
      </c>
      <c r="I3" s="1" t="s">
        <v>3</v>
      </c>
      <c r="J3" s="2" t="s">
        <v>4</v>
      </c>
    </row>
    <row r="4" spans="1:10" ht="14.25">
      <c r="A4" s="10" t="s">
        <v>5</v>
      </c>
      <c r="B4" s="49">
        <v>249.553</v>
      </c>
      <c r="C4" s="49">
        <v>58293.42199999999</v>
      </c>
      <c r="D4" s="49">
        <f>+B4+C4</f>
        <v>58542.97499999999</v>
      </c>
      <c r="E4" s="49"/>
      <c r="F4" s="49"/>
      <c r="G4" s="49"/>
      <c r="H4" s="4">
        <f aca="true" t="shared" si="0" ref="H4:H59">+_xlfn.IFERROR(((E4-B4)/B4)*100,0)</f>
        <v>-100</v>
      </c>
      <c r="I4" s="4">
        <f aca="true" t="shared" si="1" ref="I4:I59">+_xlfn.IFERROR(((F4-C4)/C4)*100,0)</f>
        <v>-100</v>
      </c>
      <c r="J4" s="5">
        <f aca="true" t="shared" si="2" ref="J4:J59">+_xlfn.IFERROR(((G4-D4)/D4)*100,0)</f>
        <v>-100</v>
      </c>
    </row>
    <row r="5" spans="1:10" ht="14.25">
      <c r="A5" s="6" t="s">
        <v>70</v>
      </c>
      <c r="B5" s="50">
        <v>46120.833</v>
      </c>
      <c r="C5" s="50">
        <v>1458250.7989999987</v>
      </c>
      <c r="D5" s="7">
        <f>+B5+C5</f>
        <v>1504371.6319999988</v>
      </c>
      <c r="E5" s="50">
        <v>56079.11719999897</v>
      </c>
      <c r="F5" s="50">
        <v>1400970.9708300116</v>
      </c>
      <c r="G5" s="50">
        <v>1457050.0880300107</v>
      </c>
      <c r="H5" s="8">
        <f t="shared" si="0"/>
        <v>21.591726671543356</v>
      </c>
      <c r="I5" s="8">
        <f t="shared" si="1"/>
        <v>-3.9279819499682045</v>
      </c>
      <c r="J5" s="9">
        <f t="shared" si="2"/>
        <v>-3.145601988457873</v>
      </c>
    </row>
    <row r="6" spans="1:10" ht="14.25">
      <c r="A6" s="10" t="s">
        <v>71</v>
      </c>
      <c r="B6" s="49">
        <v>5896.322999999999</v>
      </c>
      <c r="C6" s="49">
        <v>39057.327000000005</v>
      </c>
      <c r="D6" s="53">
        <f aca="true" t="shared" si="3" ref="D6:D60">+B6+C6</f>
        <v>44953.65</v>
      </c>
      <c r="E6" s="49">
        <v>9474.836787699256</v>
      </c>
      <c r="F6" s="49">
        <v>42146.255148270924</v>
      </c>
      <c r="G6" s="49">
        <v>51621.09193597018</v>
      </c>
      <c r="H6" s="4">
        <f t="shared" si="0"/>
        <v>60.69059967880418</v>
      </c>
      <c r="I6" s="4">
        <f t="shared" si="1"/>
        <v>7.9087033996743274</v>
      </c>
      <c r="J6" s="5">
        <f t="shared" si="2"/>
        <v>14.83181440432574</v>
      </c>
    </row>
    <row r="7" spans="1:10" ht="14.25">
      <c r="A7" s="6" t="s">
        <v>6</v>
      </c>
      <c r="B7" s="50">
        <v>8979.081000000002</v>
      </c>
      <c r="C7" s="50">
        <v>4796.460000000002</v>
      </c>
      <c r="D7" s="7">
        <f t="shared" si="3"/>
        <v>13775.541000000005</v>
      </c>
      <c r="E7" s="50">
        <v>8596</v>
      </c>
      <c r="F7" s="50">
        <v>2324</v>
      </c>
      <c r="G7" s="50">
        <v>10920</v>
      </c>
      <c r="H7" s="41">
        <f t="shared" si="0"/>
        <v>-4.266372026268633</v>
      </c>
      <c r="I7" s="8">
        <f t="shared" si="1"/>
        <v>-51.54759968810333</v>
      </c>
      <c r="J7" s="9">
        <f t="shared" si="2"/>
        <v>-20.72906610346558</v>
      </c>
    </row>
    <row r="8" spans="1:10" ht="14.25">
      <c r="A8" s="10" t="s">
        <v>7</v>
      </c>
      <c r="B8" s="49">
        <v>23279.839000000004</v>
      </c>
      <c r="C8" s="49">
        <v>3560.1869999999994</v>
      </c>
      <c r="D8" s="53">
        <f t="shared" si="3"/>
        <v>26840.026</v>
      </c>
      <c r="E8" s="49">
        <v>25366.166</v>
      </c>
      <c r="F8" s="49">
        <v>2544.6348</v>
      </c>
      <c r="G8" s="49">
        <v>27910.8008</v>
      </c>
      <c r="H8" s="4">
        <f t="shared" si="0"/>
        <v>8.961947717937385</v>
      </c>
      <c r="I8" s="4">
        <f t="shared" si="1"/>
        <v>-28.525248814177452</v>
      </c>
      <c r="J8" s="5">
        <f t="shared" si="2"/>
        <v>3.98947005490978</v>
      </c>
    </row>
    <row r="9" spans="1:10" ht="14.25">
      <c r="A9" s="6" t="s">
        <v>8</v>
      </c>
      <c r="B9" s="50">
        <v>6053.802000000003</v>
      </c>
      <c r="C9" s="50">
        <v>5523.729000000007</v>
      </c>
      <c r="D9" s="7">
        <f t="shared" si="3"/>
        <v>11577.53100000001</v>
      </c>
      <c r="E9" s="50">
        <v>6036.183999999999</v>
      </c>
      <c r="F9" s="50">
        <v>3121.1157000000003</v>
      </c>
      <c r="G9" s="50">
        <v>9157.2997</v>
      </c>
      <c r="H9" s="8">
        <f t="shared" si="0"/>
        <v>-0.29102372360384465</v>
      </c>
      <c r="I9" s="8">
        <f t="shared" si="1"/>
        <v>-43.496219673340306</v>
      </c>
      <c r="J9" s="9">
        <f t="shared" si="2"/>
        <v>-20.90455469305164</v>
      </c>
    </row>
    <row r="10" spans="1:10" ht="14.25">
      <c r="A10" s="10" t="s">
        <v>72</v>
      </c>
      <c r="B10" s="49">
        <v>1.9409999999999996</v>
      </c>
      <c r="C10" s="49">
        <v>0</v>
      </c>
      <c r="D10" s="53">
        <f t="shared" si="3"/>
        <v>1.9409999999999996</v>
      </c>
      <c r="E10" s="49">
        <v>0</v>
      </c>
      <c r="F10" s="49">
        <v>0</v>
      </c>
      <c r="G10" s="49">
        <v>0</v>
      </c>
      <c r="H10" s="4">
        <f t="shared" si="0"/>
        <v>-100</v>
      </c>
      <c r="I10" s="4">
        <f t="shared" si="1"/>
        <v>0</v>
      </c>
      <c r="J10" s="5">
        <f t="shared" si="2"/>
        <v>-100</v>
      </c>
    </row>
    <row r="11" spans="1:10" ht="14.25">
      <c r="A11" s="6" t="s">
        <v>9</v>
      </c>
      <c r="B11" s="50">
        <v>78.509</v>
      </c>
      <c r="C11" s="50">
        <v>97.17699999999999</v>
      </c>
      <c r="D11" s="7">
        <f t="shared" si="3"/>
        <v>175.68599999999998</v>
      </c>
      <c r="E11" s="50">
        <v>82.062</v>
      </c>
      <c r="F11" s="48">
        <v>0.326</v>
      </c>
      <c r="G11" s="50">
        <v>82.38799999999999</v>
      </c>
      <c r="H11" s="8">
        <f t="shared" si="0"/>
        <v>4.525595791565295</v>
      </c>
      <c r="I11" s="8">
        <f t="shared" si="1"/>
        <v>-99.66452967265917</v>
      </c>
      <c r="J11" s="9">
        <f t="shared" si="2"/>
        <v>-53.10497136937491</v>
      </c>
    </row>
    <row r="12" spans="1:10" ht="14.25">
      <c r="A12" s="10" t="s">
        <v>10</v>
      </c>
      <c r="B12" s="49">
        <v>256.133</v>
      </c>
      <c r="C12" s="49">
        <v>35.557</v>
      </c>
      <c r="D12" s="53">
        <f t="shared" si="3"/>
        <v>291.69</v>
      </c>
      <c r="E12" s="49">
        <v>232.22699999999998</v>
      </c>
      <c r="F12" s="47">
        <v>0.102</v>
      </c>
      <c r="G12" s="49">
        <v>232.32899999999998</v>
      </c>
      <c r="H12" s="4">
        <f t="shared" si="0"/>
        <v>-9.33343224028142</v>
      </c>
      <c r="I12" s="4">
        <f t="shared" si="1"/>
        <v>-99.71313665382344</v>
      </c>
      <c r="J12" s="5">
        <f t="shared" si="2"/>
        <v>-20.350714799958865</v>
      </c>
    </row>
    <row r="13" spans="1:10" ht="14.25">
      <c r="A13" s="6" t="s">
        <v>11</v>
      </c>
      <c r="B13" s="50">
        <v>6583.447999999999</v>
      </c>
      <c r="C13" s="50">
        <v>1515.3049999999998</v>
      </c>
      <c r="D13" s="7">
        <f t="shared" si="3"/>
        <v>8098.752999999999</v>
      </c>
      <c r="E13" s="50">
        <v>4954.8751600000005</v>
      </c>
      <c r="F13" s="50">
        <v>342.36299999999994</v>
      </c>
      <c r="G13" s="50">
        <v>5297.238160000001</v>
      </c>
      <c r="H13" s="8">
        <f t="shared" si="0"/>
        <v>-24.737384422266253</v>
      </c>
      <c r="I13" s="8">
        <f t="shared" si="1"/>
        <v>-77.40633073869618</v>
      </c>
      <c r="J13" s="9">
        <f t="shared" si="2"/>
        <v>-34.591928411694965</v>
      </c>
    </row>
    <row r="14" spans="1:10" ht="14.25">
      <c r="A14" s="10" t="s">
        <v>12</v>
      </c>
      <c r="B14" s="49">
        <v>863.2099999999998</v>
      </c>
      <c r="C14" s="49">
        <v>64.22299999999998</v>
      </c>
      <c r="D14" s="53">
        <f t="shared" si="3"/>
        <v>927.4329999999998</v>
      </c>
      <c r="E14" s="49">
        <v>771.9459999999999</v>
      </c>
      <c r="F14" s="49">
        <v>30.224</v>
      </c>
      <c r="G14" s="49">
        <v>802.17</v>
      </c>
      <c r="H14" s="4">
        <f t="shared" si="0"/>
        <v>-10.572630066843516</v>
      </c>
      <c r="I14" s="4">
        <f t="shared" si="1"/>
        <v>-52.93897824766827</v>
      </c>
      <c r="J14" s="5">
        <f t="shared" si="2"/>
        <v>-13.50642040988404</v>
      </c>
    </row>
    <row r="15" spans="1:10" ht="14.25">
      <c r="A15" s="6" t="s">
        <v>13</v>
      </c>
      <c r="B15" s="50">
        <v>223.062</v>
      </c>
      <c r="C15" s="50">
        <v>0</v>
      </c>
      <c r="D15" s="7">
        <f t="shared" si="3"/>
        <v>223.062</v>
      </c>
      <c r="E15" s="50">
        <v>19.199</v>
      </c>
      <c r="F15" s="50">
        <v>0</v>
      </c>
      <c r="G15" s="50">
        <v>19.199</v>
      </c>
      <c r="H15" s="8">
        <f t="shared" si="0"/>
        <v>-91.39297594390796</v>
      </c>
      <c r="I15" s="8">
        <f t="shared" si="1"/>
        <v>0</v>
      </c>
      <c r="J15" s="9">
        <f t="shared" si="2"/>
        <v>-91.39297594390796</v>
      </c>
    </row>
    <row r="16" spans="1:10" ht="14.25">
      <c r="A16" s="10" t="s">
        <v>14</v>
      </c>
      <c r="B16" s="49">
        <v>1561.96</v>
      </c>
      <c r="C16" s="49">
        <v>49.38500000000001</v>
      </c>
      <c r="D16" s="53">
        <f t="shared" si="3"/>
        <v>1611.345</v>
      </c>
      <c r="E16" s="49">
        <v>1619.063</v>
      </c>
      <c r="F16" s="49">
        <v>61.99</v>
      </c>
      <c r="G16" s="49">
        <v>1681.053</v>
      </c>
      <c r="H16" s="4">
        <f t="shared" si="0"/>
        <v>3.655855463648241</v>
      </c>
      <c r="I16" s="4">
        <f t="shared" si="1"/>
        <v>25.523944517566033</v>
      </c>
      <c r="J16" s="5">
        <f t="shared" si="2"/>
        <v>4.326075421464682</v>
      </c>
    </row>
    <row r="17" spans="1:10" ht="14.25">
      <c r="A17" s="6" t="s">
        <v>15</v>
      </c>
      <c r="B17" s="50">
        <v>143.33599999999998</v>
      </c>
      <c r="C17" s="50">
        <v>0</v>
      </c>
      <c r="D17" s="7">
        <f t="shared" si="3"/>
        <v>143.33599999999998</v>
      </c>
      <c r="E17" s="50">
        <v>97.487</v>
      </c>
      <c r="F17" s="50">
        <v>0</v>
      </c>
      <c r="G17" s="50">
        <v>97.487</v>
      </c>
      <c r="H17" s="8">
        <f t="shared" si="0"/>
        <v>-31.987079310152367</v>
      </c>
      <c r="I17" s="8">
        <f t="shared" si="1"/>
        <v>0</v>
      </c>
      <c r="J17" s="9">
        <f t="shared" si="2"/>
        <v>-31.987079310152367</v>
      </c>
    </row>
    <row r="18" spans="1:10" ht="14.25">
      <c r="A18" s="10" t="s">
        <v>16</v>
      </c>
      <c r="B18" s="49">
        <v>13.427999999999997</v>
      </c>
      <c r="C18" s="49">
        <v>0</v>
      </c>
      <c r="D18" s="53">
        <f t="shared" si="3"/>
        <v>13.427999999999997</v>
      </c>
      <c r="E18" s="49">
        <v>19.65</v>
      </c>
      <c r="F18" s="49">
        <v>0</v>
      </c>
      <c r="G18" s="49">
        <v>19.65</v>
      </c>
      <c r="H18" s="4">
        <f t="shared" si="0"/>
        <v>46.336014298480805</v>
      </c>
      <c r="I18" s="40">
        <f t="shared" si="1"/>
        <v>0</v>
      </c>
      <c r="J18" s="5">
        <f t="shared" si="2"/>
        <v>46.336014298480805</v>
      </c>
    </row>
    <row r="19" spans="1:10" ht="14.25">
      <c r="A19" s="6" t="s">
        <v>17</v>
      </c>
      <c r="B19" s="50">
        <v>31.116000000000003</v>
      </c>
      <c r="C19" s="50">
        <v>0</v>
      </c>
      <c r="D19" s="7">
        <f t="shared" si="3"/>
        <v>31.116000000000003</v>
      </c>
      <c r="E19" s="50">
        <v>4.782</v>
      </c>
      <c r="F19" s="50">
        <v>0</v>
      </c>
      <c r="G19" s="50">
        <v>4.782</v>
      </c>
      <c r="H19" s="8">
        <f t="shared" si="0"/>
        <v>-84.631700732742</v>
      </c>
      <c r="I19" s="8">
        <f t="shared" si="1"/>
        <v>0</v>
      </c>
      <c r="J19" s="9">
        <f t="shared" si="2"/>
        <v>-84.631700732742</v>
      </c>
    </row>
    <row r="20" spans="1:10" ht="14.25">
      <c r="A20" s="10" t="s">
        <v>73</v>
      </c>
      <c r="B20" s="49"/>
      <c r="C20" s="49"/>
      <c r="D20" s="53"/>
      <c r="E20" s="49">
        <v>0</v>
      </c>
      <c r="F20" s="49">
        <v>0</v>
      </c>
      <c r="G20" s="49">
        <v>0</v>
      </c>
      <c r="H20" s="4">
        <f t="shared" si="0"/>
        <v>0</v>
      </c>
      <c r="I20" s="4">
        <f t="shared" si="1"/>
        <v>0</v>
      </c>
      <c r="J20" s="5">
        <f t="shared" si="2"/>
        <v>0</v>
      </c>
    </row>
    <row r="21" spans="1:10" ht="14.25">
      <c r="A21" s="6" t="s">
        <v>18</v>
      </c>
      <c r="B21" s="50">
        <v>0.132</v>
      </c>
      <c r="C21" s="50">
        <v>0</v>
      </c>
      <c r="D21" s="42">
        <f t="shared" si="3"/>
        <v>0.132</v>
      </c>
      <c r="E21" s="50">
        <v>1.989</v>
      </c>
      <c r="F21" s="50">
        <v>0</v>
      </c>
      <c r="G21" s="50">
        <v>1.989</v>
      </c>
      <c r="H21" s="8">
        <f t="shared" si="0"/>
        <v>1406.8181818181818</v>
      </c>
      <c r="I21" s="8">
        <f t="shared" si="1"/>
        <v>0</v>
      </c>
      <c r="J21" s="9">
        <f t="shared" si="2"/>
        <v>1406.8181818181818</v>
      </c>
    </row>
    <row r="22" spans="1:10" ht="14.25">
      <c r="A22" s="10" t="s">
        <v>19</v>
      </c>
      <c r="B22" s="49"/>
      <c r="C22" s="49"/>
      <c r="D22" s="53"/>
      <c r="E22" s="49">
        <v>0</v>
      </c>
      <c r="F22" s="49">
        <v>0</v>
      </c>
      <c r="G22" s="49">
        <v>0</v>
      </c>
      <c r="H22" s="4">
        <f t="shared" si="0"/>
        <v>0</v>
      </c>
      <c r="I22" s="4">
        <f t="shared" si="1"/>
        <v>0</v>
      </c>
      <c r="J22" s="5">
        <f t="shared" si="2"/>
        <v>0</v>
      </c>
    </row>
    <row r="23" spans="1:10" ht="14.25">
      <c r="A23" s="6" t="s">
        <v>20</v>
      </c>
      <c r="B23" s="50">
        <v>625.615</v>
      </c>
      <c r="C23" s="50">
        <v>0</v>
      </c>
      <c r="D23" s="7">
        <f t="shared" si="3"/>
        <v>625.615</v>
      </c>
      <c r="E23" s="50">
        <v>1074.4789999999998</v>
      </c>
      <c r="F23" s="50">
        <v>0</v>
      </c>
      <c r="G23" s="50">
        <v>1074.4789999999998</v>
      </c>
      <c r="H23" s="8">
        <f t="shared" si="0"/>
        <v>71.7476403219232</v>
      </c>
      <c r="I23" s="8">
        <f t="shared" si="1"/>
        <v>0</v>
      </c>
      <c r="J23" s="9">
        <f t="shared" si="2"/>
        <v>71.7476403219232</v>
      </c>
    </row>
    <row r="24" spans="1:10" ht="14.25">
      <c r="A24" s="10" t="s">
        <v>21</v>
      </c>
      <c r="B24" s="49">
        <v>7.403</v>
      </c>
      <c r="C24" s="49">
        <v>0</v>
      </c>
      <c r="D24" s="53">
        <f t="shared" si="3"/>
        <v>7.403</v>
      </c>
      <c r="E24" s="49">
        <v>1.1239999999999999</v>
      </c>
      <c r="F24" s="49">
        <v>0</v>
      </c>
      <c r="G24" s="49">
        <v>1.1239999999999999</v>
      </c>
      <c r="H24" s="4">
        <f t="shared" si="0"/>
        <v>-84.81696609482643</v>
      </c>
      <c r="I24" s="4">
        <f t="shared" si="1"/>
        <v>0</v>
      </c>
      <c r="J24" s="5">
        <f t="shared" si="2"/>
        <v>-84.81696609482643</v>
      </c>
    </row>
    <row r="25" spans="1:10" ht="14.25">
      <c r="A25" s="6" t="s">
        <v>22</v>
      </c>
      <c r="B25" s="50">
        <v>1.8989999999999998</v>
      </c>
      <c r="C25" s="50">
        <v>121.20299999999999</v>
      </c>
      <c r="D25" s="7">
        <f t="shared" si="3"/>
        <v>123.10199999999999</v>
      </c>
      <c r="E25" s="50">
        <v>0</v>
      </c>
      <c r="F25" s="50">
        <v>0</v>
      </c>
      <c r="G25" s="50">
        <v>0</v>
      </c>
      <c r="H25" s="8">
        <f t="shared" si="0"/>
        <v>-100</v>
      </c>
      <c r="I25" s="8">
        <f t="shared" si="1"/>
        <v>-100</v>
      </c>
      <c r="J25" s="9">
        <f t="shared" si="2"/>
        <v>-100</v>
      </c>
    </row>
    <row r="26" spans="1:10" ht="14.25">
      <c r="A26" s="10" t="s">
        <v>23</v>
      </c>
      <c r="B26" s="49">
        <v>4.047000000000001</v>
      </c>
      <c r="C26" s="49">
        <v>0</v>
      </c>
      <c r="D26" s="53">
        <f t="shared" si="3"/>
        <v>4.047000000000001</v>
      </c>
      <c r="E26" s="51">
        <v>0.024</v>
      </c>
      <c r="F26" s="49">
        <v>0</v>
      </c>
      <c r="G26" s="51">
        <v>0.024</v>
      </c>
      <c r="H26" s="4">
        <f t="shared" si="0"/>
        <v>-99.4069681245367</v>
      </c>
      <c r="I26" s="4">
        <f t="shared" si="1"/>
        <v>0</v>
      </c>
      <c r="J26" s="5">
        <f t="shared" si="2"/>
        <v>-99.4069681245367</v>
      </c>
    </row>
    <row r="27" spans="1:10" ht="14.25">
      <c r="A27" s="6" t="s">
        <v>24</v>
      </c>
      <c r="B27" s="50"/>
      <c r="C27" s="50"/>
      <c r="D27" s="54"/>
      <c r="E27" s="50">
        <v>0</v>
      </c>
      <c r="F27" s="50">
        <v>0</v>
      </c>
      <c r="G27" s="50">
        <v>0</v>
      </c>
      <c r="H27" s="8">
        <f t="shared" si="0"/>
        <v>0</v>
      </c>
      <c r="I27" s="8">
        <f t="shared" si="1"/>
        <v>0</v>
      </c>
      <c r="J27" s="9">
        <f t="shared" si="2"/>
        <v>0</v>
      </c>
    </row>
    <row r="28" spans="1:10" ht="14.25">
      <c r="A28" s="10" t="s">
        <v>25</v>
      </c>
      <c r="B28" s="49">
        <v>236.37699999999995</v>
      </c>
      <c r="C28" s="49">
        <v>0</v>
      </c>
      <c r="D28" s="53">
        <f t="shared" si="3"/>
        <v>236.37699999999995</v>
      </c>
      <c r="E28" s="49">
        <v>377.95000000000005</v>
      </c>
      <c r="F28" s="49">
        <v>0</v>
      </c>
      <c r="G28" s="49">
        <v>377.95000000000005</v>
      </c>
      <c r="H28" s="4">
        <f t="shared" si="0"/>
        <v>59.892882979308524</v>
      </c>
      <c r="I28" s="4">
        <f t="shared" si="1"/>
        <v>0</v>
      </c>
      <c r="J28" s="5">
        <f t="shared" si="2"/>
        <v>59.892882979308524</v>
      </c>
    </row>
    <row r="29" spans="1:10" ht="14.25">
      <c r="A29" s="6" t="s">
        <v>26</v>
      </c>
      <c r="B29" s="50">
        <v>744.4499999999998</v>
      </c>
      <c r="C29" s="50">
        <v>55.419000000000004</v>
      </c>
      <c r="D29" s="7">
        <f t="shared" si="3"/>
        <v>799.8689999999998</v>
      </c>
      <c r="E29" s="50">
        <v>1352.489</v>
      </c>
      <c r="F29" s="50">
        <v>2.6550000000000002</v>
      </c>
      <c r="G29" s="50">
        <v>1355.144</v>
      </c>
      <c r="H29" s="8">
        <f t="shared" si="0"/>
        <v>81.676271072604</v>
      </c>
      <c r="I29" s="8">
        <f t="shared" si="1"/>
        <v>-95.20922427326369</v>
      </c>
      <c r="J29" s="9">
        <f t="shared" si="2"/>
        <v>69.42074264660843</v>
      </c>
    </row>
    <row r="30" spans="1:10" ht="14.25">
      <c r="A30" s="10" t="s">
        <v>27</v>
      </c>
      <c r="B30" s="49">
        <v>164.46099999999996</v>
      </c>
      <c r="C30" s="49">
        <v>0.09</v>
      </c>
      <c r="D30" s="53">
        <f t="shared" si="3"/>
        <v>164.55099999999996</v>
      </c>
      <c r="E30" s="49">
        <v>126.67499999999998</v>
      </c>
      <c r="F30" s="49">
        <v>0</v>
      </c>
      <c r="G30" s="49">
        <v>126.67499999999998</v>
      </c>
      <c r="H30" s="4">
        <f t="shared" si="0"/>
        <v>-22.97565988289016</v>
      </c>
      <c r="I30" s="4">
        <f t="shared" si="1"/>
        <v>-100</v>
      </c>
      <c r="J30" s="5">
        <f t="shared" si="2"/>
        <v>-23.017787798311762</v>
      </c>
    </row>
    <row r="31" spans="1:10" ht="14.25">
      <c r="A31" s="6" t="s">
        <v>64</v>
      </c>
      <c r="B31" s="50">
        <v>57.873000000000005</v>
      </c>
      <c r="C31" s="50">
        <v>0</v>
      </c>
      <c r="D31" s="7">
        <f t="shared" si="3"/>
        <v>57.873000000000005</v>
      </c>
      <c r="E31" s="50">
        <v>50.50599999999999</v>
      </c>
      <c r="F31" s="50">
        <v>0</v>
      </c>
      <c r="G31" s="50">
        <v>50.50599999999999</v>
      </c>
      <c r="H31" s="8">
        <f t="shared" si="0"/>
        <v>-12.72959756708657</v>
      </c>
      <c r="I31" s="8">
        <f t="shared" si="1"/>
        <v>0</v>
      </c>
      <c r="J31" s="9">
        <f t="shared" si="2"/>
        <v>-12.72959756708657</v>
      </c>
    </row>
    <row r="32" spans="1:10" ht="14.25">
      <c r="A32" s="10" t="s">
        <v>74</v>
      </c>
      <c r="B32" s="49">
        <v>0</v>
      </c>
      <c r="C32" s="49">
        <v>1.006</v>
      </c>
      <c r="D32" s="55">
        <f t="shared" si="3"/>
        <v>1.006</v>
      </c>
      <c r="E32" s="52">
        <v>0</v>
      </c>
      <c r="F32" s="49">
        <v>0</v>
      </c>
      <c r="G32" s="49">
        <v>0</v>
      </c>
      <c r="H32" s="4">
        <f t="shared" si="0"/>
        <v>0</v>
      </c>
      <c r="I32" s="4">
        <f t="shared" si="1"/>
        <v>-100</v>
      </c>
      <c r="J32" s="5">
        <f t="shared" si="2"/>
        <v>-100</v>
      </c>
    </row>
    <row r="33" spans="1:10" ht="14.25">
      <c r="A33" s="6" t="s">
        <v>60</v>
      </c>
      <c r="B33" s="50">
        <v>0</v>
      </c>
      <c r="C33" s="50">
        <v>0</v>
      </c>
      <c r="D33" s="54">
        <f t="shared" si="3"/>
        <v>0</v>
      </c>
      <c r="E33" s="50">
        <v>0</v>
      </c>
      <c r="F33" s="50">
        <v>0</v>
      </c>
      <c r="G33" s="50">
        <v>0</v>
      </c>
      <c r="H33" s="8">
        <f t="shared" si="0"/>
        <v>0</v>
      </c>
      <c r="I33" s="8">
        <f t="shared" si="1"/>
        <v>0</v>
      </c>
      <c r="J33" s="9">
        <f t="shared" si="2"/>
        <v>0</v>
      </c>
    </row>
    <row r="34" spans="1:10" ht="14.25">
      <c r="A34" s="10" t="s">
        <v>28</v>
      </c>
      <c r="B34" s="49">
        <v>76.98800000000003</v>
      </c>
      <c r="C34" s="49">
        <v>1.44</v>
      </c>
      <c r="D34" s="56">
        <f t="shared" si="3"/>
        <v>78.42800000000003</v>
      </c>
      <c r="E34" s="49">
        <v>9.960999999999999</v>
      </c>
      <c r="F34" s="47">
        <v>0.24</v>
      </c>
      <c r="G34" s="49">
        <v>10.200999999999999</v>
      </c>
      <c r="H34" s="4">
        <f t="shared" si="0"/>
        <v>-87.06161999272615</v>
      </c>
      <c r="I34" s="4">
        <f t="shared" si="1"/>
        <v>-83.33333333333334</v>
      </c>
      <c r="J34" s="5">
        <f t="shared" si="2"/>
        <v>-86.99316570612538</v>
      </c>
    </row>
    <row r="35" spans="1:10" ht="14.25">
      <c r="A35" s="6" t="s">
        <v>59</v>
      </c>
      <c r="B35" s="50">
        <v>4.039000000000001</v>
      </c>
      <c r="C35" s="50">
        <v>0</v>
      </c>
      <c r="D35" s="7">
        <f t="shared" si="3"/>
        <v>4.039000000000001</v>
      </c>
      <c r="E35" s="50">
        <v>5.3199999999999985</v>
      </c>
      <c r="F35" s="50">
        <v>0</v>
      </c>
      <c r="G35" s="50">
        <v>5.3199999999999985</v>
      </c>
      <c r="H35" s="8">
        <f t="shared" si="0"/>
        <v>31.715771230502543</v>
      </c>
      <c r="I35" s="8">
        <f t="shared" si="1"/>
        <v>0</v>
      </c>
      <c r="J35" s="9">
        <f t="shared" si="2"/>
        <v>31.715771230502543</v>
      </c>
    </row>
    <row r="36" spans="1:10" ht="14.25">
      <c r="A36" s="10" t="s">
        <v>29</v>
      </c>
      <c r="B36" s="49">
        <v>2.0909999999999993</v>
      </c>
      <c r="C36" s="49">
        <v>0</v>
      </c>
      <c r="D36" s="53">
        <f t="shared" si="3"/>
        <v>2.0909999999999993</v>
      </c>
      <c r="E36" s="49">
        <v>2.257</v>
      </c>
      <c r="F36" s="49">
        <v>0</v>
      </c>
      <c r="G36" s="49">
        <v>2.257</v>
      </c>
      <c r="H36" s="4">
        <f t="shared" si="0"/>
        <v>7.938785270205686</v>
      </c>
      <c r="I36" s="4">
        <f t="shared" si="1"/>
        <v>0</v>
      </c>
      <c r="J36" s="5">
        <f t="shared" si="2"/>
        <v>7.938785270205686</v>
      </c>
    </row>
    <row r="37" spans="1:10" ht="14.25">
      <c r="A37" s="6" t="s">
        <v>30</v>
      </c>
      <c r="B37" s="50">
        <v>64.78399999999999</v>
      </c>
      <c r="C37" s="50">
        <v>0</v>
      </c>
      <c r="D37" s="7">
        <f t="shared" si="3"/>
        <v>64.78399999999999</v>
      </c>
      <c r="E37" s="50">
        <v>142.334</v>
      </c>
      <c r="F37" s="50">
        <v>0</v>
      </c>
      <c r="G37" s="50">
        <v>142.334</v>
      </c>
      <c r="H37" s="8">
        <f t="shared" si="0"/>
        <v>119.705482835268</v>
      </c>
      <c r="I37" s="8">
        <f t="shared" si="1"/>
        <v>0</v>
      </c>
      <c r="J37" s="9">
        <f t="shared" si="2"/>
        <v>119.705482835268</v>
      </c>
    </row>
    <row r="38" spans="1:10" ht="14.25">
      <c r="A38" s="10" t="s">
        <v>37</v>
      </c>
      <c r="B38" s="49">
        <v>23.148000000000007</v>
      </c>
      <c r="C38" s="49">
        <v>0</v>
      </c>
      <c r="D38" s="56">
        <f t="shared" si="3"/>
        <v>23.148000000000007</v>
      </c>
      <c r="E38" s="49">
        <v>3.9090000000000003</v>
      </c>
      <c r="F38" s="49">
        <v>0</v>
      </c>
      <c r="G38" s="49">
        <v>3.9090000000000003</v>
      </c>
      <c r="H38" s="4">
        <f t="shared" si="0"/>
        <v>-83.11301192327632</v>
      </c>
      <c r="I38" s="4">
        <f t="shared" si="1"/>
        <v>0</v>
      </c>
      <c r="J38" s="5">
        <f t="shared" si="2"/>
        <v>-83.11301192327632</v>
      </c>
    </row>
    <row r="39" spans="1:10" ht="14.25">
      <c r="A39" s="6" t="s">
        <v>31</v>
      </c>
      <c r="B39" s="50">
        <v>5.675</v>
      </c>
      <c r="C39" s="50">
        <v>0</v>
      </c>
      <c r="D39" s="7">
        <f t="shared" si="3"/>
        <v>5.675</v>
      </c>
      <c r="E39" s="50">
        <v>5.846</v>
      </c>
      <c r="F39" s="50">
        <v>0</v>
      </c>
      <c r="G39" s="50">
        <v>5.846</v>
      </c>
      <c r="H39" s="8">
        <f t="shared" si="0"/>
        <v>3.0132158590308418</v>
      </c>
      <c r="I39" s="8">
        <f t="shared" si="1"/>
        <v>0</v>
      </c>
      <c r="J39" s="9">
        <f t="shared" si="2"/>
        <v>3.0132158590308418</v>
      </c>
    </row>
    <row r="40" spans="1:10" ht="14.25">
      <c r="A40" s="10" t="s">
        <v>32</v>
      </c>
      <c r="B40" s="49">
        <v>5.899</v>
      </c>
      <c r="C40" s="49">
        <v>0</v>
      </c>
      <c r="D40" s="53">
        <f t="shared" si="3"/>
        <v>5.899</v>
      </c>
      <c r="E40" s="49">
        <v>1.4489999999999996</v>
      </c>
      <c r="F40" s="49">
        <v>0</v>
      </c>
      <c r="G40" s="49">
        <v>1.4489999999999996</v>
      </c>
      <c r="H40" s="4">
        <f t="shared" si="0"/>
        <v>-75.4365146635023</v>
      </c>
      <c r="I40" s="4">
        <f t="shared" si="1"/>
        <v>0</v>
      </c>
      <c r="J40" s="5">
        <f t="shared" si="2"/>
        <v>-75.4365146635023</v>
      </c>
    </row>
    <row r="41" spans="1:10" ht="14.25">
      <c r="A41" s="6" t="s">
        <v>33</v>
      </c>
      <c r="B41" s="50">
        <v>844.3050000000002</v>
      </c>
      <c r="C41" s="50">
        <v>33.432</v>
      </c>
      <c r="D41" s="54">
        <f t="shared" si="3"/>
        <v>877.7370000000002</v>
      </c>
      <c r="E41" s="50">
        <v>738.714</v>
      </c>
      <c r="F41" s="50">
        <v>11.039000000000001</v>
      </c>
      <c r="G41" s="50">
        <v>749.753</v>
      </c>
      <c r="H41" s="8">
        <f t="shared" si="0"/>
        <v>-12.50626254730223</v>
      </c>
      <c r="I41" s="8">
        <f t="shared" si="1"/>
        <v>-66.98073701842546</v>
      </c>
      <c r="J41" s="9">
        <f t="shared" si="2"/>
        <v>-14.581133072890868</v>
      </c>
    </row>
    <row r="42" spans="1:10" ht="14.25">
      <c r="A42" s="10" t="s">
        <v>34</v>
      </c>
      <c r="B42" s="49">
        <v>0</v>
      </c>
      <c r="C42" s="49">
        <v>0</v>
      </c>
      <c r="D42" s="49">
        <f t="shared" si="3"/>
        <v>0</v>
      </c>
      <c r="E42" s="49">
        <v>0</v>
      </c>
      <c r="F42" s="49">
        <v>0</v>
      </c>
      <c r="G42" s="49">
        <v>0</v>
      </c>
      <c r="H42" s="4">
        <f t="shared" si="0"/>
        <v>0</v>
      </c>
      <c r="I42" s="4">
        <f t="shared" si="1"/>
        <v>0</v>
      </c>
      <c r="J42" s="5">
        <f t="shared" si="2"/>
        <v>0</v>
      </c>
    </row>
    <row r="43" spans="1:10" ht="14.25">
      <c r="A43" s="6" t="s">
        <v>35</v>
      </c>
      <c r="B43" s="50">
        <v>358.93399999999997</v>
      </c>
      <c r="C43" s="50">
        <v>0</v>
      </c>
      <c r="D43" s="7">
        <f t="shared" si="3"/>
        <v>358.93399999999997</v>
      </c>
      <c r="E43" s="50">
        <v>301.002</v>
      </c>
      <c r="F43" s="50">
        <v>0</v>
      </c>
      <c r="G43" s="50">
        <v>301.002</v>
      </c>
      <c r="H43" s="8">
        <f t="shared" si="0"/>
        <v>-16.140014598784166</v>
      </c>
      <c r="I43" s="8">
        <f t="shared" si="1"/>
        <v>0</v>
      </c>
      <c r="J43" s="9">
        <f t="shared" si="2"/>
        <v>-16.140014598784166</v>
      </c>
    </row>
    <row r="44" spans="1:10" ht="14.25">
      <c r="A44" s="10" t="s">
        <v>36</v>
      </c>
      <c r="B44" s="49">
        <v>186.49</v>
      </c>
      <c r="C44" s="49">
        <v>0</v>
      </c>
      <c r="D44" s="56">
        <f t="shared" si="3"/>
        <v>186.49</v>
      </c>
      <c r="E44" s="49">
        <v>320.293</v>
      </c>
      <c r="F44" s="49">
        <v>0</v>
      </c>
      <c r="G44" s="49">
        <v>320.293</v>
      </c>
      <c r="H44" s="4">
        <f t="shared" si="0"/>
        <v>71.74808300713174</v>
      </c>
      <c r="I44" s="4">
        <f t="shared" si="1"/>
        <v>0</v>
      </c>
      <c r="J44" s="5">
        <f t="shared" si="2"/>
        <v>71.74808300713174</v>
      </c>
    </row>
    <row r="45" spans="1:10" ht="14.25">
      <c r="A45" s="6" t="s">
        <v>66</v>
      </c>
      <c r="B45" s="50">
        <v>138.58999999999997</v>
      </c>
      <c r="C45" s="50">
        <v>0</v>
      </c>
      <c r="D45" s="7">
        <f t="shared" si="3"/>
        <v>138.58999999999997</v>
      </c>
      <c r="E45" s="50">
        <v>268.11600000000004</v>
      </c>
      <c r="F45" s="50">
        <v>0.506</v>
      </c>
      <c r="G45" s="50">
        <v>268.622</v>
      </c>
      <c r="H45" s="8">
        <f t="shared" si="0"/>
        <v>93.4598455877048</v>
      </c>
      <c r="I45" s="8">
        <f t="shared" si="1"/>
        <v>0</v>
      </c>
      <c r="J45" s="9">
        <f t="shared" si="2"/>
        <v>93.82495129518729</v>
      </c>
    </row>
    <row r="46" spans="1:10" ht="14.25">
      <c r="A46" s="10" t="s">
        <v>67</v>
      </c>
      <c r="B46" s="49">
        <v>33.61</v>
      </c>
      <c r="C46" s="49">
        <v>0</v>
      </c>
      <c r="D46" s="53">
        <f t="shared" si="3"/>
        <v>33.61</v>
      </c>
      <c r="E46" s="49">
        <v>54.516</v>
      </c>
      <c r="F46" s="49">
        <v>0</v>
      </c>
      <c r="G46" s="49">
        <v>54.516</v>
      </c>
      <c r="H46" s="4">
        <f t="shared" si="0"/>
        <v>62.20172567688188</v>
      </c>
      <c r="I46" s="4">
        <f t="shared" si="1"/>
        <v>0</v>
      </c>
      <c r="J46" s="5">
        <f t="shared" si="2"/>
        <v>62.20172567688188</v>
      </c>
    </row>
    <row r="47" spans="1:10" ht="14.25">
      <c r="A47" s="6" t="s">
        <v>38</v>
      </c>
      <c r="B47" s="50">
        <v>192.317</v>
      </c>
      <c r="C47" s="50">
        <v>0</v>
      </c>
      <c r="D47" s="7">
        <f t="shared" si="3"/>
        <v>192.317</v>
      </c>
      <c r="E47" s="50">
        <v>538.599</v>
      </c>
      <c r="F47" s="50">
        <v>0</v>
      </c>
      <c r="G47" s="50">
        <v>538.599</v>
      </c>
      <c r="H47" s="8">
        <f t="shared" si="0"/>
        <v>180.0579251964205</v>
      </c>
      <c r="I47" s="8">
        <f t="shared" si="1"/>
        <v>0</v>
      </c>
      <c r="J47" s="9">
        <f t="shared" si="2"/>
        <v>180.0579251964205</v>
      </c>
    </row>
    <row r="48" spans="1:10" ht="14.25">
      <c r="A48" s="10" t="s">
        <v>68</v>
      </c>
      <c r="B48" s="49">
        <v>0.542</v>
      </c>
      <c r="C48" s="49">
        <v>0</v>
      </c>
      <c r="D48" s="53">
        <f t="shared" si="3"/>
        <v>0.542</v>
      </c>
      <c r="E48" s="49">
        <v>20.397000000000002</v>
      </c>
      <c r="F48" s="49">
        <v>0</v>
      </c>
      <c r="G48" s="49">
        <v>20.397000000000002</v>
      </c>
      <c r="H48" s="4">
        <f t="shared" si="0"/>
        <v>3663.2841328413283</v>
      </c>
      <c r="I48" s="4">
        <f t="shared" si="1"/>
        <v>0</v>
      </c>
      <c r="J48" s="5">
        <f t="shared" si="2"/>
        <v>3663.2841328413283</v>
      </c>
    </row>
    <row r="49" spans="1:10" ht="14.25">
      <c r="A49" s="6" t="s">
        <v>39</v>
      </c>
      <c r="B49" s="50">
        <v>204.93300000000002</v>
      </c>
      <c r="C49" s="50">
        <v>11.824000000000002</v>
      </c>
      <c r="D49" s="7">
        <f t="shared" si="3"/>
        <v>216.75700000000003</v>
      </c>
      <c r="E49" s="50">
        <v>273.365</v>
      </c>
      <c r="F49" s="50">
        <v>11.273</v>
      </c>
      <c r="G49" s="50">
        <v>284.63800000000003</v>
      </c>
      <c r="H49" s="8">
        <f t="shared" si="0"/>
        <v>33.39237702078239</v>
      </c>
      <c r="I49" s="8">
        <f t="shared" si="1"/>
        <v>-4.660013531799745</v>
      </c>
      <c r="J49" s="9">
        <f t="shared" si="2"/>
        <v>31.316635679585893</v>
      </c>
    </row>
    <row r="50" spans="1:10" ht="14.25">
      <c r="A50" s="10" t="s">
        <v>40</v>
      </c>
      <c r="B50" s="49">
        <v>3.337</v>
      </c>
      <c r="C50" s="49">
        <v>0</v>
      </c>
      <c r="D50" s="53">
        <f t="shared" si="3"/>
        <v>3.337</v>
      </c>
      <c r="E50" s="49">
        <v>4.805999999999999</v>
      </c>
      <c r="F50" s="49">
        <v>0</v>
      </c>
      <c r="G50" s="49">
        <v>4.805999999999999</v>
      </c>
      <c r="H50" s="4">
        <f t="shared" si="0"/>
        <v>44.021576266107246</v>
      </c>
      <c r="I50" s="4">
        <f t="shared" si="1"/>
        <v>0</v>
      </c>
      <c r="J50" s="5">
        <f t="shared" si="2"/>
        <v>44.021576266107246</v>
      </c>
    </row>
    <row r="51" spans="1:10" ht="14.25">
      <c r="A51" s="6" t="s">
        <v>41</v>
      </c>
      <c r="B51" s="50">
        <v>12.391999999999998</v>
      </c>
      <c r="C51" s="50">
        <v>0</v>
      </c>
      <c r="D51" s="7">
        <f t="shared" si="3"/>
        <v>12.391999999999998</v>
      </c>
      <c r="E51" s="50">
        <v>3.222</v>
      </c>
      <c r="F51" s="50">
        <v>0</v>
      </c>
      <c r="G51" s="50">
        <v>3.222</v>
      </c>
      <c r="H51" s="8">
        <f t="shared" si="0"/>
        <v>-73.99935442220787</v>
      </c>
      <c r="I51" s="8">
        <f t="shared" si="1"/>
        <v>0</v>
      </c>
      <c r="J51" s="9">
        <f t="shared" si="2"/>
        <v>-73.99935442220787</v>
      </c>
    </row>
    <row r="52" spans="1:10" ht="14.25">
      <c r="A52" s="10" t="s">
        <v>42</v>
      </c>
      <c r="B52" s="49">
        <v>56.771</v>
      </c>
      <c r="C52" s="49">
        <v>0</v>
      </c>
      <c r="D52" s="53">
        <f t="shared" si="3"/>
        <v>56.771</v>
      </c>
      <c r="E52" s="49">
        <v>50.852</v>
      </c>
      <c r="F52" s="49">
        <v>0</v>
      </c>
      <c r="G52" s="49">
        <v>50.852</v>
      </c>
      <c r="H52" s="4">
        <f t="shared" si="0"/>
        <v>-10.4260978316394</v>
      </c>
      <c r="I52" s="4">
        <f t="shared" si="1"/>
        <v>0</v>
      </c>
      <c r="J52" s="5">
        <f t="shared" si="2"/>
        <v>-10.4260978316394</v>
      </c>
    </row>
    <row r="53" spans="1:10" ht="14.25">
      <c r="A53" s="6" t="s">
        <v>69</v>
      </c>
      <c r="B53" s="50">
        <v>103.83500000000001</v>
      </c>
      <c r="C53" s="50">
        <v>0</v>
      </c>
      <c r="D53" s="7">
        <f t="shared" si="3"/>
        <v>103.83500000000001</v>
      </c>
      <c r="E53" s="50">
        <v>1177.4620000000002</v>
      </c>
      <c r="F53" s="50">
        <v>367.293</v>
      </c>
      <c r="G53" s="50">
        <v>1544.755</v>
      </c>
      <c r="H53" s="8">
        <f t="shared" si="0"/>
        <v>1033.974093513748</v>
      </c>
      <c r="I53" s="8">
        <f t="shared" si="1"/>
        <v>0</v>
      </c>
      <c r="J53" s="9">
        <f t="shared" si="2"/>
        <v>1387.7016420282177</v>
      </c>
    </row>
    <row r="54" spans="1:10" ht="14.25">
      <c r="A54" s="10" t="s">
        <v>43</v>
      </c>
      <c r="B54" s="49">
        <v>20.581000000000003</v>
      </c>
      <c r="C54" s="49">
        <v>0</v>
      </c>
      <c r="D54" s="53">
        <f t="shared" si="3"/>
        <v>20.581000000000003</v>
      </c>
      <c r="E54" s="49">
        <v>56.43499999999999</v>
      </c>
      <c r="F54" s="49">
        <v>0</v>
      </c>
      <c r="G54" s="49">
        <v>56.43499999999999</v>
      </c>
      <c r="H54" s="4">
        <f t="shared" si="0"/>
        <v>174.2092220980515</v>
      </c>
      <c r="I54" s="4">
        <f t="shared" si="1"/>
        <v>0</v>
      </c>
      <c r="J54" s="5">
        <f t="shared" si="2"/>
        <v>174.2092220980515</v>
      </c>
    </row>
    <row r="55" spans="1:10" ht="14.25">
      <c r="A55" s="6" t="s">
        <v>61</v>
      </c>
      <c r="B55" s="50">
        <v>0</v>
      </c>
      <c r="C55" s="50">
        <v>1692.1069999999995</v>
      </c>
      <c r="D55" s="7">
        <f t="shared" si="3"/>
        <v>1692.1069999999995</v>
      </c>
      <c r="E55" s="50">
        <v>1.484</v>
      </c>
      <c r="F55" s="50">
        <v>935.153</v>
      </c>
      <c r="G55" s="50">
        <v>936.6370000000001</v>
      </c>
      <c r="H55" s="8">
        <f t="shared" si="0"/>
        <v>0</v>
      </c>
      <c r="I55" s="8">
        <f t="shared" si="1"/>
        <v>-44.73440509376769</v>
      </c>
      <c r="J55" s="9">
        <f t="shared" si="2"/>
        <v>-44.64670378409874</v>
      </c>
    </row>
    <row r="56" spans="1:10" ht="14.25">
      <c r="A56" s="10" t="s">
        <v>44</v>
      </c>
      <c r="B56" s="49">
        <v>8.543999999999999</v>
      </c>
      <c r="C56" s="49">
        <v>0</v>
      </c>
      <c r="D56" s="53">
        <f t="shared" si="3"/>
        <v>8.543999999999999</v>
      </c>
      <c r="E56" s="49">
        <v>18.759</v>
      </c>
      <c r="F56" s="49">
        <v>0</v>
      </c>
      <c r="G56" s="49">
        <v>18.759</v>
      </c>
      <c r="H56" s="4">
        <f t="shared" si="0"/>
        <v>119.55758426966297</v>
      </c>
      <c r="I56" s="4">
        <f t="shared" si="1"/>
        <v>0</v>
      </c>
      <c r="J56" s="5">
        <f t="shared" si="2"/>
        <v>119.55758426966297</v>
      </c>
    </row>
    <row r="57" spans="1:10" ht="14.25">
      <c r="A57" s="6" t="s">
        <v>45</v>
      </c>
      <c r="B57" s="50"/>
      <c r="C57" s="50"/>
      <c r="D57" s="54"/>
      <c r="E57" s="50">
        <v>0</v>
      </c>
      <c r="F57" s="50">
        <v>0</v>
      </c>
      <c r="G57" s="50">
        <v>0</v>
      </c>
      <c r="H57" s="8">
        <f t="shared" si="0"/>
        <v>0</v>
      </c>
      <c r="I57" s="8">
        <f t="shared" si="1"/>
        <v>0</v>
      </c>
      <c r="J57" s="9">
        <f t="shared" si="2"/>
        <v>0</v>
      </c>
    </row>
    <row r="58" spans="1:10" ht="14.25">
      <c r="A58" s="10" t="s">
        <v>46</v>
      </c>
      <c r="B58" s="49">
        <v>560.9100000000002</v>
      </c>
      <c r="C58" s="49">
        <v>0</v>
      </c>
      <c r="D58" s="53">
        <f t="shared" si="3"/>
        <v>560.9100000000002</v>
      </c>
      <c r="E58" s="49">
        <v>767.1640000000001</v>
      </c>
      <c r="F58" s="49">
        <v>0</v>
      </c>
      <c r="G58" s="49">
        <v>767.1640000000001</v>
      </c>
      <c r="H58" s="4">
        <f t="shared" si="0"/>
        <v>36.77131803676166</v>
      </c>
      <c r="I58" s="4">
        <f t="shared" si="1"/>
        <v>0</v>
      </c>
      <c r="J58" s="5">
        <f t="shared" si="2"/>
        <v>36.77131803676166</v>
      </c>
    </row>
    <row r="59" spans="1:10" ht="14.25">
      <c r="A59" s="6" t="s">
        <v>75</v>
      </c>
      <c r="B59" s="50">
        <v>1.9210000000000003</v>
      </c>
      <c r="C59" s="50">
        <v>0.716</v>
      </c>
      <c r="D59" s="7">
        <f t="shared" si="3"/>
        <v>2.6370000000000005</v>
      </c>
      <c r="E59" s="50">
        <v>7.919999999999998</v>
      </c>
      <c r="F59" s="50">
        <v>0</v>
      </c>
      <c r="G59" s="50">
        <v>7.919999999999998</v>
      </c>
      <c r="H59" s="8">
        <f t="shared" si="0"/>
        <v>312.28526808953654</v>
      </c>
      <c r="I59" s="8">
        <f t="shared" si="1"/>
        <v>-100</v>
      </c>
      <c r="J59" s="9">
        <f t="shared" si="2"/>
        <v>200.34129692832755</v>
      </c>
    </row>
    <row r="60" spans="1:10" ht="14.25">
      <c r="A60" s="10" t="s">
        <v>76</v>
      </c>
      <c r="B60" s="49">
        <v>0</v>
      </c>
      <c r="C60" s="49">
        <v>0</v>
      </c>
      <c r="D60" s="53">
        <f t="shared" si="3"/>
        <v>0</v>
      </c>
      <c r="E60" s="49">
        <v>0</v>
      </c>
      <c r="F60" s="49">
        <v>0</v>
      </c>
      <c r="G60" s="49">
        <v>0</v>
      </c>
      <c r="H60" s="4">
        <f>+_xlfn.IFERROR(((E60-B60)/B60)*100,0)</f>
        <v>0</v>
      </c>
      <c r="I60" s="4">
        <f>+_xlfn.IFERROR(((F60-C60)/C60)*100,0)</f>
        <v>0</v>
      </c>
      <c r="J60" s="5">
        <f>+_xlfn.IFERROR(((G60-D60)/D60)*100,0)</f>
        <v>0</v>
      </c>
    </row>
    <row r="61" spans="1:10" ht="14.25">
      <c r="A61" s="11" t="s">
        <v>47</v>
      </c>
      <c r="B61" s="22">
        <f aca="true" t="shared" si="4" ref="B61:G61">+B62-SUM(B6+B10+B32+B20+B59+B60+B5)</f>
        <v>53067.449000000066</v>
      </c>
      <c r="C61" s="22">
        <f t="shared" si="4"/>
        <v>75850.95999999996</v>
      </c>
      <c r="D61" s="22">
        <f t="shared" si="4"/>
        <v>128918.40899999999</v>
      </c>
      <c r="E61" s="22">
        <f t="shared" si="4"/>
        <v>55551.13915999996</v>
      </c>
      <c r="F61" s="22">
        <f t="shared" si="4"/>
        <v>9752.914499999722</v>
      </c>
      <c r="G61" s="22">
        <f t="shared" si="4"/>
        <v>65304.05366000044</v>
      </c>
      <c r="H61" s="23">
        <f>+_xlfn.IFERROR(((E61-B61)/B61)*100,0)</f>
        <v>4.6802516548325</v>
      </c>
      <c r="I61" s="23">
        <f>+_xlfn.IFERROR(((F61-C61)/C61)*100,0)</f>
        <v>-87.14200255342882</v>
      </c>
      <c r="J61" s="23">
        <f>+_xlfn.IFERROR(((G61-D61)/D61)*100,0)</f>
        <v>-49.34466367793877</v>
      </c>
    </row>
    <row r="62" spans="1:10" ht="14.25">
      <c r="A62" s="14" t="s">
        <v>48</v>
      </c>
      <c r="B62" s="24">
        <f aca="true" t="shared" si="5" ref="B62:G62">SUM(B4:B60)</f>
        <v>105088.46700000006</v>
      </c>
      <c r="C62" s="24">
        <f t="shared" si="5"/>
        <v>1573160.8079999988</v>
      </c>
      <c r="D62" s="24">
        <f t="shared" si="5"/>
        <v>1678249.2749999987</v>
      </c>
      <c r="E62" s="24">
        <f t="shared" si="5"/>
        <v>121113.01314769819</v>
      </c>
      <c r="F62" s="24">
        <f t="shared" si="5"/>
        <v>1452870.1404782822</v>
      </c>
      <c r="G62" s="24">
        <f t="shared" si="5"/>
        <v>1573983.1536259814</v>
      </c>
      <c r="H62" s="25">
        <f>+_xlfn.IFERROR(((E62-B62)/B62)*100,0)</f>
        <v>15.24862490162514</v>
      </c>
      <c r="I62" s="25">
        <f>+_xlfn.IFERROR(((F62-C62)/C62)*100,0)</f>
        <v>-7.646431751287097</v>
      </c>
      <c r="J62" s="25">
        <f>+_xlfn.IFERROR(((G62-D62)/D62)*100,0)</f>
        <v>-6.212791086950858</v>
      </c>
    </row>
    <row r="63" spans="1:10" ht="14.25">
      <c r="A63" s="26"/>
      <c r="B63" s="27"/>
      <c r="C63" s="27"/>
      <c r="D63" s="27"/>
      <c r="E63" s="27"/>
      <c r="F63" s="27"/>
      <c r="G63" s="27"/>
      <c r="H63" s="27"/>
      <c r="I63" s="27"/>
      <c r="J63" s="28"/>
    </row>
    <row r="64" spans="1:10" ht="14.25">
      <c r="A64" s="26" t="s">
        <v>58</v>
      </c>
      <c r="B64" s="27"/>
      <c r="C64" s="27"/>
      <c r="D64" s="27"/>
      <c r="E64" s="27"/>
      <c r="F64" s="27"/>
      <c r="G64" s="27"/>
      <c r="H64" s="27"/>
      <c r="I64" s="27"/>
      <c r="J64" s="28"/>
    </row>
    <row r="65" spans="1:10" ht="15" thickBot="1">
      <c r="A65" s="29"/>
      <c r="B65" s="30"/>
      <c r="C65" s="30"/>
      <c r="D65" s="30"/>
      <c r="E65" s="30"/>
      <c r="F65" s="30"/>
      <c r="G65" s="30"/>
      <c r="H65" s="30"/>
      <c r="I65" s="30"/>
      <c r="J65" s="31"/>
    </row>
    <row r="66" spans="1:10" ht="45.75" customHeight="1">
      <c r="A66" s="81" t="s">
        <v>62</v>
      </c>
      <c r="B66" s="81"/>
      <c r="C66" s="81"/>
      <c r="D66" s="81"/>
      <c r="E66" s="81"/>
      <c r="F66" s="81"/>
      <c r="G66" s="81"/>
      <c r="H66" s="81"/>
      <c r="I66" s="81"/>
      <c r="J66" s="81"/>
    </row>
    <row r="67" ht="14.25">
      <c r="A67" s="46"/>
    </row>
    <row r="68" spans="1:7" ht="14.25">
      <c r="A68" s="57" t="s">
        <v>78</v>
      </c>
      <c r="B68" s="45"/>
      <c r="C68" s="45"/>
      <c r="D68" s="45"/>
      <c r="E68" s="45"/>
      <c r="F68" s="45"/>
      <c r="G68" s="45"/>
    </row>
    <row r="69" spans="2:7" ht="14.25">
      <c r="B69" s="45"/>
      <c r="C69" s="45"/>
      <c r="D69" s="45"/>
      <c r="E69" s="45"/>
      <c r="F69" s="45"/>
      <c r="G69" s="45"/>
    </row>
    <row r="70" spans="2:7" ht="14.25">
      <c r="B70" s="45"/>
      <c r="C70" s="45"/>
      <c r="D70" s="45"/>
      <c r="E70" s="45"/>
      <c r="F70" s="45"/>
      <c r="G70" s="45"/>
    </row>
    <row r="71" spans="2:8" ht="14.25">
      <c r="B71" s="45"/>
      <c r="C71" s="45"/>
      <c r="D71" s="45"/>
      <c r="E71" s="45"/>
      <c r="F71" s="45"/>
      <c r="G71" s="45"/>
      <c r="H71" s="45"/>
    </row>
  </sheetData>
  <sheetProtection/>
  <mergeCells count="6">
    <mergeCell ref="A66:J66"/>
    <mergeCell ref="A1:J1"/>
    <mergeCell ref="A2:A3"/>
    <mergeCell ref="B2:D2"/>
    <mergeCell ref="E2:G2"/>
    <mergeCell ref="H2:J2"/>
  </mergeCells>
  <conditionalFormatting sqref="B4:J60">
    <cfRule type="cellIs" priority="4" dxfId="0" operator="equal">
      <formula>0</formula>
    </cfRule>
  </conditionalFormatting>
  <printOptions/>
  <pageMargins left="0.7" right="0.7" top="0.75" bottom="0.75" header="0.3" footer="0.3"/>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TÜROB</dc:creator>
  <cp:keywords/>
  <dc:description/>
  <cp:lastModifiedBy>Ismail Tasdemir</cp:lastModifiedBy>
  <cp:lastPrinted>2024-01-09T12:13:50Z</cp:lastPrinted>
  <dcterms:created xsi:type="dcterms:W3CDTF">2017-03-06T11:35:15Z</dcterms:created>
  <dcterms:modified xsi:type="dcterms:W3CDTF">2024-01-11T07:56:17Z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3|DHMI-DHMI-TASNIF DISI|{00000000-0000-0000-0000-000000000000}</vt:lpwstr>
  </property>
</Properties>
</file>