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activeTab="0"/>
  </bookViews>
  <sheets>
    <sheet name="YOLCU" sheetId="1" r:id="rId1"/>
    <sheet name="TÜM UÇAK"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<sst xmlns="http://schemas.openxmlformats.org/spreadsheetml/2006/main" count="295" uniqueCount="76">
  <si>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</si>
  <si>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</si>
  <si>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 2016 /2015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</si>
  <si>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</si>
  <si>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</si>
  <si>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</si>
  <si>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</si>
  <si>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</si>
  <si>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</si>
  <si>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</si>
  <si>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</si>
  <si>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</si>
  <si>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</si>
  <si>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</si>
  <si>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</si>
  <si>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</si>
  <si>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</si>
  <si>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</si>
  <si>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</si>
  <si>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</si>
  <si>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</si>
  <si>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</si>
  <si>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</si>
  <si>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</si>
  <si>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</si>
  <si>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</si>
  <si>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</si>
  <si>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</si>
  <si>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</si>
  <si>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</si>
  <si>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</si>
  <si>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</si>
  <si>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</si>
  <si>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</si>
  <si>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</si>
  <si>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</si>
  <si>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</si>
  <si>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</si>
  <si>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</si>
  <si>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</si>
  <si>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</si>
  <si>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</si>
  <si>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</si>
  <si>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</si>
  <si>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</si>
  <si>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</si>
  <si>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</si>
  <si>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</si>
  <si>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</si>
  <si>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</si>
  <si>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</si>
  <si>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</si>
  <si>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</si>
  <si>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</si>
  <si>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</si>
  <si>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</si>
  <si>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</si>
  <si>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</si>
  <si>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 xml:space="preserve">2015 YILI  TEMMUZ SONU
</t>
  </si>
  <si>
    <t>2016 YILI  TEMMUZ SONU
(Kesin Olmayan)</t>
  </si>
  <si>
    <t>Hatay</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</si>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</sst>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T_L_-;\-* #,##0\ _T_L_-;_-* &quot;-&quot;??\ _T_L_-;_-@_-"/>
    <numFmt numFmtId="165" formatCode="_-* #,##0.00\ _T_L_-;\-* #,##0.00\ _T_L_-;_-* &quot;-&quot;??\ _T_L_-;_-@_-"/>
    <numFmt numFmtId="166" formatCode="#,##0.0"/>
    <numFmt numFmtId="167" formatCode="#,##0_ ;\-#,##0\ "/>
  </numFmts>
  <fonts count="44">
    <font>
      <sz val="11"/>
      <color theme="1"/>
      <name val="Calibri"/>
      <family val="2"/>
    </font>
    <font>
      <sz val="11"/>
      <color indexed="8"/>
      <name val="Calibri"/>
      <family val="2"/>
    </font>
    <font>
      <sz val="11"/>
      <color indexed="9"/>
      <name val="Calibri"/>
      <family val="2"/>
    </font>
    <font>
      <b/>
      <sz val="11"/>
      <color indexed="8"/>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1"/>
      <color indexed="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theme="9" tint="-0.4999699890613556"/>
        <bgColor indexed="64"/>
      </patternFill>
    </fill>
    <fill>
      <patternFill patternType="solid">
        <fgColor rgb="FFFF0000"/>
        <bgColor indexed="64"/>
      </patternFill>
    </fill>
    <fill>
      <patternFill patternType="solid">
        <fgColor rgb="FFFF0000"/>
        <bgColor indexed="64"/>
      </patternFill>
    </fill>
    <fill>
      <patternFill patternType="solid">
        <fgColor theme="9" tint="-0.4999699890613556"/>
        <bgColor indexed="64"/>
      </patternFill>
    </fill>
    <fill>
      <patternFill patternType="solid">
        <fgColor indexed="10"/>
        <bgColor indexed="64"/>
      </patternFill>
    </fill>
    <fill>
      <patternFill patternType="solid">
        <fgColor indexed="10"/>
        <bgColor indexed="64"/>
      </patternFill>
    </fill>
    <fill>
      <patternFill patternType="solid">
        <fgColor theme="3" tint="-0.4999699890613556"/>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bottom/>
    </border>
    <border>
      <left/>
      <right/>
      <top/>
      <bottom style="thin"/>
    </border>
    <border>
      <left/>
      <right style="medium"/>
      <top/>
      <bottom style="thin"/>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5" fontId="5"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5"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cellStyleXfs>
  <cellXfs count="78">
    <xf numFmtId="0" fontId="0" fillId="0" borderId="0" xfId="0" applyFont="1" applyAlignment="1">
      <alignment/>
    </xf>
    <xf numFmtId="164" fontId="6" fillId="33" borderId="10" xfId="41" applyNumberFormat="1" applyFont="1" applyFill="1" applyBorder="1" applyAlignment="1">
      <alignment horizontal="left"/>
    </xf>
    <xf numFmtId="3" fontId="7" fillId="33" borderId="0" xfId="41" applyNumberFormat="1" applyFont="1" applyFill="1" applyBorder="1" applyAlignment="1">
      <alignment horizontal="right"/>
    </xf>
    <xf numFmtId="164" fontId="6" fillId="13" borderId="10" xfId="41" applyNumberFormat="1" applyFont="1" applyFill="1" applyBorder="1" applyAlignment="1">
      <alignment horizontal="left"/>
    </xf>
    <xf numFmtId="3" fontId="7" fillId="13" borderId="0" xfId="41" applyNumberFormat="1" applyFont="1" applyFill="1" applyBorder="1" applyAlignment="1">
      <alignment horizontal="right"/>
    </xf>
    <xf numFmtId="164" fontId="6" fillId="34" borderId="10" xfId="41" applyNumberFormat="1" applyFont="1" applyFill="1" applyBorder="1" applyAlignment="1">
      <alignment horizontal="left"/>
    </xf>
    <xf numFmtId="0" fontId="42" fillId="35" borderId="10" xfId="41" applyNumberFormat="1" applyFont="1" applyFill="1" applyBorder="1" applyAlignment="1">
      <alignment horizontal="left" vertical="center"/>
    </xf>
    <xf numFmtId="0" fontId="4" fillId="36" borderId="10" xfId="41" applyNumberFormat="1" applyFont="1" applyFill="1" applyBorder="1" applyAlignment="1">
      <alignment horizontal="left" vertical="center"/>
    </xf>
    <xf numFmtId="3" fontId="9" fillId="37" borderId="0" xfId="41" applyNumberFormat="1" applyFont="1" applyFill="1" applyBorder="1" applyAlignment="1">
      <alignment horizontal="right" vertical="center"/>
    </xf>
    <xf numFmtId="2" fontId="4" fillId="38" borderId="11" xfId="56" applyNumberFormat="1" applyFont="1" applyFill="1" applyBorder="1" applyAlignment="1">
      <alignment horizontal="right" vertical="center"/>
    </xf>
    <xf numFmtId="2" fontId="4" fillId="38" borderId="12" xfId="56" applyNumberFormat="1" applyFont="1" applyFill="1" applyBorder="1" applyAlignment="1">
      <alignment horizontal="right" vertical="center"/>
    </xf>
    <xf numFmtId="3" fontId="7" fillId="33" borderId="0" xfId="41" applyNumberFormat="1" applyFont="1" applyFill="1" applyBorder="1" applyAlignment="1">
      <alignment horizontal="right" vertical="center"/>
    </xf>
    <xf numFmtId="3" fontId="8" fillId="33" borderId="0" xfId="41" applyNumberFormat="1" applyFont="1" applyFill="1" applyBorder="1" applyAlignment="1">
      <alignment horizontal="right" vertical="center"/>
    </xf>
    <xf numFmtId="3" fontId="8" fillId="33" borderId="13" xfId="41" applyNumberFormat="1" applyFont="1" applyFill="1" applyBorder="1" applyAlignment="1">
      <alignment horizontal="right" vertical="center"/>
    </xf>
    <xf numFmtId="3" fontId="7" fillId="13" borderId="0" xfId="41" applyNumberFormat="1" applyFont="1" applyFill="1" applyBorder="1" applyAlignment="1">
      <alignment horizontal="right" vertical="center"/>
    </xf>
    <xf numFmtId="3" fontId="8" fillId="13" borderId="0" xfId="41" applyNumberFormat="1" applyFont="1" applyFill="1" applyBorder="1" applyAlignment="1">
      <alignment horizontal="right" vertical="center"/>
    </xf>
    <xf numFmtId="3" fontId="8" fillId="13" borderId="13" xfId="41" applyNumberFormat="1" applyFont="1" applyFill="1" applyBorder="1" applyAlignment="1">
      <alignment horizontal="right" vertical="center"/>
    </xf>
    <xf numFmtId="166" fontId="8" fillId="33" borderId="0" xfId="41" applyNumberFormat="1" applyFont="1" applyFill="1" applyBorder="1" applyAlignment="1">
      <alignment horizontal="right" vertical="center"/>
    </xf>
    <xf numFmtId="166" fontId="8" fillId="13" borderId="13" xfId="41" applyNumberFormat="1" applyFont="1" applyFill="1" applyBorder="1" applyAlignment="1">
      <alignment horizontal="right" vertical="center"/>
    </xf>
    <xf numFmtId="166" fontId="8" fillId="13" borderId="0" xfId="41" applyNumberFormat="1" applyFont="1" applyFill="1" applyBorder="1" applyAlignment="1">
      <alignment horizontal="right" vertical="center"/>
    </xf>
    <xf numFmtId="3" fontId="9" fillId="38" borderId="0" xfId="41" applyNumberFormat="1" applyFont="1" applyFill="1" applyBorder="1" applyAlignment="1">
      <alignment horizontal="right" vertical="center"/>
    </xf>
    <xf numFmtId="166" fontId="9" fillId="38" borderId="0" xfId="63" applyNumberFormat="1" applyFont="1" applyFill="1" applyBorder="1" applyAlignment="1">
      <alignment horizontal="right" vertical="center"/>
    </xf>
    <xf numFmtId="0" fontId="4" fillId="39" borderId="10" xfId="41" applyNumberFormat="1" applyFont="1" applyFill="1" applyBorder="1" applyAlignment="1">
      <alignment horizontal="left" vertical="center"/>
    </xf>
    <xf numFmtId="3" fontId="9" fillId="40" borderId="0" xfId="41" applyNumberFormat="1" applyFont="1" applyFill="1" applyBorder="1" applyAlignment="1">
      <alignment horizontal="right" vertical="center"/>
    </xf>
    <xf numFmtId="166" fontId="9" fillId="37" borderId="0" xfId="63" applyNumberFormat="1" applyFont="1" applyFill="1" applyBorder="1" applyAlignment="1">
      <alignment horizontal="right" vertical="center"/>
    </xf>
    <xf numFmtId="0" fontId="4" fillId="41" borderId="14" xfId="56" applyNumberFormat="1" applyFont="1" applyFill="1" applyBorder="1" applyAlignment="1">
      <alignment horizontal="left" vertical="center"/>
    </xf>
    <xf numFmtId="4" fontId="8" fillId="33" borderId="0" xfId="41" applyNumberFormat="1" applyFont="1" applyFill="1" applyBorder="1" applyAlignment="1">
      <alignment horizontal="right" vertical="center"/>
    </xf>
    <xf numFmtId="166" fontId="8" fillId="33" borderId="13" xfId="41" applyNumberFormat="1" applyFont="1" applyFill="1" applyBorder="1" applyAlignment="1">
      <alignment horizontal="right" vertical="center"/>
    </xf>
    <xf numFmtId="4" fontId="8" fillId="13" borderId="13" xfId="41" applyNumberFormat="1" applyFont="1" applyFill="1" applyBorder="1" applyAlignment="1">
      <alignment horizontal="right" vertical="center"/>
    </xf>
    <xf numFmtId="0" fontId="4" fillId="42" borderId="10" xfId="48" applyNumberFormat="1" applyFont="1" applyFill="1" applyBorder="1" applyAlignment="1">
      <alignment horizontal="left" vertical="center"/>
      <protection/>
    </xf>
    <xf numFmtId="0" fontId="4" fillId="43" borderId="10" xfId="48" applyNumberFormat="1" applyFont="1" applyFill="1" applyBorder="1" applyAlignment="1">
      <alignment horizontal="left" vertical="center"/>
      <protection/>
    </xf>
    <xf numFmtId="0" fontId="4" fillId="44" borderId="14" xfId="48" applyNumberFormat="1" applyFont="1" applyFill="1" applyBorder="1" applyAlignment="1">
      <alignment horizontal="left" vertical="center"/>
      <protection/>
    </xf>
    <xf numFmtId="0" fontId="4" fillId="36" borderId="14" xfId="48" applyNumberFormat="1" applyFont="1" applyFill="1" applyBorder="1" applyAlignment="1">
      <alignment horizontal="left" vertical="center"/>
      <protection/>
    </xf>
    <xf numFmtId="3" fontId="9" fillId="37" borderId="15" xfId="48" applyNumberFormat="1" applyFont="1" applyFill="1" applyBorder="1" applyAlignment="1">
      <alignment horizontal="right"/>
      <protection/>
    </xf>
    <xf numFmtId="164" fontId="6" fillId="33" borderId="10" xfId="41" applyNumberFormat="1" applyFont="1" applyFill="1" applyBorder="1" applyAlignment="1">
      <alignment horizontal="left" vertical="center"/>
    </xf>
    <xf numFmtId="164" fontId="6" fillId="13" borderId="10" xfId="41" applyNumberFormat="1" applyFont="1" applyFill="1" applyBorder="1" applyAlignment="1">
      <alignment horizontal="left" vertical="center"/>
    </xf>
    <xf numFmtId="164" fontId="6" fillId="34" borderId="10" xfId="41" applyNumberFormat="1" applyFont="1" applyFill="1" applyBorder="1" applyAlignment="1">
      <alignment horizontal="left" vertical="center"/>
    </xf>
    <xf numFmtId="3" fontId="4" fillId="38" borderId="0" xfId="41" applyNumberFormat="1" applyFont="1" applyFill="1" applyBorder="1" applyAlignment="1">
      <alignment horizontal="right" vertical="center"/>
    </xf>
    <xf numFmtId="166" fontId="4" fillId="38" borderId="0" xfId="63" applyNumberFormat="1" applyFont="1" applyFill="1" applyBorder="1" applyAlignment="1">
      <alignment horizontal="right" vertical="center"/>
    </xf>
    <xf numFmtId="3" fontId="4" fillId="40" borderId="0" xfId="41" applyNumberFormat="1" applyFont="1" applyFill="1" applyBorder="1" applyAlignment="1">
      <alignment horizontal="right" vertical="center"/>
    </xf>
    <xf numFmtId="166" fontId="4" fillId="37" borderId="0" xfId="63" applyNumberFormat="1" applyFont="1" applyFill="1" applyBorder="1" applyAlignment="1">
      <alignment horizontal="right" vertical="center"/>
    </xf>
    <xf numFmtId="164" fontId="9" fillId="41" borderId="10" xfId="59" applyNumberFormat="1" applyFont="1" applyFill="1" applyBorder="1" applyAlignment="1">
      <alignment vertical="center"/>
    </xf>
    <xf numFmtId="164" fontId="9" fillId="41" borderId="0" xfId="59" applyNumberFormat="1" applyFont="1" applyFill="1" applyBorder="1" applyAlignment="1">
      <alignment vertical="center"/>
    </xf>
    <xf numFmtId="164" fontId="9" fillId="41" borderId="13" xfId="59" applyNumberFormat="1" applyFont="1" applyFill="1" applyBorder="1" applyAlignment="1">
      <alignment vertical="center"/>
    </xf>
    <xf numFmtId="164" fontId="9" fillId="41" borderId="14" xfId="59" applyNumberFormat="1" applyFont="1" applyFill="1" applyBorder="1" applyAlignment="1">
      <alignment vertical="center"/>
    </xf>
    <xf numFmtId="164" fontId="9" fillId="41" borderId="15" xfId="59" applyNumberFormat="1" applyFont="1" applyFill="1" applyBorder="1" applyAlignment="1">
      <alignment vertical="center"/>
    </xf>
    <xf numFmtId="164" fontId="9" fillId="41" borderId="16" xfId="59" applyNumberFormat="1" applyFont="1" applyFill="1" applyBorder="1" applyAlignment="1">
      <alignment vertical="center"/>
    </xf>
    <xf numFmtId="1" fontId="0" fillId="0" borderId="0" xfId="0" applyNumberFormat="1" applyAlignment="1">
      <alignment/>
    </xf>
    <xf numFmtId="164" fontId="9" fillId="45" borderId="10" xfId="59" applyNumberFormat="1" applyFont="1" applyFill="1" applyBorder="1" applyAlignment="1">
      <alignment horizontal="center" vertical="center"/>
    </xf>
    <xf numFmtId="164" fontId="9" fillId="45" borderId="0" xfId="59" applyNumberFormat="1" applyFont="1" applyFill="1" applyBorder="1" applyAlignment="1">
      <alignment horizontal="center" vertical="center"/>
    </xf>
    <xf numFmtId="164" fontId="9" fillId="45" borderId="13" xfId="59" applyNumberFormat="1" applyFont="1" applyFill="1" applyBorder="1" applyAlignment="1">
      <alignment horizontal="center" vertical="center"/>
    </xf>
    <xf numFmtId="164" fontId="9" fillId="45" borderId="14" xfId="59" applyNumberFormat="1" applyFont="1" applyFill="1" applyBorder="1" applyAlignment="1">
      <alignment horizontal="center" vertical="center"/>
    </xf>
    <xf numFmtId="164" fontId="9" fillId="45" borderId="15" xfId="59" applyNumberFormat="1" applyFont="1" applyFill="1" applyBorder="1" applyAlignment="1">
      <alignment horizontal="center" vertical="center"/>
    </xf>
    <xf numFmtId="164" fontId="9" fillId="45" borderId="16" xfId="59" applyNumberFormat="1" applyFont="1" applyFill="1" applyBorder="1" applyAlignment="1">
      <alignment horizontal="center" vertical="center"/>
    </xf>
    <xf numFmtId="0" fontId="0" fillId="0" borderId="17" xfId="0" applyBorder="1" applyAlignment="1">
      <alignment horizontal="left" wrapText="1"/>
    </xf>
    <xf numFmtId="164" fontId="43" fillId="13" borderId="18" xfId="56" applyNumberFormat="1" applyFont="1" applyFill="1" applyBorder="1" applyAlignment="1">
      <alignment horizontal="center" vertical="center"/>
    </xf>
    <xf numFmtId="164" fontId="43" fillId="13" borderId="17" xfId="56" applyNumberFormat="1" applyFont="1" applyFill="1" applyBorder="1" applyAlignment="1">
      <alignment horizontal="center" vertical="center"/>
    </xf>
    <xf numFmtId="164" fontId="43" fillId="13" borderId="19" xfId="56" applyNumberFormat="1" applyFont="1" applyFill="1" applyBorder="1" applyAlignment="1">
      <alignment horizontal="center" vertical="center"/>
    </xf>
    <xf numFmtId="164" fontId="10" fillId="38" borderId="10" xfId="56" applyNumberFormat="1" applyFont="1" applyFill="1" applyBorder="1" applyAlignment="1">
      <alignment horizontal="center" vertical="center"/>
    </xf>
    <xf numFmtId="164" fontId="10" fillId="38" borderId="20" xfId="56" applyNumberFormat="1" applyFont="1" applyFill="1" applyBorder="1" applyAlignment="1">
      <alignment horizontal="center" vertical="center"/>
    </xf>
    <xf numFmtId="0" fontId="4" fillId="38" borderId="0" xfId="56" applyFont="1" applyFill="1" applyBorder="1" applyAlignment="1" applyProtection="1">
      <alignment horizontal="center" vertical="center" wrapText="1"/>
      <protection/>
    </xf>
    <xf numFmtId="0" fontId="4" fillId="38" borderId="0" xfId="56" applyFont="1" applyFill="1" applyBorder="1" applyAlignment="1" applyProtection="1">
      <alignment horizontal="center" vertical="center"/>
      <protection/>
    </xf>
    <xf numFmtId="0" fontId="4" fillId="38" borderId="13" xfId="56" applyFont="1" applyFill="1" applyBorder="1" applyAlignment="1" applyProtection="1">
      <alignment horizontal="center" vertical="center"/>
      <protection/>
    </xf>
    <xf numFmtId="167" fontId="9" fillId="41" borderId="0" xfId="59" applyNumberFormat="1" applyFont="1" applyFill="1" applyBorder="1" applyAlignment="1">
      <alignment horizontal="right" vertical="center"/>
    </xf>
    <xf numFmtId="166" fontId="9" fillId="41" borderId="15" xfId="59" applyNumberFormat="1" applyFont="1" applyFill="1" applyBorder="1" applyAlignment="1">
      <alignment horizontal="right" vertical="center"/>
    </xf>
    <xf numFmtId="166" fontId="9" fillId="41" borderId="16" xfId="59" applyNumberFormat="1" applyFont="1" applyFill="1" applyBorder="1" applyAlignment="1">
      <alignment horizontal="right" vertical="center"/>
    </xf>
    <xf numFmtId="3" fontId="9" fillId="37" borderId="21" xfId="48" applyNumberFormat="1" applyFont="1" applyFill="1" applyBorder="1" applyAlignment="1">
      <alignment horizontal="right"/>
      <protection/>
    </xf>
    <xf numFmtId="166" fontId="9" fillId="37" borderId="21" xfId="48" applyNumberFormat="1" applyFont="1" applyFill="1" applyBorder="1" applyAlignment="1">
      <alignment horizontal="right"/>
      <protection/>
    </xf>
    <xf numFmtId="166" fontId="9" fillId="37" borderId="22" xfId="48" applyNumberFormat="1" applyFont="1" applyFill="1" applyBorder="1" applyAlignment="1">
      <alignment horizontal="right"/>
      <protection/>
    </xf>
    <xf numFmtId="3" fontId="9" fillId="30" borderId="0" xfId="57" applyNumberFormat="1" applyFont="1" applyFill="1" applyBorder="1" applyAlignment="1">
      <alignment horizontal="right" vertical="center"/>
    </xf>
    <xf numFmtId="166" fontId="9" fillId="30" borderId="0" xfId="57" applyNumberFormat="1" applyFont="1" applyFill="1" applyBorder="1" applyAlignment="1">
      <alignment horizontal="right"/>
    </xf>
    <xf numFmtId="166" fontId="9" fillId="30" borderId="13" xfId="57" applyNumberFormat="1" applyFont="1" applyFill="1" applyBorder="1" applyAlignment="1">
      <alignment horizontal="right"/>
    </xf>
    <xf numFmtId="3" fontId="9" fillId="46" borderId="15" xfId="48" applyNumberFormat="1" applyFont="1" applyFill="1" applyBorder="1" applyAlignment="1">
      <alignment horizontal="right" vertical="center"/>
      <protection/>
    </xf>
    <xf numFmtId="166" fontId="9" fillId="46" borderId="15" xfId="48" applyNumberFormat="1" applyFont="1" applyFill="1" applyBorder="1" applyAlignment="1">
      <alignment horizontal="right"/>
      <protection/>
    </xf>
    <xf numFmtId="166" fontId="9" fillId="46" borderId="16" xfId="48" applyNumberFormat="1" applyFont="1" applyFill="1" applyBorder="1" applyAlignment="1">
      <alignment horizontal="right"/>
      <protection/>
    </xf>
    <xf numFmtId="3" fontId="9" fillId="47" borderId="0" xfId="48" applyNumberFormat="1" applyFont="1" applyFill="1" applyBorder="1" applyAlignment="1">
      <alignment horizontal="right" vertical="center"/>
      <protection/>
    </xf>
    <xf numFmtId="166" fontId="9" fillId="47" borderId="0" xfId="48" applyNumberFormat="1" applyFont="1" applyFill="1" applyBorder="1" applyAlignment="1">
      <alignment horizontal="right"/>
      <protection/>
    </xf>
    <xf numFmtId="166" fontId="9" fillId="47" borderId="1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tabSelected="1" zoomScale="80" zoomScaleNormal="80" zoomScalePageLayoutView="0" workbookViewId="0" topLeftCell="A1">
      <selection activeCell="P13" sqref="P13"/>
    </sheetView>
  </sheetViews>
  <sheetFormatPr defaultColWidth="9.140625" defaultRowHeight="15"/>
  <cols>
    <col min="1" max="1" width="27.8515625" style="0" customWidth="1"/>
    <col min="2" max="10" width="14.28125" style="0" customWidth="1"/>
  </cols>
  <sheetData>
    <row r="1" spans="1:10" ht="21.75" customHeight="1">
      <c r="A1" s="55" t="s">
        <v>68</v>
      </c>
      <c r="B1" s="56"/>
      <c r="C1" s="56"/>
      <c r="D1" s="56"/>
      <c r="E1" s="56"/>
      <c r="F1" s="56"/>
      <c r="G1" s="56"/>
      <c r="H1" s="56"/>
      <c r="I1" s="56"/>
      <c r="J1" s="57"/>
    </row>
    <row r="2" spans="1:10" ht="26.25" customHeight="1">
      <c r="A2" s="58" t="s">
        <v>1</v>
      </c>
      <c r="B2" s="60" t="s">
        <v>58</v>
      </c>
      <c r="C2" s="60"/>
      <c r="D2" s="60"/>
      <c r="E2" s="60" t="s">
        <v>59</v>
      </c>
      <c r="F2" s="60"/>
      <c r="G2" s="60"/>
      <c r="H2" s="61" t="s">
        <v>2</v>
      </c>
      <c r="I2" s="61"/>
      <c r="J2" s="62"/>
    </row>
    <row r="3" spans="1:10" ht="15">
      <c r="A3" s="59"/>
      <c r="B3" s="9" t="s">
        <v>3</v>
      </c>
      <c r="C3" s="9" t="s">
        <v>4</v>
      </c>
      <c r="D3" s="9" t="s">
        <v>5</v>
      </c>
      <c r="E3" s="9" t="s">
        <v>3</v>
      </c>
      <c r="F3" s="9" t="s">
        <v>4</v>
      </c>
      <c r="G3" s="9" t="s">
        <v>5</v>
      </c>
      <c r="H3" s="9" t="s">
        <v>3</v>
      </c>
      <c r="I3" s="9" t="s">
        <v>4</v>
      </c>
      <c r="J3" s="10" t="s">
        <v>5</v>
      </c>
    </row>
    <row r="4" spans="1:10" ht="15">
      <c r="A4" s="1" t="s">
        <v>6</v>
      </c>
      <c r="B4" s="2">
        <v>11133056</v>
      </c>
      <c r="C4" s="2">
        <v>23546151</v>
      </c>
      <c r="D4" s="11">
        <f>+B4+C4</f>
        <v>34679207</v>
      </c>
      <c r="E4" s="11">
        <v>11056170</v>
      </c>
      <c r="F4" s="11">
        <v>23345902</v>
      </c>
      <c r="G4" s="11">
        <f>+E4+F4</f>
        <v>34402072</v>
      </c>
      <c r="H4" s="17">
        <f>+((E4-B4)/B4)*100</f>
        <v>-0.6906100175908574</v>
      </c>
      <c r="I4" s="17">
        <f aca="true" t="shared" si="0" ref="I4:J18">+((F4-C4)/C4)*100</f>
        <v>-0.8504532226944438</v>
      </c>
      <c r="J4" s="27">
        <f t="shared" si="0"/>
        <v>-0.7991388038371235</v>
      </c>
    </row>
    <row r="5" spans="1:10" ht="15">
      <c r="A5" s="3" t="s">
        <v>61</v>
      </c>
      <c r="B5" s="4">
        <v>10110147</v>
      </c>
      <c r="C5" s="4">
        <v>5258438</v>
      </c>
      <c r="D5" s="14">
        <f aca="true" t="shared" si="1" ref="D5:D58">+B5+C5</f>
        <v>15368585</v>
      </c>
      <c r="E5" s="14">
        <v>11467136</v>
      </c>
      <c r="F5" s="14">
        <v>5345724</v>
      </c>
      <c r="G5" s="14">
        <f aca="true" t="shared" si="2" ref="G5:G58">+E5+F5</f>
        <v>16812860</v>
      </c>
      <c r="H5" s="15">
        <f>+((E5-B5)/B5)*100</f>
        <v>13.422050144275847</v>
      </c>
      <c r="I5" s="15">
        <f t="shared" si="0"/>
        <v>1.6599225853761137</v>
      </c>
      <c r="J5" s="16">
        <f t="shared" si="0"/>
        <v>9.397579542944259</v>
      </c>
    </row>
    <row r="6" spans="1:10" ht="15">
      <c r="A6" s="5" t="s">
        <v>7</v>
      </c>
      <c r="B6" s="2">
        <v>6019612</v>
      </c>
      <c r="C6" s="2">
        <v>866919</v>
      </c>
      <c r="D6" s="11">
        <f t="shared" si="1"/>
        <v>6886531</v>
      </c>
      <c r="E6" s="11">
        <v>6465704</v>
      </c>
      <c r="F6" s="11">
        <v>815126</v>
      </c>
      <c r="G6" s="11">
        <f t="shared" si="2"/>
        <v>7280830</v>
      </c>
      <c r="H6" s="12">
        <f>+((E6-B6)/B6)*100</f>
        <v>7.410643742487057</v>
      </c>
      <c r="I6" s="12">
        <f t="shared" si="0"/>
        <v>-5.9743759220873</v>
      </c>
      <c r="J6" s="13">
        <f t="shared" si="0"/>
        <v>5.7256549052055385</v>
      </c>
    </row>
    <row r="7" spans="1:10" ht="15">
      <c r="A7" s="3" t="s">
        <v>8</v>
      </c>
      <c r="B7" s="4">
        <v>5437722</v>
      </c>
      <c r="C7" s="4">
        <v>1367127</v>
      </c>
      <c r="D7" s="14">
        <f t="shared" si="1"/>
        <v>6804849</v>
      </c>
      <c r="E7" s="14">
        <v>5696884</v>
      </c>
      <c r="F7" s="14">
        <v>1100794</v>
      </c>
      <c r="G7" s="14">
        <f t="shared" si="2"/>
        <v>6797678</v>
      </c>
      <c r="H7" s="15">
        <f>+((E7-B7)/B7)*100</f>
        <v>4.7660031167463135</v>
      </c>
      <c r="I7" s="15">
        <f t="shared" si="0"/>
        <v>-19.481218643183844</v>
      </c>
      <c r="J7" s="18">
        <f t="shared" si="0"/>
        <v>-0.10538073658945261</v>
      </c>
    </row>
    <row r="8" spans="1:10" ht="15">
      <c r="A8" s="5" t="s">
        <v>9</v>
      </c>
      <c r="B8" s="2">
        <v>3919969</v>
      </c>
      <c r="C8" s="2">
        <v>11030732</v>
      </c>
      <c r="D8" s="11">
        <f t="shared" si="1"/>
        <v>14950701</v>
      </c>
      <c r="E8" s="11">
        <v>3997921</v>
      </c>
      <c r="F8" s="11">
        <v>5721446</v>
      </c>
      <c r="G8" s="11">
        <f t="shared" si="2"/>
        <v>9719367</v>
      </c>
      <c r="H8" s="12">
        <f>+((E8-B8)/B8)*100</f>
        <v>1.988587154643315</v>
      </c>
      <c r="I8" s="12">
        <f t="shared" si="0"/>
        <v>-48.131764963558176</v>
      </c>
      <c r="J8" s="13">
        <f t="shared" si="0"/>
        <v>-34.9905599744119</v>
      </c>
    </row>
    <row r="9" spans="1:10" ht="15">
      <c r="A9" s="3" t="s">
        <v>62</v>
      </c>
      <c r="B9" s="4">
        <v>215697</v>
      </c>
      <c r="C9" s="4">
        <v>293568</v>
      </c>
      <c r="D9" s="14">
        <f t="shared" si="1"/>
        <v>509265</v>
      </c>
      <c r="E9" s="14">
        <v>233866</v>
      </c>
      <c r="F9" s="14">
        <v>182947</v>
      </c>
      <c r="G9" s="14">
        <f t="shared" si="2"/>
        <v>416813</v>
      </c>
      <c r="H9" s="15">
        <f>+((E9-B9)/B9)*100</f>
        <v>8.423390218686398</v>
      </c>
      <c r="I9" s="15">
        <f t="shared" si="0"/>
        <v>-37.68155929801613</v>
      </c>
      <c r="J9" s="16">
        <f t="shared" si="0"/>
        <v>-18.15400626392939</v>
      </c>
    </row>
    <row r="10" spans="1:10" ht="15">
      <c r="A10" s="5" t="s">
        <v>10</v>
      </c>
      <c r="B10" s="2">
        <v>620595</v>
      </c>
      <c r="C10" s="2">
        <v>1603632</v>
      </c>
      <c r="D10" s="11">
        <f t="shared" si="1"/>
        <v>2224227</v>
      </c>
      <c r="E10" s="11">
        <v>675131</v>
      </c>
      <c r="F10" s="11">
        <v>921129</v>
      </c>
      <c r="G10" s="11">
        <f t="shared" si="2"/>
        <v>1596260</v>
      </c>
      <c r="H10" s="12">
        <f>+((E10-B10)/B10)*100</f>
        <v>8.787695679146626</v>
      </c>
      <c r="I10" s="12">
        <f t="shared" si="0"/>
        <v>-42.55982669340597</v>
      </c>
      <c r="J10" s="13">
        <f t="shared" si="0"/>
        <v>-28.233044558851233</v>
      </c>
    </row>
    <row r="11" spans="1:10" ht="15">
      <c r="A11" s="3" t="s">
        <v>11</v>
      </c>
      <c r="B11" s="4">
        <v>1194588</v>
      </c>
      <c r="C11" s="4">
        <v>827398</v>
      </c>
      <c r="D11" s="14">
        <f t="shared" si="1"/>
        <v>2021986</v>
      </c>
      <c r="E11" s="14">
        <v>1221472</v>
      </c>
      <c r="F11" s="14">
        <v>484317</v>
      </c>
      <c r="G11" s="14">
        <f t="shared" si="2"/>
        <v>1705789</v>
      </c>
      <c r="H11" s="15">
        <f>+((E11-B11)/B11)*100</f>
        <v>2.2504830117161734</v>
      </c>
      <c r="I11" s="15">
        <f t="shared" si="0"/>
        <v>-41.465050676941445</v>
      </c>
      <c r="J11" s="16">
        <f t="shared" si="0"/>
        <v>-15.637942102467575</v>
      </c>
    </row>
    <row r="12" spans="1:10" ht="15">
      <c r="A12" s="5" t="s">
        <v>12</v>
      </c>
      <c r="B12" s="2">
        <v>2605518</v>
      </c>
      <c r="C12" s="2">
        <v>375892</v>
      </c>
      <c r="D12" s="11">
        <f t="shared" si="1"/>
        <v>2981410</v>
      </c>
      <c r="E12" s="11">
        <v>2812967</v>
      </c>
      <c r="F12" s="11">
        <v>397585</v>
      </c>
      <c r="G12" s="11">
        <f t="shared" si="2"/>
        <v>3210552</v>
      </c>
      <c r="H12" s="12">
        <f>+((E12-B12)/B12)*100</f>
        <v>7.961910069322108</v>
      </c>
      <c r="I12" s="12">
        <f t="shared" si="0"/>
        <v>5.77107254211316</v>
      </c>
      <c r="J12" s="13">
        <f t="shared" si="0"/>
        <v>7.685692340201449</v>
      </c>
    </row>
    <row r="13" spans="1:10" ht="15">
      <c r="A13" s="3" t="s">
        <v>13</v>
      </c>
      <c r="B13" s="4">
        <v>1755817</v>
      </c>
      <c r="C13" s="4">
        <v>57711</v>
      </c>
      <c r="D13" s="14">
        <f t="shared" si="1"/>
        <v>1813528</v>
      </c>
      <c r="E13" s="14">
        <v>2004976</v>
      </c>
      <c r="F13" s="14">
        <v>49723</v>
      </c>
      <c r="G13" s="14">
        <f t="shared" si="2"/>
        <v>2054699</v>
      </c>
      <c r="H13" s="15">
        <f>+((E13-B13)/B13)*100</f>
        <v>14.190487960875195</v>
      </c>
      <c r="I13" s="15">
        <f t="shared" si="0"/>
        <v>-13.841382058879589</v>
      </c>
      <c r="J13" s="16">
        <f t="shared" si="0"/>
        <v>13.298443696485524</v>
      </c>
    </row>
    <row r="14" spans="1:10" ht="15">
      <c r="A14" s="5" t="s">
        <v>14</v>
      </c>
      <c r="B14" s="2">
        <v>592370</v>
      </c>
      <c r="C14" s="2">
        <v>9720</v>
      </c>
      <c r="D14" s="11">
        <f t="shared" si="1"/>
        <v>602090</v>
      </c>
      <c r="E14" s="11">
        <v>697072</v>
      </c>
      <c r="F14" s="11">
        <v>4282</v>
      </c>
      <c r="G14" s="11">
        <f t="shared" si="2"/>
        <v>701354</v>
      </c>
      <c r="H14" s="12">
        <f>+((E14-B14)/B14)*100</f>
        <v>17.67510171007985</v>
      </c>
      <c r="I14" s="12">
        <f t="shared" si="0"/>
        <v>-55.946502057613166</v>
      </c>
      <c r="J14" s="13">
        <f t="shared" si="0"/>
        <v>16.48657177498381</v>
      </c>
    </row>
    <row r="15" spans="1:10" ht="15">
      <c r="A15" s="3" t="s">
        <v>15</v>
      </c>
      <c r="B15" s="4">
        <v>1234995</v>
      </c>
      <c r="C15" s="4">
        <v>103068</v>
      </c>
      <c r="D15" s="14">
        <f t="shared" si="1"/>
        <v>1338063</v>
      </c>
      <c r="E15" s="14">
        <v>1365714</v>
      </c>
      <c r="F15" s="14">
        <v>119281</v>
      </c>
      <c r="G15" s="14">
        <f t="shared" si="2"/>
        <v>1484995</v>
      </c>
      <c r="H15" s="15">
        <f>+((E15-B15)/B15)*100</f>
        <v>10.584577265495001</v>
      </c>
      <c r="I15" s="15">
        <f t="shared" si="0"/>
        <v>15.730391586137307</v>
      </c>
      <c r="J15" s="16">
        <f t="shared" si="0"/>
        <v>10.9809478328001</v>
      </c>
    </row>
    <row r="16" spans="1:10" ht="15">
      <c r="A16" s="5" t="s">
        <v>16</v>
      </c>
      <c r="B16" s="2">
        <v>106152</v>
      </c>
      <c r="C16" s="2"/>
      <c r="D16" s="11">
        <f t="shared" si="1"/>
        <v>106152</v>
      </c>
      <c r="E16" s="11">
        <v>140172</v>
      </c>
      <c r="F16" s="11">
        <v>2596</v>
      </c>
      <c r="G16" s="11">
        <f t="shared" si="2"/>
        <v>142768</v>
      </c>
      <c r="H16" s="12">
        <f>+((E16-B16)/B16)*100</f>
        <v>32.048383450146964</v>
      </c>
      <c r="I16" s="12"/>
      <c r="J16" s="13">
        <f t="shared" si="0"/>
        <v>34.49393322782425</v>
      </c>
    </row>
    <row r="17" spans="1:10" ht="15">
      <c r="A17" s="3" t="s">
        <v>17</v>
      </c>
      <c r="B17" s="4">
        <v>118206</v>
      </c>
      <c r="C17" s="4"/>
      <c r="D17" s="14">
        <f t="shared" si="1"/>
        <v>118206</v>
      </c>
      <c r="E17" s="14">
        <v>122030</v>
      </c>
      <c r="F17" s="14"/>
      <c r="G17" s="14">
        <f t="shared" si="2"/>
        <v>122030</v>
      </c>
      <c r="H17" s="15">
        <f>+((E17-B17)/B17)*100</f>
        <v>3.235030370708763</v>
      </c>
      <c r="I17" s="15"/>
      <c r="J17" s="16">
        <f t="shared" si="0"/>
        <v>3.235030370708763</v>
      </c>
    </row>
    <row r="18" spans="1:10" ht="15">
      <c r="A18" s="5" t="s">
        <v>18</v>
      </c>
      <c r="B18" s="2">
        <v>80518</v>
      </c>
      <c r="C18" s="2">
        <v>3106</v>
      </c>
      <c r="D18" s="11">
        <f t="shared" si="1"/>
        <v>83624</v>
      </c>
      <c r="E18" s="11">
        <v>63764</v>
      </c>
      <c r="F18" s="11">
        <v>2274</v>
      </c>
      <c r="G18" s="11">
        <f t="shared" si="2"/>
        <v>66038</v>
      </c>
      <c r="H18" s="12">
        <f>+((E18-B18)/B18)*100</f>
        <v>-20.807769691249163</v>
      </c>
      <c r="I18" s="12">
        <f>+((F18-C18)/C18)*100</f>
        <v>-26.78686413393432</v>
      </c>
      <c r="J18" s="13">
        <f t="shared" si="0"/>
        <v>-21.029847890557736</v>
      </c>
    </row>
    <row r="19" spans="1:10" ht="15">
      <c r="A19" s="3" t="s">
        <v>63</v>
      </c>
      <c r="B19" s="4"/>
      <c r="C19" s="4"/>
      <c r="D19" s="14"/>
      <c r="E19" s="14"/>
      <c r="F19" s="14"/>
      <c r="G19" s="14"/>
      <c r="H19" s="15"/>
      <c r="I19" s="15"/>
      <c r="J19" s="16"/>
    </row>
    <row r="20" spans="1:10" ht="15">
      <c r="A20" s="5" t="s">
        <v>19</v>
      </c>
      <c r="B20" s="2">
        <v>155220</v>
      </c>
      <c r="C20" s="2">
        <v>6238</v>
      </c>
      <c r="D20" s="11">
        <f t="shared" si="1"/>
        <v>161458</v>
      </c>
      <c r="E20" s="11">
        <v>190566</v>
      </c>
      <c r="F20" s="11">
        <v>5636</v>
      </c>
      <c r="G20" s="11">
        <f t="shared" si="2"/>
        <v>196202</v>
      </c>
      <c r="H20" s="12">
        <f>+((E20-B20)/B20)*100</f>
        <v>22.771550057982218</v>
      </c>
      <c r="I20" s="12">
        <f>+((F20-C20)/C20)*100</f>
        <v>-9.650529015710163</v>
      </c>
      <c r="J20" s="13">
        <f>+((G20-D20)/D20)*100</f>
        <v>21.51890894226362</v>
      </c>
    </row>
    <row r="21" spans="1:10" ht="15">
      <c r="A21" s="3" t="s">
        <v>20</v>
      </c>
      <c r="B21" s="4">
        <v>286</v>
      </c>
      <c r="C21" s="4"/>
      <c r="D21" s="14">
        <f t="shared" si="1"/>
        <v>286</v>
      </c>
      <c r="E21" s="14"/>
      <c r="F21" s="14"/>
      <c r="G21" s="14"/>
      <c r="H21" s="15">
        <f aca="true" t="shared" si="3" ref="H21:J60">+((E21-B21)/B21)*100</f>
        <v>-100</v>
      </c>
      <c r="I21" s="15"/>
      <c r="J21" s="16">
        <f aca="true" t="shared" si="4" ref="J21:J58">+((G21-D21)/D21)*100</f>
        <v>-100</v>
      </c>
    </row>
    <row r="22" spans="1:10" ht="15">
      <c r="A22" s="5" t="s">
        <v>21</v>
      </c>
      <c r="B22" s="2">
        <v>160603</v>
      </c>
      <c r="C22" s="2">
        <v>350</v>
      </c>
      <c r="D22" s="11">
        <f t="shared" si="1"/>
        <v>160953</v>
      </c>
      <c r="E22" s="11">
        <v>255792</v>
      </c>
      <c r="F22" s="11">
        <v>1178</v>
      </c>
      <c r="G22" s="11">
        <f t="shared" si="2"/>
        <v>256970</v>
      </c>
      <c r="H22" s="12">
        <f t="shared" si="3"/>
        <v>59.269752121691376</v>
      </c>
      <c r="I22" s="12">
        <f t="shared" si="3"/>
        <v>236.57142857142856</v>
      </c>
      <c r="J22" s="13">
        <f t="shared" si="4"/>
        <v>59.65530310090523</v>
      </c>
    </row>
    <row r="23" spans="1:10" ht="15">
      <c r="A23" s="3" t="s">
        <v>22</v>
      </c>
      <c r="B23" s="4">
        <v>77971</v>
      </c>
      <c r="C23" s="4"/>
      <c r="D23" s="14">
        <f t="shared" si="1"/>
        <v>77971</v>
      </c>
      <c r="E23" s="14">
        <v>91580</v>
      </c>
      <c r="F23" s="14">
        <v>124</v>
      </c>
      <c r="G23" s="14">
        <f t="shared" si="2"/>
        <v>91704</v>
      </c>
      <c r="H23" s="15">
        <f t="shared" si="3"/>
        <v>17.45392517730951</v>
      </c>
      <c r="I23" s="15"/>
      <c r="J23" s="16">
        <f t="shared" si="4"/>
        <v>17.61295866411871</v>
      </c>
    </row>
    <row r="24" spans="1:10" ht="15">
      <c r="A24" s="5" t="s">
        <v>23</v>
      </c>
      <c r="B24" s="2">
        <v>64982</v>
      </c>
      <c r="C24" s="2">
        <v>15156</v>
      </c>
      <c r="D24" s="11">
        <f t="shared" si="1"/>
        <v>80138</v>
      </c>
      <c r="E24" s="11">
        <v>155849</v>
      </c>
      <c r="F24" s="11">
        <v>13635</v>
      </c>
      <c r="G24" s="11">
        <f t="shared" si="2"/>
        <v>169484</v>
      </c>
      <c r="H24" s="12">
        <f t="shared" si="3"/>
        <v>139.83410790680497</v>
      </c>
      <c r="I24" s="12">
        <f t="shared" si="3"/>
        <v>-10.035629453681711</v>
      </c>
      <c r="J24" s="13">
        <f t="shared" si="4"/>
        <v>111.4901794404652</v>
      </c>
    </row>
    <row r="25" spans="1:10" ht="15">
      <c r="A25" s="3" t="s">
        <v>24</v>
      </c>
      <c r="B25" s="4">
        <v>96926</v>
      </c>
      <c r="C25" s="4">
        <v>104</v>
      </c>
      <c r="D25" s="14">
        <f t="shared" si="1"/>
        <v>97030</v>
      </c>
      <c r="E25" s="14">
        <v>103328</v>
      </c>
      <c r="F25" s="14">
        <v>1643</v>
      </c>
      <c r="G25" s="14">
        <f t="shared" si="2"/>
        <v>104971</v>
      </c>
      <c r="H25" s="15">
        <f t="shared" si="3"/>
        <v>6.605038895652353</v>
      </c>
      <c r="I25" s="15">
        <f t="shared" si="3"/>
        <v>1479.8076923076924</v>
      </c>
      <c r="J25" s="16">
        <f t="shared" si="4"/>
        <v>8.184066783469031</v>
      </c>
    </row>
    <row r="26" spans="1:10" ht="15">
      <c r="A26" s="5" t="s">
        <v>25</v>
      </c>
      <c r="B26" s="2"/>
      <c r="C26" s="2"/>
      <c r="D26" s="11"/>
      <c r="E26" s="11"/>
      <c r="F26" s="11"/>
      <c r="G26" s="11"/>
      <c r="H26" s="12"/>
      <c r="I26" s="12"/>
      <c r="J26" s="13"/>
    </row>
    <row r="27" spans="1:10" ht="15">
      <c r="A27" s="3" t="s">
        <v>26</v>
      </c>
      <c r="B27" s="4">
        <v>274365</v>
      </c>
      <c r="C27" s="4">
        <v>5862</v>
      </c>
      <c r="D27" s="14">
        <f t="shared" si="1"/>
        <v>280227</v>
      </c>
      <c r="E27" s="14">
        <v>310902</v>
      </c>
      <c r="F27" s="14">
        <v>3049</v>
      </c>
      <c r="G27" s="14">
        <f t="shared" si="2"/>
        <v>313951</v>
      </c>
      <c r="H27" s="15">
        <f t="shared" si="3"/>
        <v>13.316931824394512</v>
      </c>
      <c r="I27" s="15">
        <f t="shared" si="3"/>
        <v>-47.9870351415899</v>
      </c>
      <c r="J27" s="16">
        <f t="shared" si="4"/>
        <v>12.034529149582303</v>
      </c>
    </row>
    <row r="28" spans="1:10" ht="15">
      <c r="A28" s="5" t="s">
        <v>27</v>
      </c>
      <c r="B28" s="2">
        <v>1192856</v>
      </c>
      <c r="C28" s="2">
        <v>9601</v>
      </c>
      <c r="D28" s="11">
        <f t="shared" si="1"/>
        <v>1202457</v>
      </c>
      <c r="E28" s="11">
        <v>1091573</v>
      </c>
      <c r="F28" s="11">
        <v>19924</v>
      </c>
      <c r="G28" s="11">
        <f t="shared" si="2"/>
        <v>1111497</v>
      </c>
      <c r="H28" s="12">
        <f t="shared" si="3"/>
        <v>-8.490798554058495</v>
      </c>
      <c r="I28" s="12">
        <f t="shared" si="3"/>
        <v>107.52004999479222</v>
      </c>
      <c r="J28" s="13">
        <f t="shared" si="4"/>
        <v>-7.564511662371295</v>
      </c>
    </row>
    <row r="29" spans="1:10" ht="15">
      <c r="A29" s="3" t="s">
        <v>28</v>
      </c>
      <c r="B29" s="4">
        <v>523428</v>
      </c>
      <c r="C29" s="4">
        <v>13853</v>
      </c>
      <c r="D29" s="14">
        <f t="shared" si="1"/>
        <v>537281</v>
      </c>
      <c r="E29" s="14">
        <v>573352</v>
      </c>
      <c r="F29" s="14">
        <v>12399</v>
      </c>
      <c r="G29" s="14">
        <f t="shared" si="2"/>
        <v>585751</v>
      </c>
      <c r="H29" s="15">
        <f t="shared" si="3"/>
        <v>9.537892508616276</v>
      </c>
      <c r="I29" s="15">
        <f t="shared" si="3"/>
        <v>-10.495921461055367</v>
      </c>
      <c r="J29" s="16">
        <f t="shared" si="4"/>
        <v>9.021350094270968</v>
      </c>
    </row>
    <row r="30" spans="1:10" ht="15">
      <c r="A30" s="5" t="s">
        <v>29</v>
      </c>
      <c r="B30" s="2">
        <v>164939</v>
      </c>
      <c r="C30" s="2">
        <v>283</v>
      </c>
      <c r="D30" s="11">
        <f t="shared" si="1"/>
        <v>165222</v>
      </c>
      <c r="E30" s="11">
        <v>194933</v>
      </c>
      <c r="F30" s="11">
        <v>961</v>
      </c>
      <c r="G30" s="11">
        <f t="shared" si="2"/>
        <v>195894</v>
      </c>
      <c r="H30" s="12">
        <f t="shared" si="3"/>
        <v>18.1849047223519</v>
      </c>
      <c r="I30" s="12">
        <f t="shared" si="3"/>
        <v>239.5759717314488</v>
      </c>
      <c r="J30" s="13">
        <f t="shared" si="4"/>
        <v>18.564113737879943</v>
      </c>
    </row>
    <row r="31" spans="1:10" ht="15">
      <c r="A31" s="3" t="s">
        <v>64</v>
      </c>
      <c r="B31" s="4">
        <v>1959</v>
      </c>
      <c r="C31" s="4">
        <v>25958</v>
      </c>
      <c r="D31" s="14">
        <f t="shared" si="1"/>
        <v>27917</v>
      </c>
      <c r="E31" s="14">
        <v>1115</v>
      </c>
      <c r="F31" s="14">
        <v>30141</v>
      </c>
      <c r="G31" s="14">
        <f t="shared" si="2"/>
        <v>31256</v>
      </c>
      <c r="H31" s="15">
        <f t="shared" si="3"/>
        <v>-43.08320571720265</v>
      </c>
      <c r="I31" s="15">
        <f t="shared" si="3"/>
        <v>16.11449264196009</v>
      </c>
      <c r="J31" s="16">
        <f t="shared" si="4"/>
        <v>11.960454203531897</v>
      </c>
    </row>
    <row r="32" spans="1:10" ht="15">
      <c r="A32" s="5" t="s">
        <v>30</v>
      </c>
      <c r="B32" s="2">
        <v>18148</v>
      </c>
      <c r="C32" s="2"/>
      <c r="D32" s="11">
        <f>+B32+C32</f>
        <v>18148</v>
      </c>
      <c r="E32" s="11"/>
      <c r="F32" s="11"/>
      <c r="G32" s="11"/>
      <c r="H32" s="12">
        <f t="shared" si="3"/>
        <v>-100</v>
      </c>
      <c r="I32" s="12"/>
      <c r="J32" s="13">
        <f t="shared" si="4"/>
        <v>-100</v>
      </c>
    </row>
    <row r="33" spans="1:10" ht="15">
      <c r="A33" s="3" t="s">
        <v>60</v>
      </c>
      <c r="B33" s="4">
        <v>506724</v>
      </c>
      <c r="C33" s="4">
        <v>159903</v>
      </c>
      <c r="D33" s="14">
        <f t="shared" si="1"/>
        <v>666627</v>
      </c>
      <c r="E33" s="14">
        <v>518669</v>
      </c>
      <c r="F33" s="14">
        <v>147731</v>
      </c>
      <c r="G33" s="14">
        <f t="shared" si="2"/>
        <v>666400</v>
      </c>
      <c r="H33" s="15">
        <f t="shared" si="3"/>
        <v>2.357299042476772</v>
      </c>
      <c r="I33" s="15">
        <f t="shared" si="3"/>
        <v>-7.612114844624554</v>
      </c>
      <c r="J33" s="28">
        <f t="shared" si="4"/>
        <v>-0.03405202609555268</v>
      </c>
    </row>
    <row r="34" spans="1:10" ht="15">
      <c r="A34" s="5" t="s">
        <v>31</v>
      </c>
      <c r="B34" s="2">
        <v>123372</v>
      </c>
      <c r="C34" s="2"/>
      <c r="D34" s="11">
        <f t="shared" si="1"/>
        <v>123372</v>
      </c>
      <c r="E34" s="11">
        <v>127928</v>
      </c>
      <c r="F34" s="11"/>
      <c r="G34" s="11">
        <f t="shared" si="2"/>
        <v>127928</v>
      </c>
      <c r="H34" s="12">
        <f t="shared" si="3"/>
        <v>3.692896281165905</v>
      </c>
      <c r="I34" s="12"/>
      <c r="J34" s="13">
        <f t="shared" si="4"/>
        <v>3.692896281165905</v>
      </c>
    </row>
    <row r="35" spans="1:10" ht="15">
      <c r="A35" s="3" t="s">
        <v>32</v>
      </c>
      <c r="B35" s="4">
        <v>44671</v>
      </c>
      <c r="C35" s="4">
        <v>96000</v>
      </c>
      <c r="D35" s="14">
        <f t="shared" si="1"/>
        <v>140671</v>
      </c>
      <c r="E35" s="14">
        <v>43144</v>
      </c>
      <c r="F35" s="14">
        <v>96384</v>
      </c>
      <c r="G35" s="14">
        <f t="shared" si="2"/>
        <v>139528</v>
      </c>
      <c r="H35" s="15">
        <f t="shared" si="3"/>
        <v>-3.41832508786461</v>
      </c>
      <c r="I35" s="19">
        <f t="shared" si="3"/>
        <v>0.4</v>
      </c>
      <c r="J35" s="16">
        <f t="shared" si="4"/>
        <v>-0.8125342110314137</v>
      </c>
    </row>
    <row r="36" spans="1:10" ht="15">
      <c r="A36" s="5" t="s">
        <v>33</v>
      </c>
      <c r="B36" s="2">
        <v>127026</v>
      </c>
      <c r="C36" s="2"/>
      <c r="D36" s="11">
        <f t="shared" si="1"/>
        <v>127026</v>
      </c>
      <c r="E36" s="11">
        <v>150757</v>
      </c>
      <c r="F36" s="11"/>
      <c r="G36" s="11">
        <f t="shared" si="2"/>
        <v>150757</v>
      </c>
      <c r="H36" s="12">
        <f t="shared" si="3"/>
        <v>18.68200210980429</v>
      </c>
      <c r="I36" s="12"/>
      <c r="J36" s="13">
        <f t="shared" si="4"/>
        <v>18.68200210980429</v>
      </c>
    </row>
    <row r="37" spans="1:10" ht="15">
      <c r="A37" s="3" t="s">
        <v>34</v>
      </c>
      <c r="B37" s="4">
        <v>232290</v>
      </c>
      <c r="C37" s="4"/>
      <c r="D37" s="14">
        <f t="shared" si="1"/>
        <v>232290</v>
      </c>
      <c r="E37" s="14">
        <v>310594</v>
      </c>
      <c r="F37" s="14"/>
      <c r="G37" s="14">
        <f t="shared" si="2"/>
        <v>310594</v>
      </c>
      <c r="H37" s="15">
        <f t="shared" si="3"/>
        <v>33.709587153988544</v>
      </c>
      <c r="I37" s="15"/>
      <c r="J37" s="16">
        <f t="shared" si="4"/>
        <v>33.709587153988544</v>
      </c>
    </row>
    <row r="38" spans="1:10" ht="15">
      <c r="A38" s="5" t="s">
        <v>35</v>
      </c>
      <c r="B38" s="2">
        <v>41964</v>
      </c>
      <c r="C38" s="2"/>
      <c r="D38" s="11">
        <f t="shared" si="1"/>
        <v>41964</v>
      </c>
      <c r="E38" s="11">
        <v>63171</v>
      </c>
      <c r="F38" s="11">
        <v>252</v>
      </c>
      <c r="G38" s="11">
        <f t="shared" si="2"/>
        <v>63423</v>
      </c>
      <c r="H38" s="12">
        <f t="shared" si="3"/>
        <v>50.536173863311404</v>
      </c>
      <c r="I38" s="12"/>
      <c r="J38" s="13">
        <f t="shared" si="4"/>
        <v>51.13668859022019</v>
      </c>
    </row>
    <row r="39" spans="1:10" ht="15">
      <c r="A39" s="3" t="s">
        <v>36</v>
      </c>
      <c r="B39" s="4">
        <v>992129</v>
      </c>
      <c r="C39" s="4">
        <v>112483</v>
      </c>
      <c r="D39" s="14">
        <f t="shared" si="1"/>
        <v>1104612</v>
      </c>
      <c r="E39" s="14">
        <v>1036290</v>
      </c>
      <c r="F39" s="14">
        <v>101510</v>
      </c>
      <c r="G39" s="14">
        <f t="shared" si="2"/>
        <v>1137800</v>
      </c>
      <c r="H39" s="15">
        <f t="shared" si="3"/>
        <v>4.451134882661428</v>
      </c>
      <c r="I39" s="15">
        <f t="shared" si="3"/>
        <v>-9.75525190473227</v>
      </c>
      <c r="J39" s="16">
        <f t="shared" si="4"/>
        <v>3.004493885635861</v>
      </c>
    </row>
    <row r="40" spans="1:10" ht="15">
      <c r="A40" s="5" t="s">
        <v>37</v>
      </c>
      <c r="B40" s="2">
        <v>14852</v>
      </c>
      <c r="C40" s="2"/>
      <c r="D40" s="11">
        <f t="shared" si="1"/>
        <v>14852</v>
      </c>
      <c r="E40" s="11">
        <v>34270</v>
      </c>
      <c r="F40" s="11">
        <v>715</v>
      </c>
      <c r="G40" s="11">
        <f t="shared" si="2"/>
        <v>34985</v>
      </c>
      <c r="H40" s="12">
        <f t="shared" si="3"/>
        <v>130.74333423108</v>
      </c>
      <c r="I40" s="12"/>
      <c r="J40" s="13">
        <f t="shared" si="4"/>
        <v>135.55750067331</v>
      </c>
    </row>
    <row r="41" spans="1:10" ht="15">
      <c r="A41" s="3" t="s">
        <v>38</v>
      </c>
      <c r="B41" s="4">
        <v>543692</v>
      </c>
      <c r="C41" s="4">
        <v>54200</v>
      </c>
      <c r="D41" s="14">
        <f t="shared" si="1"/>
        <v>597892</v>
      </c>
      <c r="E41" s="14">
        <v>577988</v>
      </c>
      <c r="F41" s="14">
        <v>57445</v>
      </c>
      <c r="G41" s="14">
        <f t="shared" si="2"/>
        <v>635433</v>
      </c>
      <c r="H41" s="15">
        <f t="shared" si="3"/>
        <v>6.307983196368531</v>
      </c>
      <c r="I41" s="15">
        <f t="shared" si="3"/>
        <v>5.987084870848709</v>
      </c>
      <c r="J41" s="16">
        <f t="shared" si="4"/>
        <v>6.2788931780321535</v>
      </c>
    </row>
    <row r="42" spans="1:10" ht="15">
      <c r="A42" s="5" t="s">
        <v>39</v>
      </c>
      <c r="B42" s="2">
        <v>427404</v>
      </c>
      <c r="C42" s="2">
        <v>4669</v>
      </c>
      <c r="D42" s="11">
        <f t="shared" si="1"/>
        <v>432073</v>
      </c>
      <c r="E42" s="11">
        <v>444026</v>
      </c>
      <c r="F42" s="11">
        <v>1783</v>
      </c>
      <c r="G42" s="11">
        <f t="shared" si="2"/>
        <v>445809</v>
      </c>
      <c r="H42" s="12">
        <f t="shared" si="3"/>
        <v>3.8890604673798097</v>
      </c>
      <c r="I42" s="12">
        <f t="shared" si="3"/>
        <v>-61.811951167273506</v>
      </c>
      <c r="J42" s="13">
        <f t="shared" si="4"/>
        <v>3.1790924218824133</v>
      </c>
    </row>
    <row r="43" spans="1:10" ht="15">
      <c r="A43" s="3" t="s">
        <v>40</v>
      </c>
      <c r="B43" s="4">
        <v>312339</v>
      </c>
      <c r="C43" s="4">
        <v>362</v>
      </c>
      <c r="D43" s="14">
        <f t="shared" si="1"/>
        <v>312701</v>
      </c>
      <c r="E43" s="14">
        <v>384970</v>
      </c>
      <c r="F43" s="14">
        <v>527</v>
      </c>
      <c r="G43" s="14">
        <f t="shared" si="2"/>
        <v>385497</v>
      </c>
      <c r="H43" s="15">
        <f t="shared" si="3"/>
        <v>23.253900409490967</v>
      </c>
      <c r="I43" s="15">
        <f t="shared" si="3"/>
        <v>45.58011049723757</v>
      </c>
      <c r="J43" s="16">
        <f t="shared" si="4"/>
        <v>23.27974646707238</v>
      </c>
    </row>
    <row r="44" spans="1:10" ht="15">
      <c r="A44" s="5" t="s">
        <v>41</v>
      </c>
      <c r="B44" s="2">
        <v>188526</v>
      </c>
      <c r="C44" s="2">
        <v>257</v>
      </c>
      <c r="D44" s="11">
        <f t="shared" si="1"/>
        <v>188783</v>
      </c>
      <c r="E44" s="11">
        <v>219213</v>
      </c>
      <c r="F44" s="11"/>
      <c r="G44" s="11">
        <f t="shared" si="2"/>
        <v>219213</v>
      </c>
      <c r="H44" s="12">
        <f t="shared" si="3"/>
        <v>16.277330447789694</v>
      </c>
      <c r="I44" s="12">
        <f t="shared" si="3"/>
        <v>-100</v>
      </c>
      <c r="J44" s="13">
        <f t="shared" si="4"/>
        <v>16.1190361420255</v>
      </c>
    </row>
    <row r="45" spans="1:10" ht="15">
      <c r="A45" s="3" t="s">
        <v>42</v>
      </c>
      <c r="B45" s="4">
        <v>200195</v>
      </c>
      <c r="C45" s="4">
        <v>2613</v>
      </c>
      <c r="D45" s="14">
        <f t="shared" si="1"/>
        <v>202808</v>
      </c>
      <c r="E45" s="14">
        <v>215986</v>
      </c>
      <c r="F45" s="14">
        <v>1405</v>
      </c>
      <c r="G45" s="14">
        <f t="shared" si="2"/>
        <v>217391</v>
      </c>
      <c r="H45" s="15">
        <f t="shared" si="3"/>
        <v>7.887809385848797</v>
      </c>
      <c r="I45" s="15">
        <f t="shared" si="3"/>
        <v>-46.23038652889399</v>
      </c>
      <c r="J45" s="16">
        <f t="shared" si="4"/>
        <v>7.190544751686325</v>
      </c>
    </row>
    <row r="46" spans="1:10" ht="15">
      <c r="A46" s="5" t="s">
        <v>43</v>
      </c>
      <c r="B46" s="2">
        <v>49748</v>
      </c>
      <c r="C46" s="2"/>
      <c r="D46" s="11">
        <f>+B46+C46</f>
        <v>49748</v>
      </c>
      <c r="E46" s="11">
        <v>391650</v>
      </c>
      <c r="F46" s="11">
        <v>1082</v>
      </c>
      <c r="G46" s="11">
        <f>+E46+F46</f>
        <v>392732</v>
      </c>
      <c r="H46" s="12">
        <f t="shared" si="3"/>
        <v>687.267829862507</v>
      </c>
      <c r="I46" s="12"/>
      <c r="J46" s="13">
        <f t="shared" si="4"/>
        <v>689.4427916700168</v>
      </c>
    </row>
    <row r="47" spans="1:10" ht="15">
      <c r="A47" s="3" t="s">
        <v>44</v>
      </c>
      <c r="B47" s="4">
        <v>935475</v>
      </c>
      <c r="C47" s="4">
        <v>36711</v>
      </c>
      <c r="D47" s="14">
        <f t="shared" si="1"/>
        <v>972186</v>
      </c>
      <c r="E47" s="14">
        <v>997811</v>
      </c>
      <c r="F47" s="14">
        <v>26968</v>
      </c>
      <c r="G47" s="14">
        <f t="shared" si="2"/>
        <v>1024779</v>
      </c>
      <c r="H47" s="15">
        <f t="shared" si="3"/>
        <v>6.663566637269837</v>
      </c>
      <c r="I47" s="15">
        <f t="shared" si="3"/>
        <v>-26.539729236468634</v>
      </c>
      <c r="J47" s="16">
        <f t="shared" si="4"/>
        <v>5.409767266757596</v>
      </c>
    </row>
    <row r="48" spans="1:10" ht="15">
      <c r="A48" s="5" t="s">
        <v>45</v>
      </c>
      <c r="B48" s="2">
        <v>29150</v>
      </c>
      <c r="C48" s="2"/>
      <c r="D48" s="11">
        <f t="shared" si="1"/>
        <v>29150</v>
      </c>
      <c r="E48" s="11">
        <v>55554</v>
      </c>
      <c r="F48" s="11"/>
      <c r="G48" s="11">
        <f t="shared" si="2"/>
        <v>55554</v>
      </c>
      <c r="H48" s="12">
        <f t="shared" si="3"/>
        <v>90.57975986277873</v>
      </c>
      <c r="I48" s="12"/>
      <c r="J48" s="13">
        <f t="shared" si="4"/>
        <v>90.57975986277873</v>
      </c>
    </row>
    <row r="49" spans="1:10" ht="15">
      <c r="A49" s="3" t="s">
        <v>46</v>
      </c>
      <c r="B49" s="4">
        <v>52996</v>
      </c>
      <c r="C49" s="4">
        <v>354</v>
      </c>
      <c r="D49" s="14">
        <f t="shared" si="1"/>
        <v>53350</v>
      </c>
      <c r="E49" s="14">
        <v>51202</v>
      </c>
      <c r="F49" s="14">
        <v>328</v>
      </c>
      <c r="G49" s="14">
        <f t="shared" si="2"/>
        <v>51530</v>
      </c>
      <c r="H49" s="15">
        <f t="shared" si="3"/>
        <v>-3.385161144237301</v>
      </c>
      <c r="I49" s="15">
        <f t="shared" si="3"/>
        <v>-7.344632768361582</v>
      </c>
      <c r="J49" s="16">
        <f t="shared" si="4"/>
        <v>-3.4114339268978444</v>
      </c>
    </row>
    <row r="50" spans="1:10" ht="15">
      <c r="A50" s="5" t="s">
        <v>47</v>
      </c>
      <c r="B50" s="2">
        <v>288963</v>
      </c>
      <c r="C50" s="2">
        <v>4284</v>
      </c>
      <c r="D50" s="11">
        <f t="shared" si="1"/>
        <v>293247</v>
      </c>
      <c r="E50" s="11">
        <v>325138</v>
      </c>
      <c r="F50" s="11">
        <v>4302</v>
      </c>
      <c r="G50" s="11">
        <f t="shared" si="2"/>
        <v>329440</v>
      </c>
      <c r="H50" s="12">
        <f t="shared" si="3"/>
        <v>12.518903804293283</v>
      </c>
      <c r="I50" s="12">
        <f t="shared" si="3"/>
        <v>0.42016806722689076</v>
      </c>
      <c r="J50" s="13">
        <f t="shared" si="4"/>
        <v>12.342155247965025</v>
      </c>
    </row>
    <row r="51" spans="1:10" ht="15">
      <c r="A51" s="3" t="s">
        <v>48</v>
      </c>
      <c r="B51" s="4">
        <v>381391</v>
      </c>
      <c r="C51" s="4">
        <v>11930</v>
      </c>
      <c r="D51" s="14">
        <f t="shared" si="1"/>
        <v>393321</v>
      </c>
      <c r="E51" s="14">
        <v>432454</v>
      </c>
      <c r="F51" s="14">
        <v>13505</v>
      </c>
      <c r="G51" s="14">
        <f t="shared" si="2"/>
        <v>445959</v>
      </c>
      <c r="H51" s="15">
        <f t="shared" si="3"/>
        <v>13.388622175143094</v>
      </c>
      <c r="I51" s="15">
        <f t="shared" si="3"/>
        <v>13.202011735121541</v>
      </c>
      <c r="J51" s="16">
        <f t="shared" si="4"/>
        <v>13.382962008130765</v>
      </c>
    </row>
    <row r="52" spans="1:10" ht="15">
      <c r="A52" s="5" t="s">
        <v>49</v>
      </c>
      <c r="B52" s="2">
        <v>169045</v>
      </c>
      <c r="C52" s="2">
        <v>71</v>
      </c>
      <c r="D52" s="11">
        <f t="shared" si="1"/>
        <v>169116</v>
      </c>
      <c r="E52" s="11">
        <v>102194</v>
      </c>
      <c r="F52" s="11"/>
      <c r="G52" s="11">
        <f t="shared" si="2"/>
        <v>102194</v>
      </c>
      <c r="H52" s="12">
        <f t="shared" si="3"/>
        <v>-39.54627466059333</v>
      </c>
      <c r="I52" s="12">
        <f t="shared" si="3"/>
        <v>-100</v>
      </c>
      <c r="J52" s="13">
        <f t="shared" si="4"/>
        <v>-39.571654958726555</v>
      </c>
    </row>
    <row r="53" spans="1:10" ht="15">
      <c r="A53" s="3" t="s">
        <v>50</v>
      </c>
      <c r="B53" s="4">
        <v>60651</v>
      </c>
      <c r="C53" s="4">
        <v>16756</v>
      </c>
      <c r="D53" s="14">
        <f t="shared" si="1"/>
        <v>77407</v>
      </c>
      <c r="E53" s="14">
        <v>48914</v>
      </c>
      <c r="F53" s="14">
        <v>2759</v>
      </c>
      <c r="G53" s="14">
        <f t="shared" si="2"/>
        <v>51673</v>
      </c>
      <c r="H53" s="15">
        <f t="shared" si="3"/>
        <v>-19.35170071392063</v>
      </c>
      <c r="I53" s="15">
        <f t="shared" si="3"/>
        <v>-83.53425638577227</v>
      </c>
      <c r="J53" s="16">
        <f t="shared" si="4"/>
        <v>-33.24505535675068</v>
      </c>
    </row>
    <row r="54" spans="1:10" ht="15">
      <c r="A54" s="5" t="s">
        <v>51</v>
      </c>
      <c r="B54" s="2">
        <v>29719</v>
      </c>
      <c r="C54" s="2"/>
      <c r="D54" s="11">
        <f t="shared" si="1"/>
        <v>29719</v>
      </c>
      <c r="E54" s="11">
        <v>30509</v>
      </c>
      <c r="F54" s="11"/>
      <c r="G54" s="11">
        <f t="shared" si="2"/>
        <v>30509</v>
      </c>
      <c r="H54" s="12">
        <f t="shared" si="3"/>
        <v>2.6582321074060364</v>
      </c>
      <c r="I54" s="12"/>
      <c r="J54" s="13">
        <f t="shared" si="4"/>
        <v>2.6582321074060364</v>
      </c>
    </row>
    <row r="55" spans="1:10" ht="15">
      <c r="A55" s="3" t="s">
        <v>52</v>
      </c>
      <c r="B55" s="4">
        <v>3272</v>
      </c>
      <c r="C55" s="4"/>
      <c r="D55" s="14">
        <f t="shared" si="1"/>
        <v>3272</v>
      </c>
      <c r="E55" s="14">
        <v>10459</v>
      </c>
      <c r="F55" s="14"/>
      <c r="G55" s="14">
        <f t="shared" si="2"/>
        <v>10459</v>
      </c>
      <c r="H55" s="15">
        <f t="shared" si="3"/>
        <v>219.65158924205377</v>
      </c>
      <c r="I55" s="15"/>
      <c r="J55" s="16">
        <f t="shared" si="4"/>
        <v>219.65158924205377</v>
      </c>
    </row>
    <row r="56" spans="1:10" ht="15">
      <c r="A56" s="5" t="s">
        <v>53</v>
      </c>
      <c r="B56" s="2">
        <v>781496</v>
      </c>
      <c r="C56" s="2">
        <v>2264</v>
      </c>
      <c r="D56" s="11">
        <f t="shared" si="1"/>
        <v>783760</v>
      </c>
      <c r="E56" s="11">
        <v>864512</v>
      </c>
      <c r="F56" s="11">
        <v>2517</v>
      </c>
      <c r="G56" s="11">
        <f t="shared" si="2"/>
        <v>867029</v>
      </c>
      <c r="H56" s="12">
        <f t="shared" si="3"/>
        <v>10.622703123240553</v>
      </c>
      <c r="I56" s="12">
        <f t="shared" si="3"/>
        <v>11.174911660777385</v>
      </c>
      <c r="J56" s="13">
        <f t="shared" si="4"/>
        <v>10.624298254567725</v>
      </c>
    </row>
    <row r="57" spans="1:10" ht="15">
      <c r="A57" s="3" t="s">
        <v>65</v>
      </c>
      <c r="B57" s="4">
        <v>39573</v>
      </c>
      <c r="C57" s="4">
        <v>14022</v>
      </c>
      <c r="D57" s="14">
        <f t="shared" si="1"/>
        <v>53595</v>
      </c>
      <c r="E57" s="14">
        <v>39504</v>
      </c>
      <c r="F57" s="14">
        <v>10236</v>
      </c>
      <c r="G57" s="14">
        <f t="shared" si="2"/>
        <v>49740</v>
      </c>
      <c r="H57" s="19">
        <f t="shared" si="3"/>
        <v>-0.17436130695170948</v>
      </c>
      <c r="I57" s="15">
        <f t="shared" si="3"/>
        <v>-27.000427899015833</v>
      </c>
      <c r="J57" s="16">
        <f t="shared" si="4"/>
        <v>-7.1928351525328855</v>
      </c>
    </row>
    <row r="58" spans="1:10" ht="15">
      <c r="A58" s="5" t="s">
        <v>66</v>
      </c>
      <c r="B58" s="2"/>
      <c r="C58" s="2">
        <v>13101</v>
      </c>
      <c r="D58" s="11">
        <f t="shared" si="1"/>
        <v>13101</v>
      </c>
      <c r="E58" s="11"/>
      <c r="F58" s="11">
        <v>11654</v>
      </c>
      <c r="G58" s="11">
        <f t="shared" si="2"/>
        <v>11654</v>
      </c>
      <c r="H58" s="12"/>
      <c r="I58" s="12">
        <f t="shared" si="3"/>
        <v>-11.044958400122127</v>
      </c>
      <c r="J58" s="13">
        <f t="shared" si="4"/>
        <v>-11.044958400122127</v>
      </c>
    </row>
    <row r="59" spans="1:10" ht="15">
      <c r="A59" s="6" t="s">
        <v>54</v>
      </c>
      <c r="B59" s="20">
        <f>B60-SUM(B5+B9+B19+B31+B57+B58)</f>
        <v>44085932</v>
      </c>
      <c r="C59" s="20">
        <f>C60-SUM(C5+C9+C19+C31+C57+C58)</f>
        <v>40345760</v>
      </c>
      <c r="D59" s="20">
        <f>D60-SUM(D5+D9+D19+D31+D57+D58)</f>
        <v>84431692</v>
      </c>
      <c r="E59" s="20">
        <f>E60-SUM(E5+E9+E19+E31+E57+E58)</f>
        <v>46725255</v>
      </c>
      <c r="F59" s="20">
        <f>F60-SUM(F5+F9+F19+F31+F57+F58)</f>
        <v>33482217</v>
      </c>
      <c r="G59" s="20">
        <f>G60-SUM(G5+G9+G19+G31+G57+G58)</f>
        <v>80207472</v>
      </c>
      <c r="H59" s="21">
        <f>+((E59-B59)/B59)*100</f>
        <v>5.986769203382158</v>
      </c>
      <c r="I59" s="21">
        <f t="shared" si="3"/>
        <v>-17.011807436518733</v>
      </c>
      <c r="J59" s="21">
        <f t="shared" si="3"/>
        <v>-5.003121339792646</v>
      </c>
    </row>
    <row r="60" spans="1:10" ht="15">
      <c r="A60" s="22" t="s">
        <v>55</v>
      </c>
      <c r="B60" s="23">
        <f>SUM(B4:B58)</f>
        <v>54453308</v>
      </c>
      <c r="C60" s="23">
        <f>SUM(C4:C58)</f>
        <v>45950847</v>
      </c>
      <c r="D60" s="23">
        <f>SUM(D4:D58)</f>
        <v>100404155</v>
      </c>
      <c r="E60" s="23">
        <f>SUM(E4:E58)</f>
        <v>58466876</v>
      </c>
      <c r="F60" s="23">
        <f>SUM(F4:F58)</f>
        <v>39062919</v>
      </c>
      <c r="G60" s="23">
        <f>SUM(G4:G58)</f>
        <v>97529795</v>
      </c>
      <c r="H60" s="24">
        <f>+((E60-B60)/B60)*100</f>
        <v>7.370659648445968</v>
      </c>
      <c r="I60" s="24">
        <f t="shared" si="3"/>
        <v>-14.989773746716791</v>
      </c>
      <c r="J60" s="24">
        <f t="shared" si="3"/>
        <v>-2.862789891513952</v>
      </c>
    </row>
    <row r="61" spans="1:10" ht="15">
      <c r="A61" s="29" t="s">
        <v>69</v>
      </c>
      <c r="B61" s="75">
        <v>173883</v>
      </c>
      <c r="C61" s="75"/>
      <c r="D61" s="75"/>
      <c r="E61" s="75">
        <v>116582</v>
      </c>
      <c r="F61" s="75"/>
      <c r="G61" s="75"/>
      <c r="H61" s="76">
        <f>+((E61-B61)/B61)*100</f>
        <v>-32.95376776338112</v>
      </c>
      <c r="I61" s="76"/>
      <c r="J61" s="77"/>
    </row>
    <row r="62" spans="1:10" ht="15">
      <c r="A62" s="30" t="s">
        <v>70</v>
      </c>
      <c r="B62" s="69">
        <v>23469</v>
      </c>
      <c r="C62" s="69"/>
      <c r="D62" s="69"/>
      <c r="E62" s="69">
        <v>49784</v>
      </c>
      <c r="F62" s="69"/>
      <c r="G62" s="69"/>
      <c r="H62" s="70">
        <f>+((E62-B62)/B62)*100</f>
        <v>112.12663513571093</v>
      </c>
      <c r="I62" s="70"/>
      <c r="J62" s="71"/>
    </row>
    <row r="63" spans="1:10" ht="15.75" thickBot="1">
      <c r="A63" s="31" t="s">
        <v>71</v>
      </c>
      <c r="B63" s="72">
        <v>197352</v>
      </c>
      <c r="C63" s="72"/>
      <c r="D63" s="72"/>
      <c r="E63" s="72">
        <v>166366</v>
      </c>
      <c r="F63" s="72"/>
      <c r="G63" s="72"/>
      <c r="H63" s="73">
        <f>+((E63-B63)/B63)*100</f>
        <v>-15.700879646519924</v>
      </c>
      <c r="I63" s="73"/>
      <c r="J63" s="74"/>
    </row>
    <row r="64" spans="1:10" ht="15.75" thickBot="1">
      <c r="A64" s="32" t="s">
        <v>72</v>
      </c>
      <c r="B64" s="33"/>
      <c r="C64" s="33"/>
      <c r="D64" s="33">
        <f>+D60+B63</f>
        <v>100601507</v>
      </c>
      <c r="E64" s="66">
        <f>+G60+E63</f>
        <v>97696161</v>
      </c>
      <c r="F64" s="66"/>
      <c r="G64" s="66"/>
      <c r="H64" s="67">
        <f>+((E64-D64)/D64)*100</f>
        <v>-2.887974630439681</v>
      </c>
      <c r="I64" s="67"/>
      <c r="J64" s="68"/>
    </row>
    <row r="65" spans="1:10" ht="48.75" customHeight="1">
      <c r="A65" s="54" t="s">
        <v>67</v>
      </c>
      <c r="B65" s="54"/>
      <c r="C65" s="54"/>
      <c r="D65" s="54"/>
      <c r="E65" s="54"/>
      <c r="F65" s="54"/>
      <c r="G65" s="54"/>
      <c r="H65" s="54"/>
      <c r="I65" s="54"/>
      <c r="J65" s="54"/>
    </row>
  </sheetData>
  <sheetProtection/>
  <mergeCells count="17">
    <mergeCell ref="B61:D61"/>
    <mergeCell ref="E61:G61"/>
    <mergeCell ref="H61:J61"/>
    <mergeCell ref="A1:J1"/>
    <mergeCell ref="A2:A3"/>
    <mergeCell ref="B2:D2"/>
    <mergeCell ref="E2:G2"/>
    <mergeCell ref="H2:J2"/>
    <mergeCell ref="E64:G64"/>
    <mergeCell ref="H64:J64"/>
    <mergeCell ref="A65:J65"/>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34">
      <selection activeCell="A65" sqref="A65:J65"/>
    </sheetView>
  </sheetViews>
  <sheetFormatPr defaultColWidth="9.140625" defaultRowHeight="15"/>
  <cols>
    <col min="1" max="1" width="27.57421875" style="0" customWidth="1"/>
    <col min="2" max="10" width="14.28125" style="0" customWidth="1"/>
  </cols>
  <sheetData>
    <row r="1" spans="1:10" ht="24.75" customHeight="1">
      <c r="A1" s="55" t="s">
        <v>0</v>
      </c>
      <c r="B1" s="56"/>
      <c r="C1" s="56"/>
      <c r="D1" s="56"/>
      <c r="E1" s="56"/>
      <c r="F1" s="56"/>
      <c r="G1" s="56"/>
      <c r="H1" s="56"/>
      <c r="I1" s="56"/>
      <c r="J1" s="57"/>
    </row>
    <row r="2" spans="1:10" ht="27.75" customHeight="1">
      <c r="A2" s="58" t="s">
        <v>1</v>
      </c>
      <c r="B2" s="60" t="s">
        <v>58</v>
      </c>
      <c r="C2" s="60"/>
      <c r="D2" s="60"/>
      <c r="E2" s="60" t="s">
        <v>59</v>
      </c>
      <c r="F2" s="60"/>
      <c r="G2" s="60"/>
      <c r="H2" s="61" t="s">
        <v>2</v>
      </c>
      <c r="I2" s="61"/>
      <c r="J2" s="62"/>
    </row>
    <row r="3" spans="1:10" ht="15">
      <c r="A3" s="59"/>
      <c r="B3" s="9" t="s">
        <v>3</v>
      </c>
      <c r="C3" s="9" t="s">
        <v>4</v>
      </c>
      <c r="D3" s="9" t="s">
        <v>5</v>
      </c>
      <c r="E3" s="9" t="s">
        <v>3</v>
      </c>
      <c r="F3" s="9" t="s">
        <v>4</v>
      </c>
      <c r="G3" s="9" t="s">
        <v>5</v>
      </c>
      <c r="H3" s="9" t="s">
        <v>3</v>
      </c>
      <c r="I3" s="9" t="s">
        <v>4</v>
      </c>
      <c r="J3" s="10" t="s">
        <v>5</v>
      </c>
    </row>
    <row r="4" spans="1:10" ht="15">
      <c r="A4" s="1" t="s">
        <v>6</v>
      </c>
      <c r="B4" s="2">
        <v>83685</v>
      </c>
      <c r="C4" s="2">
        <v>181494</v>
      </c>
      <c r="D4" s="11">
        <f>+B4+C4</f>
        <v>265179</v>
      </c>
      <c r="E4" s="2">
        <v>82215</v>
      </c>
      <c r="F4" s="2">
        <v>189726</v>
      </c>
      <c r="G4" s="11">
        <f>+E4+F4</f>
        <v>271941</v>
      </c>
      <c r="H4" s="12">
        <f>+((E4-B4)/B4)*100</f>
        <v>-1.7565872020075282</v>
      </c>
      <c r="I4" s="12">
        <f aca="true" t="shared" si="0" ref="I4:J19">+((F4-C4)/C4)*100</f>
        <v>4.535687130153063</v>
      </c>
      <c r="J4" s="13">
        <f t="shared" si="0"/>
        <v>2.5499756768069872</v>
      </c>
    </row>
    <row r="5" spans="1:10" ht="15">
      <c r="A5" s="3" t="s">
        <v>61</v>
      </c>
      <c r="B5" s="4">
        <v>75104</v>
      </c>
      <c r="C5" s="4">
        <v>45707</v>
      </c>
      <c r="D5" s="14">
        <f aca="true" t="shared" si="1" ref="D5:D58">+B5+C5</f>
        <v>120811</v>
      </c>
      <c r="E5" s="4">
        <v>84400</v>
      </c>
      <c r="F5" s="4">
        <v>49566</v>
      </c>
      <c r="G5" s="14">
        <f aca="true" t="shared" si="2" ref="G5:G58">+E5+F5</f>
        <v>133966</v>
      </c>
      <c r="H5" s="15">
        <f>+((E5-B5)/B5)*100</f>
        <v>12.37750319556881</v>
      </c>
      <c r="I5" s="15">
        <f t="shared" si="0"/>
        <v>8.442908088476601</v>
      </c>
      <c r="J5" s="16">
        <f t="shared" si="0"/>
        <v>10.888909122513677</v>
      </c>
    </row>
    <row r="6" spans="1:10" ht="15">
      <c r="A6" s="5" t="s">
        <v>7</v>
      </c>
      <c r="B6" s="2">
        <v>47382</v>
      </c>
      <c r="C6" s="2">
        <v>8935</v>
      </c>
      <c r="D6" s="11">
        <f t="shared" si="1"/>
        <v>56317</v>
      </c>
      <c r="E6" s="2">
        <v>51506</v>
      </c>
      <c r="F6" s="2">
        <v>8978</v>
      </c>
      <c r="G6" s="11">
        <f t="shared" si="2"/>
        <v>60484</v>
      </c>
      <c r="H6" s="12">
        <f>+((E6-B6)/B6)*100</f>
        <v>8.703727153771474</v>
      </c>
      <c r="I6" s="17">
        <f t="shared" si="0"/>
        <v>0.4812534974818131</v>
      </c>
      <c r="J6" s="13">
        <f t="shared" si="0"/>
        <v>7.399186746453114</v>
      </c>
    </row>
    <row r="7" spans="1:10" ht="15">
      <c r="A7" s="3" t="s">
        <v>8</v>
      </c>
      <c r="B7" s="4">
        <v>37861</v>
      </c>
      <c r="C7" s="4">
        <v>10938</v>
      </c>
      <c r="D7" s="14">
        <f t="shared" si="1"/>
        <v>48799</v>
      </c>
      <c r="E7" s="4">
        <v>39714</v>
      </c>
      <c r="F7" s="4">
        <v>9236</v>
      </c>
      <c r="G7" s="14">
        <f t="shared" si="2"/>
        <v>48950</v>
      </c>
      <c r="H7" s="15">
        <f>+((E7-B7)/B7)*100</f>
        <v>4.894218324925385</v>
      </c>
      <c r="I7" s="15">
        <f t="shared" si="0"/>
        <v>-15.560431523130372</v>
      </c>
      <c r="J7" s="18">
        <f t="shared" si="0"/>
        <v>0.3094325703395561</v>
      </c>
    </row>
    <row r="8" spans="1:10" ht="15">
      <c r="A8" s="5" t="s">
        <v>9</v>
      </c>
      <c r="B8" s="2">
        <v>29413</v>
      </c>
      <c r="C8" s="2">
        <v>65444</v>
      </c>
      <c r="D8" s="11">
        <f t="shared" si="1"/>
        <v>94857</v>
      </c>
      <c r="E8" s="2">
        <v>29419</v>
      </c>
      <c r="F8" s="2">
        <v>38552</v>
      </c>
      <c r="G8" s="11">
        <f t="shared" si="2"/>
        <v>67971</v>
      </c>
      <c r="H8" s="26">
        <f>+((E8-B8)/B8)*100</f>
        <v>0.020399143235984088</v>
      </c>
      <c r="I8" s="12">
        <f t="shared" si="0"/>
        <v>-41.091620316606566</v>
      </c>
      <c r="J8" s="13">
        <f t="shared" si="0"/>
        <v>-28.343717385116545</v>
      </c>
    </row>
    <row r="9" spans="1:10" ht="15">
      <c r="A9" s="3" t="s">
        <v>62</v>
      </c>
      <c r="B9" s="4">
        <v>1798</v>
      </c>
      <c r="C9" s="4">
        <v>2111</v>
      </c>
      <c r="D9" s="14">
        <f t="shared" si="1"/>
        <v>3909</v>
      </c>
      <c r="E9" s="4">
        <v>2021</v>
      </c>
      <c r="F9" s="4">
        <v>1419</v>
      </c>
      <c r="G9" s="14">
        <f t="shared" si="2"/>
        <v>3440</v>
      </c>
      <c r="H9" s="15">
        <f>+((E9-B9)/B9)*100</f>
        <v>12.402669632925473</v>
      </c>
      <c r="I9" s="15">
        <f t="shared" si="0"/>
        <v>-32.780672666982476</v>
      </c>
      <c r="J9" s="16">
        <f t="shared" si="0"/>
        <v>-11.997953440777692</v>
      </c>
    </row>
    <row r="10" spans="1:10" ht="15">
      <c r="A10" s="5" t="s">
        <v>10</v>
      </c>
      <c r="B10" s="2">
        <v>7808</v>
      </c>
      <c r="C10" s="2">
        <v>9795</v>
      </c>
      <c r="D10" s="11">
        <f t="shared" si="1"/>
        <v>17603</v>
      </c>
      <c r="E10" s="2">
        <v>7744</v>
      </c>
      <c r="F10" s="2">
        <v>6296</v>
      </c>
      <c r="G10" s="11">
        <f t="shared" si="2"/>
        <v>14040</v>
      </c>
      <c r="H10" s="17">
        <f>+((E10-B10)/B10)*100</f>
        <v>-0.819672131147541</v>
      </c>
      <c r="I10" s="12">
        <f t="shared" si="0"/>
        <v>-35.72230729964267</v>
      </c>
      <c r="J10" s="13">
        <f t="shared" si="0"/>
        <v>-20.240868033857865</v>
      </c>
    </row>
    <row r="11" spans="1:10" ht="15">
      <c r="A11" s="3" t="s">
        <v>11</v>
      </c>
      <c r="B11" s="4">
        <v>11260</v>
      </c>
      <c r="C11" s="4">
        <v>6628</v>
      </c>
      <c r="D11" s="14">
        <f t="shared" si="1"/>
        <v>17888</v>
      </c>
      <c r="E11" s="4">
        <v>11623</v>
      </c>
      <c r="F11" s="4">
        <v>4344</v>
      </c>
      <c r="G11" s="14">
        <f t="shared" si="2"/>
        <v>15967</v>
      </c>
      <c r="H11" s="15">
        <f>+((E11-B11)/B11)*100</f>
        <v>3.22380106571936</v>
      </c>
      <c r="I11" s="15">
        <f t="shared" si="0"/>
        <v>-34.459867229933614</v>
      </c>
      <c r="J11" s="16">
        <f t="shared" si="0"/>
        <v>-10.739042933810376</v>
      </c>
    </row>
    <row r="12" spans="1:10" ht="15">
      <c r="A12" s="5" t="s">
        <v>12</v>
      </c>
      <c r="B12" s="2">
        <v>22319</v>
      </c>
      <c r="C12" s="2">
        <v>4252</v>
      </c>
      <c r="D12" s="11">
        <f t="shared" si="1"/>
        <v>26571</v>
      </c>
      <c r="E12" s="2">
        <v>23313</v>
      </c>
      <c r="F12" s="2">
        <v>5004</v>
      </c>
      <c r="G12" s="11">
        <f t="shared" si="2"/>
        <v>28317</v>
      </c>
      <c r="H12" s="12">
        <f>+((E12-B12)/B12)*100</f>
        <v>4.4536045521752765</v>
      </c>
      <c r="I12" s="12">
        <f t="shared" si="0"/>
        <v>17.68579492003763</v>
      </c>
      <c r="J12" s="13">
        <f t="shared" si="0"/>
        <v>6.571073726995596</v>
      </c>
    </row>
    <row r="13" spans="1:10" ht="15">
      <c r="A13" s="3" t="s">
        <v>13</v>
      </c>
      <c r="B13" s="4">
        <v>12387</v>
      </c>
      <c r="C13" s="4">
        <v>1317</v>
      </c>
      <c r="D13" s="14">
        <f t="shared" si="1"/>
        <v>13704</v>
      </c>
      <c r="E13" s="4">
        <v>13328</v>
      </c>
      <c r="F13" s="4">
        <v>1308</v>
      </c>
      <c r="G13" s="14">
        <f t="shared" si="2"/>
        <v>14636</v>
      </c>
      <c r="H13" s="15">
        <f>+((E13-B13)/B13)*100</f>
        <v>7.5966739323484305</v>
      </c>
      <c r="I13" s="15">
        <f t="shared" si="0"/>
        <v>-0.683371298405467</v>
      </c>
      <c r="J13" s="16">
        <f t="shared" si="0"/>
        <v>6.800934033858727</v>
      </c>
    </row>
    <row r="14" spans="1:10" ht="15">
      <c r="A14" s="5" t="s">
        <v>14</v>
      </c>
      <c r="B14" s="2">
        <v>4703</v>
      </c>
      <c r="C14" s="2">
        <v>137</v>
      </c>
      <c r="D14" s="11">
        <f t="shared" si="1"/>
        <v>4840</v>
      </c>
      <c r="E14" s="2">
        <v>5065</v>
      </c>
      <c r="F14" s="2">
        <v>74</v>
      </c>
      <c r="G14" s="11">
        <f t="shared" si="2"/>
        <v>5139</v>
      </c>
      <c r="H14" s="12">
        <f>+((E14-B14)/B14)*100</f>
        <v>7.697214543908144</v>
      </c>
      <c r="I14" s="12">
        <f t="shared" si="0"/>
        <v>-45.98540145985402</v>
      </c>
      <c r="J14" s="13">
        <f t="shared" si="0"/>
        <v>6.177685950413223</v>
      </c>
    </row>
    <row r="15" spans="1:10" ht="15">
      <c r="A15" s="3" t="s">
        <v>15</v>
      </c>
      <c r="B15" s="4">
        <v>9582</v>
      </c>
      <c r="C15" s="4">
        <v>779</v>
      </c>
      <c r="D15" s="14">
        <f t="shared" si="1"/>
        <v>10361</v>
      </c>
      <c r="E15" s="4">
        <v>9107</v>
      </c>
      <c r="F15" s="4">
        <v>982</v>
      </c>
      <c r="G15" s="14">
        <f t="shared" si="2"/>
        <v>10089</v>
      </c>
      <c r="H15" s="15">
        <f>+((E15-B15)/B15)*100</f>
        <v>-4.957211438113129</v>
      </c>
      <c r="I15" s="15">
        <f t="shared" si="0"/>
        <v>26.059050064184852</v>
      </c>
      <c r="J15" s="16">
        <f t="shared" si="0"/>
        <v>-2.625229224978284</v>
      </c>
    </row>
    <row r="16" spans="1:10" ht="15">
      <c r="A16" s="5" t="s">
        <v>16</v>
      </c>
      <c r="B16" s="2">
        <v>957</v>
      </c>
      <c r="C16" s="2">
        <v>6</v>
      </c>
      <c r="D16" s="11">
        <f t="shared" si="1"/>
        <v>963</v>
      </c>
      <c r="E16" s="2">
        <v>1015</v>
      </c>
      <c r="F16" s="2">
        <v>23</v>
      </c>
      <c r="G16" s="11">
        <f t="shared" si="2"/>
        <v>1038</v>
      </c>
      <c r="H16" s="12">
        <f>+((E16-B16)/B16)*100</f>
        <v>6.0606060606060606</v>
      </c>
      <c r="I16" s="12">
        <f t="shared" si="0"/>
        <v>283.33333333333337</v>
      </c>
      <c r="J16" s="13">
        <f t="shared" si="0"/>
        <v>7.78816199376947</v>
      </c>
    </row>
    <row r="17" spans="1:10" ht="15">
      <c r="A17" s="3" t="s">
        <v>17</v>
      </c>
      <c r="B17" s="4">
        <v>930</v>
      </c>
      <c r="C17" s="4">
        <v>10</v>
      </c>
      <c r="D17" s="14">
        <f t="shared" si="1"/>
        <v>940</v>
      </c>
      <c r="E17" s="4">
        <v>1065</v>
      </c>
      <c r="F17" s="4">
        <v>2</v>
      </c>
      <c r="G17" s="14">
        <f t="shared" si="2"/>
        <v>1067</v>
      </c>
      <c r="H17" s="15">
        <f>+((E17-B17)/B17)*100</f>
        <v>14.516129032258066</v>
      </c>
      <c r="I17" s="15">
        <f t="shared" si="0"/>
        <v>-80</v>
      </c>
      <c r="J17" s="16">
        <f t="shared" si="0"/>
        <v>13.51063829787234</v>
      </c>
    </row>
    <row r="18" spans="1:10" ht="15">
      <c r="A18" s="5" t="s">
        <v>18</v>
      </c>
      <c r="B18" s="2">
        <v>664</v>
      </c>
      <c r="C18" s="2">
        <v>24</v>
      </c>
      <c r="D18" s="11">
        <f t="shared" si="1"/>
        <v>688</v>
      </c>
      <c r="E18" s="2">
        <v>476</v>
      </c>
      <c r="F18" s="2">
        <v>17</v>
      </c>
      <c r="G18" s="11">
        <f t="shared" si="2"/>
        <v>493</v>
      </c>
      <c r="H18" s="12">
        <f>+((E18-B18)/B18)*100</f>
        <v>-28.313253012048197</v>
      </c>
      <c r="I18" s="12">
        <f t="shared" si="0"/>
        <v>-29.166666666666668</v>
      </c>
      <c r="J18" s="13">
        <f t="shared" si="0"/>
        <v>-28.343023255813954</v>
      </c>
    </row>
    <row r="19" spans="1:10" ht="15">
      <c r="A19" s="3" t="s">
        <v>63</v>
      </c>
      <c r="B19" s="4">
        <v>8832</v>
      </c>
      <c r="C19" s="4"/>
      <c r="D19" s="14">
        <f t="shared" si="1"/>
        <v>8832</v>
      </c>
      <c r="E19" s="4">
        <v>10205</v>
      </c>
      <c r="F19" s="4"/>
      <c r="G19" s="14">
        <f t="shared" si="2"/>
        <v>10205</v>
      </c>
      <c r="H19" s="15">
        <f>+((E19-B19)/B19)*100</f>
        <v>15.545742753623188</v>
      </c>
      <c r="I19" s="15"/>
      <c r="J19" s="16">
        <f t="shared" si="0"/>
        <v>15.545742753623188</v>
      </c>
    </row>
    <row r="20" spans="1:10" ht="15">
      <c r="A20" s="5" t="s">
        <v>19</v>
      </c>
      <c r="B20" s="2">
        <v>3515</v>
      </c>
      <c r="C20" s="2">
        <v>71</v>
      </c>
      <c r="D20" s="11">
        <f t="shared" si="1"/>
        <v>3586</v>
      </c>
      <c r="E20" s="2">
        <v>11146</v>
      </c>
      <c r="F20" s="2">
        <v>92</v>
      </c>
      <c r="G20" s="11">
        <f t="shared" si="2"/>
        <v>11238</v>
      </c>
      <c r="H20" s="12">
        <f>+((E20-B20)/B20)*100</f>
        <v>217.09815078236133</v>
      </c>
      <c r="I20" s="12">
        <f>+((F20-C20)/C20)*100</f>
        <v>29.577464788732392</v>
      </c>
      <c r="J20" s="13">
        <f>+((G20-D20)/D20)*100</f>
        <v>213.38538761851646</v>
      </c>
    </row>
    <row r="21" spans="1:10" ht="15">
      <c r="A21" s="3" t="s">
        <v>20</v>
      </c>
      <c r="B21" s="4">
        <v>114</v>
      </c>
      <c r="C21" s="4"/>
      <c r="D21" s="14">
        <f t="shared" si="1"/>
        <v>114</v>
      </c>
      <c r="E21" s="4">
        <v>68</v>
      </c>
      <c r="F21" s="4"/>
      <c r="G21" s="14">
        <f t="shared" si="2"/>
        <v>68</v>
      </c>
      <c r="H21" s="15">
        <f aca="true" t="shared" si="3" ref="H21:J60">+((E21-B21)/B21)*100</f>
        <v>-40.35087719298245</v>
      </c>
      <c r="I21" s="15"/>
      <c r="J21" s="16">
        <f aca="true" t="shared" si="4" ref="J21:J58">+((G21-D21)/D21)*100</f>
        <v>-40.35087719298245</v>
      </c>
    </row>
    <row r="22" spans="1:10" ht="15">
      <c r="A22" s="5" t="s">
        <v>21</v>
      </c>
      <c r="B22" s="2">
        <v>1284</v>
      </c>
      <c r="C22" s="2">
        <v>5</v>
      </c>
      <c r="D22" s="11">
        <f t="shared" si="1"/>
        <v>1289</v>
      </c>
      <c r="E22" s="2">
        <v>1834</v>
      </c>
      <c r="F22" s="2">
        <v>8</v>
      </c>
      <c r="G22" s="11">
        <f t="shared" si="2"/>
        <v>1842</v>
      </c>
      <c r="H22" s="12">
        <f t="shared" si="3"/>
        <v>42.834890965732086</v>
      </c>
      <c r="I22" s="12">
        <f t="shared" si="3"/>
        <v>60</v>
      </c>
      <c r="J22" s="13">
        <f t="shared" si="4"/>
        <v>42.901474010861136</v>
      </c>
    </row>
    <row r="23" spans="1:10" ht="15">
      <c r="A23" s="3" t="s">
        <v>22</v>
      </c>
      <c r="B23" s="4">
        <v>662</v>
      </c>
      <c r="C23" s="4">
        <v>9</v>
      </c>
      <c r="D23" s="14">
        <f t="shared" si="1"/>
        <v>671</v>
      </c>
      <c r="E23" s="4">
        <v>787</v>
      </c>
      <c r="F23" s="4">
        <v>2</v>
      </c>
      <c r="G23" s="14">
        <f t="shared" si="2"/>
        <v>789</v>
      </c>
      <c r="H23" s="15">
        <f t="shared" si="3"/>
        <v>18.882175226586103</v>
      </c>
      <c r="I23" s="15">
        <f t="shared" si="3"/>
        <v>-77.77777777777779</v>
      </c>
      <c r="J23" s="16">
        <f t="shared" si="4"/>
        <v>17.58569299552906</v>
      </c>
    </row>
    <row r="24" spans="1:10" ht="15">
      <c r="A24" s="5" t="s">
        <v>23</v>
      </c>
      <c r="B24" s="2">
        <v>3479</v>
      </c>
      <c r="C24" s="2">
        <v>177</v>
      </c>
      <c r="D24" s="11">
        <f t="shared" si="1"/>
        <v>3656</v>
      </c>
      <c r="E24" s="2">
        <v>4042</v>
      </c>
      <c r="F24" s="2">
        <v>216</v>
      </c>
      <c r="G24" s="11">
        <f t="shared" si="2"/>
        <v>4258</v>
      </c>
      <c r="H24" s="12">
        <f t="shared" si="3"/>
        <v>16.182811152630066</v>
      </c>
      <c r="I24" s="12">
        <f t="shared" si="3"/>
        <v>22.033898305084744</v>
      </c>
      <c r="J24" s="13">
        <f t="shared" si="4"/>
        <v>16.466083150984684</v>
      </c>
    </row>
    <row r="25" spans="1:10" ht="15">
      <c r="A25" s="3" t="s">
        <v>24</v>
      </c>
      <c r="B25" s="4">
        <v>2593</v>
      </c>
      <c r="C25" s="4">
        <v>48</v>
      </c>
      <c r="D25" s="14">
        <f t="shared" si="1"/>
        <v>2641</v>
      </c>
      <c r="E25" s="4">
        <v>3330</v>
      </c>
      <c r="F25" s="4">
        <v>20</v>
      </c>
      <c r="G25" s="14">
        <f t="shared" si="2"/>
        <v>3350</v>
      </c>
      <c r="H25" s="15">
        <f t="shared" si="3"/>
        <v>28.422676436559968</v>
      </c>
      <c r="I25" s="15">
        <f t="shared" si="3"/>
        <v>-58.333333333333336</v>
      </c>
      <c r="J25" s="16">
        <f t="shared" si="4"/>
        <v>26.84589170768648</v>
      </c>
    </row>
    <row r="26" spans="1:10" ht="15">
      <c r="A26" s="5" t="s">
        <v>25</v>
      </c>
      <c r="B26" s="2">
        <v>56</v>
      </c>
      <c r="C26" s="2"/>
      <c r="D26" s="11">
        <f t="shared" si="1"/>
        <v>56</v>
      </c>
      <c r="E26" s="2">
        <v>118</v>
      </c>
      <c r="F26" s="2"/>
      <c r="G26" s="11">
        <f t="shared" si="2"/>
        <v>118</v>
      </c>
      <c r="H26" s="12">
        <f t="shared" si="3"/>
        <v>110.71428571428572</v>
      </c>
      <c r="I26" s="12"/>
      <c r="J26" s="13">
        <f t="shared" si="4"/>
        <v>110.71428571428572</v>
      </c>
    </row>
    <row r="27" spans="1:10" ht="15">
      <c r="A27" s="3" t="s">
        <v>26</v>
      </c>
      <c r="B27" s="4">
        <v>3607</v>
      </c>
      <c r="C27" s="4">
        <v>56</v>
      </c>
      <c r="D27" s="14">
        <f t="shared" si="1"/>
        <v>3663</v>
      </c>
      <c r="E27" s="4">
        <v>3508</v>
      </c>
      <c r="F27" s="4">
        <v>34</v>
      </c>
      <c r="G27" s="14">
        <f t="shared" si="2"/>
        <v>3542</v>
      </c>
      <c r="H27" s="15">
        <f t="shared" si="3"/>
        <v>-2.744663154976435</v>
      </c>
      <c r="I27" s="15">
        <f t="shared" si="3"/>
        <v>-39.285714285714285</v>
      </c>
      <c r="J27" s="16">
        <f t="shared" si="4"/>
        <v>-3.303303303303303</v>
      </c>
    </row>
    <row r="28" spans="1:10" ht="15">
      <c r="A28" s="5" t="s">
        <v>27</v>
      </c>
      <c r="B28" s="2">
        <v>8094</v>
      </c>
      <c r="C28" s="2">
        <v>87</v>
      </c>
      <c r="D28" s="11">
        <f t="shared" si="1"/>
        <v>8181</v>
      </c>
      <c r="E28" s="2">
        <v>7839</v>
      </c>
      <c r="F28" s="2">
        <v>233</v>
      </c>
      <c r="G28" s="11">
        <f t="shared" si="2"/>
        <v>8072</v>
      </c>
      <c r="H28" s="12">
        <f t="shared" si="3"/>
        <v>-3.1504818383988136</v>
      </c>
      <c r="I28" s="12">
        <f t="shared" si="3"/>
        <v>167.816091954023</v>
      </c>
      <c r="J28" s="13">
        <f t="shared" si="4"/>
        <v>-1.332355457767999</v>
      </c>
    </row>
    <row r="29" spans="1:10" ht="15">
      <c r="A29" s="3" t="s">
        <v>28</v>
      </c>
      <c r="B29" s="4">
        <v>3875</v>
      </c>
      <c r="C29" s="4">
        <v>134</v>
      </c>
      <c r="D29" s="14">
        <f t="shared" si="1"/>
        <v>4009</v>
      </c>
      <c r="E29" s="4">
        <v>4135</v>
      </c>
      <c r="F29" s="4">
        <v>105</v>
      </c>
      <c r="G29" s="14">
        <f t="shared" si="2"/>
        <v>4240</v>
      </c>
      <c r="H29" s="15">
        <f t="shared" si="3"/>
        <v>6.709677419354838</v>
      </c>
      <c r="I29" s="15">
        <f t="shared" si="3"/>
        <v>-21.641791044776117</v>
      </c>
      <c r="J29" s="16">
        <f t="shared" si="4"/>
        <v>5.762035420304315</v>
      </c>
    </row>
    <row r="30" spans="1:10" ht="15">
      <c r="A30" s="5" t="s">
        <v>29</v>
      </c>
      <c r="B30" s="2">
        <v>1435</v>
      </c>
      <c r="C30" s="2">
        <v>8</v>
      </c>
      <c r="D30" s="11">
        <f t="shared" si="1"/>
        <v>1443</v>
      </c>
      <c r="E30" s="2">
        <v>1661</v>
      </c>
      <c r="F30" s="2">
        <v>19</v>
      </c>
      <c r="G30" s="11">
        <f t="shared" si="2"/>
        <v>1680</v>
      </c>
      <c r="H30" s="12">
        <f t="shared" si="3"/>
        <v>15.749128919860627</v>
      </c>
      <c r="I30" s="12">
        <f t="shared" si="3"/>
        <v>137.5</v>
      </c>
      <c r="J30" s="13">
        <f t="shared" si="4"/>
        <v>16.424116424116423</v>
      </c>
    </row>
    <row r="31" spans="1:10" ht="15">
      <c r="A31" s="3" t="s">
        <v>64</v>
      </c>
      <c r="B31" s="4">
        <v>2481</v>
      </c>
      <c r="C31" s="4">
        <v>261</v>
      </c>
      <c r="D31" s="14">
        <f t="shared" si="1"/>
        <v>2742</v>
      </c>
      <c r="E31" s="4">
        <v>3202</v>
      </c>
      <c r="F31" s="4">
        <v>251</v>
      </c>
      <c r="G31" s="14">
        <f t="shared" si="2"/>
        <v>3453</v>
      </c>
      <c r="H31" s="15">
        <f t="shared" si="3"/>
        <v>29.060862555421203</v>
      </c>
      <c r="I31" s="15">
        <f t="shared" si="3"/>
        <v>-3.8314176245210727</v>
      </c>
      <c r="J31" s="16">
        <f t="shared" si="4"/>
        <v>25.929978118161927</v>
      </c>
    </row>
    <row r="32" spans="1:10" ht="15">
      <c r="A32" s="5" t="s">
        <v>30</v>
      </c>
      <c r="B32" s="2">
        <v>164</v>
      </c>
      <c r="C32" s="2"/>
      <c r="D32" s="11">
        <f>+B32+C32</f>
        <v>164</v>
      </c>
      <c r="E32" s="2"/>
      <c r="F32" s="2"/>
      <c r="G32" s="11"/>
      <c r="H32" s="12">
        <f t="shared" si="3"/>
        <v>-100</v>
      </c>
      <c r="I32" s="12"/>
      <c r="J32" s="13">
        <f t="shared" si="4"/>
        <v>-100</v>
      </c>
    </row>
    <row r="33" spans="1:10" ht="15">
      <c r="A33" s="3" t="s">
        <v>60</v>
      </c>
      <c r="B33" s="4">
        <v>4075</v>
      </c>
      <c r="C33" s="4">
        <v>1508</v>
      </c>
      <c r="D33" s="14">
        <f t="shared" si="1"/>
        <v>5583</v>
      </c>
      <c r="E33" s="4">
        <v>4177</v>
      </c>
      <c r="F33" s="4">
        <v>1272</v>
      </c>
      <c r="G33" s="14">
        <f t="shared" si="2"/>
        <v>5449</v>
      </c>
      <c r="H33" s="15">
        <f t="shared" si="3"/>
        <v>2.5030674846625764</v>
      </c>
      <c r="I33" s="15">
        <f t="shared" si="3"/>
        <v>-15.649867374005305</v>
      </c>
      <c r="J33" s="16">
        <f t="shared" si="4"/>
        <v>-2.400143292136844</v>
      </c>
    </row>
    <row r="34" spans="1:10" ht="15">
      <c r="A34" s="5" t="s">
        <v>31</v>
      </c>
      <c r="B34" s="2">
        <v>874</v>
      </c>
      <c r="C34" s="2">
        <v>2</v>
      </c>
      <c r="D34" s="11">
        <f t="shared" si="1"/>
        <v>876</v>
      </c>
      <c r="E34" s="2">
        <v>859</v>
      </c>
      <c r="F34" s="2"/>
      <c r="G34" s="11">
        <f t="shared" si="2"/>
        <v>859</v>
      </c>
      <c r="H34" s="12">
        <f t="shared" si="3"/>
        <v>-1.7162471395881007</v>
      </c>
      <c r="I34" s="12">
        <f t="shared" si="3"/>
        <v>-100</v>
      </c>
      <c r="J34" s="13">
        <f t="shared" si="4"/>
        <v>-1.9406392694063925</v>
      </c>
    </row>
    <row r="35" spans="1:10" ht="15">
      <c r="A35" s="3" t="s">
        <v>32</v>
      </c>
      <c r="B35" s="4">
        <v>11557</v>
      </c>
      <c r="C35" s="4">
        <v>691</v>
      </c>
      <c r="D35" s="14">
        <f t="shared" si="1"/>
        <v>12248</v>
      </c>
      <c r="E35" s="4">
        <v>11391</v>
      </c>
      <c r="F35" s="4">
        <v>650</v>
      </c>
      <c r="G35" s="14">
        <f t="shared" si="2"/>
        <v>12041</v>
      </c>
      <c r="H35" s="15">
        <f t="shared" si="3"/>
        <v>-1.4363589166738773</v>
      </c>
      <c r="I35" s="15">
        <f t="shared" si="3"/>
        <v>-5.933429811866859</v>
      </c>
      <c r="J35" s="16">
        <f t="shared" si="4"/>
        <v>-1.6900718484650554</v>
      </c>
    </row>
    <row r="36" spans="1:10" ht="15">
      <c r="A36" s="5" t="s">
        <v>33</v>
      </c>
      <c r="B36" s="2">
        <v>1316</v>
      </c>
      <c r="C36" s="2">
        <v>2</v>
      </c>
      <c r="D36" s="11">
        <f t="shared" si="1"/>
        <v>1318</v>
      </c>
      <c r="E36" s="2">
        <v>1428</v>
      </c>
      <c r="F36" s="2"/>
      <c r="G36" s="11">
        <f t="shared" si="2"/>
        <v>1428</v>
      </c>
      <c r="H36" s="12">
        <f t="shared" si="3"/>
        <v>8.51063829787234</v>
      </c>
      <c r="I36" s="12">
        <f t="shared" si="3"/>
        <v>-100</v>
      </c>
      <c r="J36" s="13">
        <f t="shared" si="4"/>
        <v>8.34597875569044</v>
      </c>
    </row>
    <row r="37" spans="1:10" ht="15">
      <c r="A37" s="3" t="s">
        <v>34</v>
      </c>
      <c r="B37" s="4">
        <v>1739</v>
      </c>
      <c r="C37" s="4">
        <v>14</v>
      </c>
      <c r="D37" s="14">
        <f t="shared" si="1"/>
        <v>1753</v>
      </c>
      <c r="E37" s="4">
        <v>2308</v>
      </c>
      <c r="F37" s="4"/>
      <c r="G37" s="14">
        <f t="shared" si="2"/>
        <v>2308</v>
      </c>
      <c r="H37" s="15">
        <f t="shared" si="3"/>
        <v>32.71995399654974</v>
      </c>
      <c r="I37" s="15">
        <f t="shared" si="3"/>
        <v>-100</v>
      </c>
      <c r="J37" s="16">
        <f t="shared" si="4"/>
        <v>31.660011409013123</v>
      </c>
    </row>
    <row r="38" spans="1:10" ht="15">
      <c r="A38" s="5" t="s">
        <v>35</v>
      </c>
      <c r="B38" s="2">
        <v>428</v>
      </c>
      <c r="C38" s="2"/>
      <c r="D38" s="11">
        <f t="shared" si="1"/>
        <v>428</v>
      </c>
      <c r="E38" s="2">
        <v>617</v>
      </c>
      <c r="F38" s="2">
        <v>3</v>
      </c>
      <c r="G38" s="11">
        <f t="shared" si="2"/>
        <v>620</v>
      </c>
      <c r="H38" s="12">
        <f t="shared" si="3"/>
        <v>44.1588785046729</v>
      </c>
      <c r="I38" s="12"/>
      <c r="J38" s="13">
        <f t="shared" si="4"/>
        <v>44.85981308411215</v>
      </c>
    </row>
    <row r="39" spans="1:10" ht="15">
      <c r="A39" s="3" t="s">
        <v>36</v>
      </c>
      <c r="B39" s="4">
        <v>7435</v>
      </c>
      <c r="C39" s="4">
        <v>1124</v>
      </c>
      <c r="D39" s="14">
        <f t="shared" si="1"/>
        <v>8559</v>
      </c>
      <c r="E39" s="4">
        <v>7975</v>
      </c>
      <c r="F39" s="4">
        <v>904</v>
      </c>
      <c r="G39" s="14">
        <f t="shared" si="2"/>
        <v>8879</v>
      </c>
      <c r="H39" s="15">
        <f t="shared" si="3"/>
        <v>7.26294552790854</v>
      </c>
      <c r="I39" s="15">
        <f t="shared" si="3"/>
        <v>-19.572953736654807</v>
      </c>
      <c r="J39" s="16">
        <f t="shared" si="4"/>
        <v>3.7387545273980605</v>
      </c>
    </row>
    <row r="40" spans="1:10" ht="15">
      <c r="A40" s="5" t="s">
        <v>37</v>
      </c>
      <c r="B40" s="2">
        <v>407</v>
      </c>
      <c r="C40" s="2">
        <v>19</v>
      </c>
      <c r="D40" s="11">
        <f t="shared" si="1"/>
        <v>426</v>
      </c>
      <c r="E40" s="2">
        <v>753</v>
      </c>
      <c r="F40" s="2">
        <v>14</v>
      </c>
      <c r="G40" s="11">
        <f t="shared" si="2"/>
        <v>767</v>
      </c>
      <c r="H40" s="12">
        <f t="shared" si="3"/>
        <v>85.01228501228502</v>
      </c>
      <c r="I40" s="12">
        <f t="shared" si="3"/>
        <v>-26.31578947368421</v>
      </c>
      <c r="J40" s="13">
        <f t="shared" si="4"/>
        <v>80.04694835680752</v>
      </c>
    </row>
    <row r="41" spans="1:10" ht="15">
      <c r="A41" s="3" t="s">
        <v>38</v>
      </c>
      <c r="B41" s="4">
        <v>4486</v>
      </c>
      <c r="C41" s="4">
        <v>471</v>
      </c>
      <c r="D41" s="14">
        <f t="shared" si="1"/>
        <v>4957</v>
      </c>
      <c r="E41" s="4">
        <v>4611</v>
      </c>
      <c r="F41" s="4">
        <v>448</v>
      </c>
      <c r="G41" s="14">
        <f t="shared" si="2"/>
        <v>5059</v>
      </c>
      <c r="H41" s="15">
        <f t="shared" si="3"/>
        <v>2.7864467231386536</v>
      </c>
      <c r="I41" s="15">
        <f t="shared" si="3"/>
        <v>-4.8832271762208075</v>
      </c>
      <c r="J41" s="16">
        <f t="shared" si="4"/>
        <v>2.057696187210006</v>
      </c>
    </row>
    <row r="42" spans="1:10" ht="15">
      <c r="A42" s="5" t="s">
        <v>39</v>
      </c>
      <c r="B42" s="2">
        <v>4147</v>
      </c>
      <c r="C42" s="2">
        <v>48</v>
      </c>
      <c r="D42" s="11">
        <f t="shared" si="1"/>
        <v>4195</v>
      </c>
      <c r="E42" s="2">
        <v>3734</v>
      </c>
      <c r="F42" s="2">
        <v>41</v>
      </c>
      <c r="G42" s="11">
        <f t="shared" si="2"/>
        <v>3775</v>
      </c>
      <c r="H42" s="12">
        <f t="shared" si="3"/>
        <v>-9.95900651073065</v>
      </c>
      <c r="I42" s="12">
        <f t="shared" si="3"/>
        <v>-14.583333333333334</v>
      </c>
      <c r="J42" s="13">
        <f t="shared" si="4"/>
        <v>-10.011918951132301</v>
      </c>
    </row>
    <row r="43" spans="1:10" ht="15">
      <c r="A43" s="3" t="s">
        <v>40</v>
      </c>
      <c r="B43" s="4">
        <v>2405</v>
      </c>
      <c r="C43" s="4">
        <v>6</v>
      </c>
      <c r="D43" s="14">
        <f t="shared" si="1"/>
        <v>2411</v>
      </c>
      <c r="E43" s="4">
        <v>3191</v>
      </c>
      <c r="F43" s="4">
        <v>11</v>
      </c>
      <c r="G43" s="14">
        <f t="shared" si="2"/>
        <v>3202</v>
      </c>
      <c r="H43" s="15">
        <f t="shared" si="3"/>
        <v>32.681912681912685</v>
      </c>
      <c r="I43" s="15">
        <f t="shared" si="3"/>
        <v>83.33333333333334</v>
      </c>
      <c r="J43" s="16">
        <f t="shared" si="4"/>
        <v>32.80796350062215</v>
      </c>
    </row>
    <row r="44" spans="1:10" ht="15">
      <c r="A44" s="5" t="s">
        <v>41</v>
      </c>
      <c r="B44" s="2">
        <v>1348</v>
      </c>
      <c r="C44" s="2">
        <v>6</v>
      </c>
      <c r="D44" s="11">
        <f t="shared" si="1"/>
        <v>1354</v>
      </c>
      <c r="E44" s="2">
        <v>1447</v>
      </c>
      <c r="F44" s="2">
        <v>2</v>
      </c>
      <c r="G44" s="11">
        <f t="shared" si="2"/>
        <v>1449</v>
      </c>
      <c r="H44" s="12">
        <f t="shared" si="3"/>
        <v>7.344213649851632</v>
      </c>
      <c r="I44" s="12">
        <f t="shared" si="3"/>
        <v>-66.66666666666666</v>
      </c>
      <c r="J44" s="13">
        <f t="shared" si="4"/>
        <v>7.016248153618906</v>
      </c>
    </row>
    <row r="45" spans="1:10" ht="15">
      <c r="A45" s="3" t="s">
        <v>42</v>
      </c>
      <c r="B45" s="4">
        <v>2209</v>
      </c>
      <c r="C45" s="4">
        <v>83</v>
      </c>
      <c r="D45" s="14">
        <f t="shared" si="1"/>
        <v>2292</v>
      </c>
      <c r="E45" s="4">
        <v>2874</v>
      </c>
      <c r="F45" s="4">
        <v>28</v>
      </c>
      <c r="G45" s="14">
        <f t="shared" si="2"/>
        <v>2902</v>
      </c>
      <c r="H45" s="15">
        <f t="shared" si="3"/>
        <v>30.104119511090992</v>
      </c>
      <c r="I45" s="15">
        <f t="shared" si="3"/>
        <v>-66.26506024096386</v>
      </c>
      <c r="J45" s="16">
        <f t="shared" si="4"/>
        <v>26.61431064572426</v>
      </c>
    </row>
    <row r="46" spans="1:10" ht="15">
      <c r="A46" s="5" t="s">
        <v>43</v>
      </c>
      <c r="B46" s="2">
        <v>389</v>
      </c>
      <c r="C46" s="2"/>
      <c r="D46" s="11">
        <f>+B46+C46</f>
        <v>389</v>
      </c>
      <c r="E46" s="2">
        <v>3385</v>
      </c>
      <c r="F46" s="2">
        <v>8</v>
      </c>
      <c r="G46" s="11">
        <f>+E46+F46</f>
        <v>3393</v>
      </c>
      <c r="H46" s="12">
        <f t="shared" si="3"/>
        <v>770.1799485861183</v>
      </c>
      <c r="I46" s="12"/>
      <c r="J46" s="13">
        <f t="shared" si="4"/>
        <v>772.2365038560412</v>
      </c>
    </row>
    <row r="47" spans="1:10" ht="15">
      <c r="A47" s="3" t="s">
        <v>44</v>
      </c>
      <c r="B47" s="4">
        <v>9313</v>
      </c>
      <c r="C47" s="4">
        <v>436</v>
      </c>
      <c r="D47" s="14">
        <f t="shared" si="1"/>
        <v>9749</v>
      </c>
      <c r="E47" s="4">
        <v>10925</v>
      </c>
      <c r="F47" s="4">
        <v>466</v>
      </c>
      <c r="G47" s="14">
        <f t="shared" si="2"/>
        <v>11391</v>
      </c>
      <c r="H47" s="15">
        <f t="shared" si="3"/>
        <v>17.309137764415333</v>
      </c>
      <c r="I47" s="15">
        <f t="shared" si="3"/>
        <v>6.8807339449541285</v>
      </c>
      <c r="J47" s="16">
        <f t="shared" si="4"/>
        <v>16.842753102882348</v>
      </c>
    </row>
    <row r="48" spans="1:10" ht="15">
      <c r="A48" s="5" t="s">
        <v>45</v>
      </c>
      <c r="B48" s="2">
        <v>496</v>
      </c>
      <c r="C48" s="2"/>
      <c r="D48" s="11">
        <f t="shared" si="1"/>
        <v>496</v>
      </c>
      <c r="E48" s="2">
        <v>908</v>
      </c>
      <c r="F48" s="2"/>
      <c r="G48" s="11">
        <f t="shared" si="2"/>
        <v>908</v>
      </c>
      <c r="H48" s="12">
        <f t="shared" si="3"/>
        <v>83.06451612903226</v>
      </c>
      <c r="I48" s="12"/>
      <c r="J48" s="13">
        <f t="shared" si="4"/>
        <v>83.06451612903226</v>
      </c>
    </row>
    <row r="49" spans="1:10" ht="15">
      <c r="A49" s="3" t="s">
        <v>46</v>
      </c>
      <c r="B49" s="4">
        <v>618</v>
      </c>
      <c r="C49" s="4">
        <v>4</v>
      </c>
      <c r="D49" s="14">
        <f t="shared" si="1"/>
        <v>622</v>
      </c>
      <c r="E49" s="4">
        <v>534</v>
      </c>
      <c r="F49" s="4">
        <v>6</v>
      </c>
      <c r="G49" s="14">
        <f t="shared" si="2"/>
        <v>540</v>
      </c>
      <c r="H49" s="15">
        <f t="shared" si="3"/>
        <v>-13.592233009708737</v>
      </c>
      <c r="I49" s="15">
        <f t="shared" si="3"/>
        <v>50</v>
      </c>
      <c r="J49" s="16">
        <f t="shared" si="4"/>
        <v>-13.183279742765272</v>
      </c>
    </row>
    <row r="50" spans="1:10" ht="15">
      <c r="A50" s="5" t="s">
        <v>47</v>
      </c>
      <c r="B50" s="2">
        <v>2325</v>
      </c>
      <c r="C50" s="2">
        <v>46</v>
      </c>
      <c r="D50" s="11">
        <f t="shared" si="1"/>
        <v>2371</v>
      </c>
      <c r="E50" s="2">
        <v>2378</v>
      </c>
      <c r="F50" s="2">
        <v>39</v>
      </c>
      <c r="G50" s="11">
        <f t="shared" si="2"/>
        <v>2417</v>
      </c>
      <c r="H50" s="12">
        <f t="shared" si="3"/>
        <v>2.2795698924731185</v>
      </c>
      <c r="I50" s="12">
        <f t="shared" si="3"/>
        <v>-15.217391304347828</v>
      </c>
      <c r="J50" s="13">
        <f t="shared" si="4"/>
        <v>1.940109658371995</v>
      </c>
    </row>
    <row r="51" spans="1:10" ht="15">
      <c r="A51" s="3" t="s">
        <v>48</v>
      </c>
      <c r="B51" s="4">
        <v>3273</v>
      </c>
      <c r="C51" s="4">
        <v>101</v>
      </c>
      <c r="D51" s="14">
        <f t="shared" si="1"/>
        <v>3374</v>
      </c>
      <c r="E51" s="4">
        <v>3231</v>
      </c>
      <c r="F51" s="4">
        <v>114</v>
      </c>
      <c r="G51" s="14">
        <f t="shared" si="2"/>
        <v>3345</v>
      </c>
      <c r="H51" s="15">
        <f t="shared" si="3"/>
        <v>-1.2832263978001834</v>
      </c>
      <c r="I51" s="15">
        <f t="shared" si="3"/>
        <v>12.871287128712872</v>
      </c>
      <c r="J51" s="16">
        <f t="shared" si="4"/>
        <v>-0.8595139300533492</v>
      </c>
    </row>
    <row r="52" spans="1:10" ht="15">
      <c r="A52" s="5" t="s">
        <v>49</v>
      </c>
      <c r="B52" s="2">
        <v>1397</v>
      </c>
      <c r="C52" s="2">
        <v>3</v>
      </c>
      <c r="D52" s="11">
        <f t="shared" si="1"/>
        <v>1400</v>
      </c>
      <c r="E52" s="2">
        <v>1568</v>
      </c>
      <c r="F52" s="2">
        <v>0</v>
      </c>
      <c r="G52" s="11">
        <f t="shared" si="2"/>
        <v>1568</v>
      </c>
      <c r="H52" s="12">
        <f t="shared" si="3"/>
        <v>12.24051539012169</v>
      </c>
      <c r="I52" s="12">
        <f t="shared" si="3"/>
        <v>-100</v>
      </c>
      <c r="J52" s="13">
        <f t="shared" si="4"/>
        <v>12</v>
      </c>
    </row>
    <row r="53" spans="1:10" ht="15">
      <c r="A53" s="3" t="s">
        <v>50</v>
      </c>
      <c r="B53" s="4">
        <v>14081</v>
      </c>
      <c r="C53" s="4">
        <v>966</v>
      </c>
      <c r="D53" s="14">
        <f t="shared" si="1"/>
        <v>15047</v>
      </c>
      <c r="E53" s="4">
        <v>13380</v>
      </c>
      <c r="F53" s="4">
        <v>724</v>
      </c>
      <c r="G53" s="14">
        <f t="shared" si="2"/>
        <v>14104</v>
      </c>
      <c r="H53" s="15">
        <f t="shared" si="3"/>
        <v>-4.978339606562034</v>
      </c>
      <c r="I53" s="15">
        <f t="shared" si="3"/>
        <v>-25.051759834368532</v>
      </c>
      <c r="J53" s="16">
        <f t="shared" si="4"/>
        <v>-6.267029972752043</v>
      </c>
    </row>
    <row r="54" spans="1:10" ht="15">
      <c r="A54" s="5" t="s">
        <v>51</v>
      </c>
      <c r="B54" s="2">
        <v>653</v>
      </c>
      <c r="C54" s="2"/>
      <c r="D54" s="11">
        <f t="shared" si="1"/>
        <v>653</v>
      </c>
      <c r="E54" s="2">
        <v>601</v>
      </c>
      <c r="F54" s="2"/>
      <c r="G54" s="11">
        <f t="shared" si="2"/>
        <v>601</v>
      </c>
      <c r="H54" s="12">
        <f t="shared" si="3"/>
        <v>-7.9632465543644715</v>
      </c>
      <c r="I54" s="12"/>
      <c r="J54" s="13">
        <f t="shared" si="4"/>
        <v>-7.9632465543644715</v>
      </c>
    </row>
    <row r="55" spans="1:10" ht="15">
      <c r="A55" s="3" t="s">
        <v>52</v>
      </c>
      <c r="B55" s="4">
        <v>999</v>
      </c>
      <c r="C55" s="4">
        <v>3</v>
      </c>
      <c r="D55" s="14">
        <f t="shared" si="1"/>
        <v>1002</v>
      </c>
      <c r="E55" s="4">
        <v>717</v>
      </c>
      <c r="F55" s="4"/>
      <c r="G55" s="14">
        <f t="shared" si="2"/>
        <v>717</v>
      </c>
      <c r="H55" s="15">
        <f t="shared" si="3"/>
        <v>-28.22822822822823</v>
      </c>
      <c r="I55" s="15">
        <f t="shared" si="3"/>
        <v>-100</v>
      </c>
      <c r="J55" s="16">
        <f t="shared" si="4"/>
        <v>-28.443113772455092</v>
      </c>
    </row>
    <row r="56" spans="1:10" ht="15">
      <c r="A56" s="5" t="s">
        <v>53</v>
      </c>
      <c r="B56" s="2">
        <v>5788</v>
      </c>
      <c r="C56" s="2">
        <v>56</v>
      </c>
      <c r="D56" s="11">
        <f t="shared" si="1"/>
        <v>5844</v>
      </c>
      <c r="E56" s="2">
        <v>6685</v>
      </c>
      <c r="F56" s="2">
        <v>145</v>
      </c>
      <c r="G56" s="11">
        <f t="shared" si="2"/>
        <v>6830</v>
      </c>
      <c r="H56" s="12">
        <f t="shared" si="3"/>
        <v>15.497581202487906</v>
      </c>
      <c r="I56" s="12">
        <f t="shared" si="3"/>
        <v>158.92857142857142</v>
      </c>
      <c r="J56" s="13">
        <f t="shared" si="4"/>
        <v>16.872005475701574</v>
      </c>
    </row>
    <row r="57" spans="1:10" ht="15">
      <c r="A57" s="3" t="s">
        <v>65</v>
      </c>
      <c r="B57" s="4">
        <v>468</v>
      </c>
      <c r="C57" s="4">
        <v>133</v>
      </c>
      <c r="D57" s="14">
        <f t="shared" si="1"/>
        <v>601</v>
      </c>
      <c r="E57" s="4">
        <v>442</v>
      </c>
      <c r="F57" s="4">
        <v>70</v>
      </c>
      <c r="G57" s="14">
        <f t="shared" si="2"/>
        <v>512</v>
      </c>
      <c r="H57" s="15">
        <f t="shared" si="3"/>
        <v>-5.555555555555555</v>
      </c>
      <c r="I57" s="15">
        <f t="shared" si="3"/>
        <v>-47.368421052631575</v>
      </c>
      <c r="J57" s="16">
        <f t="shared" si="4"/>
        <v>-14.80865224625624</v>
      </c>
    </row>
    <row r="58" spans="1:10" ht="15">
      <c r="A58" s="5" t="s">
        <v>66</v>
      </c>
      <c r="B58" s="2">
        <v>85</v>
      </c>
      <c r="C58" s="2">
        <v>113</v>
      </c>
      <c r="D58" s="11">
        <f t="shared" si="1"/>
        <v>198</v>
      </c>
      <c r="E58" s="2">
        <v>115</v>
      </c>
      <c r="F58" s="2">
        <v>125</v>
      </c>
      <c r="G58" s="11">
        <f t="shared" si="2"/>
        <v>240</v>
      </c>
      <c r="H58" s="12">
        <f t="shared" si="3"/>
        <v>35.294117647058826</v>
      </c>
      <c r="I58" s="12">
        <f t="shared" si="3"/>
        <v>10.619469026548673</v>
      </c>
      <c r="J58" s="13">
        <f t="shared" si="4"/>
        <v>21.21212121212121</v>
      </c>
    </row>
    <row r="59" spans="1:10" ht="15">
      <c r="A59" s="6" t="s">
        <v>54</v>
      </c>
      <c r="B59" s="20">
        <f>B60-SUM(B5+B9+B19+B31+B57+B58)</f>
        <v>379587</v>
      </c>
      <c r="C59" s="20">
        <f>C60-SUM(C5+C9+C19+C31+C57+C58)</f>
        <v>295943</v>
      </c>
      <c r="D59" s="20">
        <f>D60-SUM(D5+D9+D19+D31+D57+D58)</f>
        <v>675530</v>
      </c>
      <c r="E59" s="20">
        <f>E60-SUM(E5+E9+E19+E31+E57+E58)</f>
        <v>403735</v>
      </c>
      <c r="F59" s="20">
        <f>F60-SUM(F5+F9+F19+F31+F57+F58)</f>
        <v>270146</v>
      </c>
      <c r="G59" s="20">
        <f>G60-SUM(G5+G9+G19+G31+G57+G58)</f>
        <v>673881</v>
      </c>
      <c r="H59" s="21">
        <f>+((E59-B59)/B59)*100</f>
        <v>6.361650952219122</v>
      </c>
      <c r="I59" s="21">
        <f t="shared" si="3"/>
        <v>-8.716881291329749</v>
      </c>
      <c r="J59" s="21">
        <f t="shared" si="3"/>
        <v>-0.24410462895800336</v>
      </c>
    </row>
    <row r="60" spans="1:10" ht="15">
      <c r="A60" s="22" t="s">
        <v>55</v>
      </c>
      <c r="B60" s="23">
        <f>SUM(B4:B58)</f>
        <v>468355</v>
      </c>
      <c r="C60" s="23">
        <f>SUM(C4:C58)</f>
        <v>344268</v>
      </c>
      <c r="D60" s="23">
        <f>SUM(D4:D58)</f>
        <v>812623</v>
      </c>
      <c r="E60" s="23">
        <f>SUM(E4:E58)</f>
        <v>504120</v>
      </c>
      <c r="F60" s="23">
        <f>SUM(F4:F58)</f>
        <v>321577</v>
      </c>
      <c r="G60" s="23">
        <f>SUM(G4:G58)</f>
        <v>825697</v>
      </c>
      <c r="H60" s="24">
        <f>+((E60-B60)/B60)*100</f>
        <v>7.636301523417066</v>
      </c>
      <c r="I60" s="24">
        <f t="shared" si="3"/>
        <v>-6.5910860143841425</v>
      </c>
      <c r="J60" s="24">
        <f t="shared" si="3"/>
        <v>1.6088641350294048</v>
      </c>
    </row>
    <row r="61" spans="1:10" ht="15.75" thickBot="1">
      <c r="A61" s="25" t="s">
        <v>56</v>
      </c>
      <c r="B61" s="63">
        <v>205600</v>
      </c>
      <c r="C61" s="63"/>
      <c r="D61" s="63"/>
      <c r="E61" s="63">
        <v>209006</v>
      </c>
      <c r="F61" s="63"/>
      <c r="G61" s="63"/>
      <c r="H61" s="64">
        <f>+((E61-B61)/B61)*100</f>
        <v>1.6566147859922178</v>
      </c>
      <c r="I61" s="64"/>
      <c r="J61" s="65"/>
    </row>
    <row r="62" spans="1:10" ht="15">
      <c r="A62" s="7" t="s">
        <v>57</v>
      </c>
      <c r="B62" s="8"/>
      <c r="C62" s="8"/>
      <c r="D62" s="8">
        <f>+D60+B61</f>
        <v>1018223</v>
      </c>
      <c r="E62" s="8"/>
      <c r="F62" s="8"/>
      <c r="G62" s="8">
        <f>+G60+E61</f>
        <v>1034703</v>
      </c>
      <c r="H62" s="24"/>
      <c r="I62" s="24"/>
      <c r="J62" s="24">
        <f>+((G62-D62)/D62)*100</f>
        <v>1.618505965785491</v>
      </c>
    </row>
    <row r="63" spans="1:10" ht="15">
      <c r="A63" s="48"/>
      <c r="B63" s="49"/>
      <c r="C63" s="49"/>
      <c r="D63" s="49"/>
      <c r="E63" s="49"/>
      <c r="F63" s="49"/>
      <c r="G63" s="49"/>
      <c r="H63" s="49"/>
      <c r="I63" s="49"/>
      <c r="J63" s="50"/>
    </row>
    <row r="64" spans="1:10" ht="15.75" thickBot="1">
      <c r="A64" s="51"/>
      <c r="B64" s="52"/>
      <c r="C64" s="52"/>
      <c r="D64" s="52"/>
      <c r="E64" s="52"/>
      <c r="F64" s="52"/>
      <c r="G64" s="52"/>
      <c r="H64" s="52"/>
      <c r="I64" s="52"/>
      <c r="J64" s="53"/>
    </row>
    <row r="65" spans="1:10" ht="51.75" customHeight="1">
      <c r="A65" s="54" t="s">
        <v>67</v>
      </c>
      <c r="B65" s="54"/>
      <c r="C65" s="54"/>
      <c r="D65" s="54"/>
      <c r="E65" s="54"/>
      <c r="F65" s="54"/>
      <c r="G65" s="54"/>
      <c r="H65" s="54"/>
      <c r="I65" s="54"/>
      <c r="J65" s="54"/>
    </row>
  </sheetData>
  <sheetProtection/>
  <mergeCells count="11">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34">
      <selection activeCell="A64" sqref="A64:J64"/>
    </sheetView>
  </sheetViews>
  <sheetFormatPr defaultColWidth="9.140625" defaultRowHeight="15"/>
  <cols>
    <col min="1" max="1" width="27.57421875" style="0" customWidth="1"/>
    <col min="2" max="10" width="14.28125" style="0" customWidth="1"/>
  </cols>
  <sheetData>
    <row r="1" spans="1:10" ht="25.5" customHeight="1">
      <c r="A1" s="55" t="s">
        <v>73</v>
      </c>
      <c r="B1" s="56"/>
      <c r="C1" s="56"/>
      <c r="D1" s="56"/>
      <c r="E1" s="56"/>
      <c r="F1" s="56"/>
      <c r="G1" s="56"/>
      <c r="H1" s="56"/>
      <c r="I1" s="56"/>
      <c r="J1" s="57"/>
    </row>
    <row r="2" spans="1:10" ht="28.5" customHeight="1">
      <c r="A2" s="58" t="s">
        <v>1</v>
      </c>
      <c r="B2" s="60" t="s">
        <v>58</v>
      </c>
      <c r="C2" s="60"/>
      <c r="D2" s="60"/>
      <c r="E2" s="60" t="s">
        <v>59</v>
      </c>
      <c r="F2" s="60"/>
      <c r="G2" s="60"/>
      <c r="H2" s="61" t="s">
        <v>2</v>
      </c>
      <c r="I2" s="61"/>
      <c r="J2" s="62"/>
    </row>
    <row r="3" spans="1:10" ht="15">
      <c r="A3" s="59"/>
      <c r="B3" s="9" t="s">
        <v>3</v>
      </c>
      <c r="C3" s="9" t="s">
        <v>4</v>
      </c>
      <c r="D3" s="9" t="s">
        <v>5</v>
      </c>
      <c r="E3" s="9" t="s">
        <v>3</v>
      </c>
      <c r="F3" s="9" t="s">
        <v>4</v>
      </c>
      <c r="G3" s="9" t="s">
        <v>5</v>
      </c>
      <c r="H3" s="9" t="s">
        <v>3</v>
      </c>
      <c r="I3" s="9" t="s">
        <v>4</v>
      </c>
      <c r="J3" s="10" t="s">
        <v>5</v>
      </c>
    </row>
    <row r="4" spans="1:10" ht="15">
      <c r="A4" s="34" t="s">
        <v>6</v>
      </c>
      <c r="B4" s="11">
        <v>77123</v>
      </c>
      <c r="C4" s="11">
        <v>177174</v>
      </c>
      <c r="D4" s="11">
        <f>+B4+C4</f>
        <v>254297</v>
      </c>
      <c r="E4" s="11">
        <v>75307</v>
      </c>
      <c r="F4" s="11">
        <v>186469</v>
      </c>
      <c r="G4" s="11">
        <f>+E4+F4</f>
        <v>261776</v>
      </c>
      <c r="H4" s="12">
        <f>+((E4-B4)/B4)*100</f>
        <v>-2.3546801861960764</v>
      </c>
      <c r="I4" s="12">
        <f aca="true" t="shared" si="0" ref="I4:J18">+((F4-C4)/C4)*100</f>
        <v>5.246255093862531</v>
      </c>
      <c r="J4" s="13">
        <f t="shared" si="0"/>
        <v>2.941049245567191</v>
      </c>
    </row>
    <row r="5" spans="1:10" ht="15">
      <c r="A5" s="35" t="s">
        <v>61</v>
      </c>
      <c r="B5" s="14">
        <v>70790</v>
      </c>
      <c r="C5" s="14">
        <v>41407</v>
      </c>
      <c r="D5" s="14">
        <f aca="true" t="shared" si="1" ref="D5:D58">+B5+C5</f>
        <v>112197</v>
      </c>
      <c r="E5" s="14">
        <v>80890</v>
      </c>
      <c r="F5" s="14">
        <v>46797</v>
      </c>
      <c r="G5" s="14">
        <f aca="true" t="shared" si="2" ref="G5:G58">+E5+F5</f>
        <v>127687</v>
      </c>
      <c r="H5" s="15">
        <f>+((E5-B5)/B5)*100</f>
        <v>14.267551914112161</v>
      </c>
      <c r="I5" s="15">
        <f t="shared" si="0"/>
        <v>13.017122708720747</v>
      </c>
      <c r="J5" s="16">
        <f t="shared" si="0"/>
        <v>13.806073246165226</v>
      </c>
    </row>
    <row r="6" spans="1:10" ht="15">
      <c r="A6" s="36" t="s">
        <v>7</v>
      </c>
      <c r="B6" s="11">
        <v>43235</v>
      </c>
      <c r="C6" s="11">
        <v>6895</v>
      </c>
      <c r="D6" s="11">
        <f t="shared" si="1"/>
        <v>50130</v>
      </c>
      <c r="E6" s="11">
        <v>46688</v>
      </c>
      <c r="F6" s="11">
        <v>7064</v>
      </c>
      <c r="G6" s="11">
        <f t="shared" si="2"/>
        <v>53752</v>
      </c>
      <c r="H6" s="12">
        <f>+((E6-B6)/B6)*100</f>
        <v>7.986584942754712</v>
      </c>
      <c r="I6" s="12">
        <f t="shared" si="0"/>
        <v>2.4510514865844817</v>
      </c>
      <c r="J6" s="13">
        <f t="shared" si="0"/>
        <v>7.22521444244963</v>
      </c>
    </row>
    <row r="7" spans="1:10" ht="15">
      <c r="A7" s="35" t="s">
        <v>8</v>
      </c>
      <c r="B7" s="14">
        <v>34606</v>
      </c>
      <c r="C7" s="14">
        <v>9983</v>
      </c>
      <c r="D7" s="14">
        <f t="shared" si="1"/>
        <v>44589</v>
      </c>
      <c r="E7" s="14">
        <v>36705</v>
      </c>
      <c r="F7" s="14">
        <v>8776</v>
      </c>
      <c r="G7" s="14">
        <f t="shared" si="2"/>
        <v>45481</v>
      </c>
      <c r="H7" s="15">
        <f>+((E7-B7)/B7)*100</f>
        <v>6.065422181124661</v>
      </c>
      <c r="I7" s="15">
        <f t="shared" si="0"/>
        <v>-12.090553941700891</v>
      </c>
      <c r="J7" s="16">
        <f t="shared" si="0"/>
        <v>2.000493395232008</v>
      </c>
    </row>
    <row r="8" spans="1:10" ht="15">
      <c r="A8" s="36" t="s">
        <v>9</v>
      </c>
      <c r="B8" s="11">
        <v>26313</v>
      </c>
      <c r="C8" s="11">
        <v>61519</v>
      </c>
      <c r="D8" s="11">
        <f t="shared" si="1"/>
        <v>87832</v>
      </c>
      <c r="E8" s="11">
        <v>28034</v>
      </c>
      <c r="F8" s="11">
        <v>37853</v>
      </c>
      <c r="G8" s="11">
        <f t="shared" si="2"/>
        <v>65887</v>
      </c>
      <c r="H8" s="12">
        <f>+((E8-B8)/B8)*100</f>
        <v>6.540493292288983</v>
      </c>
      <c r="I8" s="12">
        <f t="shared" si="0"/>
        <v>-38.469415952795075</v>
      </c>
      <c r="J8" s="13">
        <f t="shared" si="0"/>
        <v>-24.985199016303852</v>
      </c>
    </row>
    <row r="9" spans="1:10" ht="15">
      <c r="A9" s="35" t="s">
        <v>62</v>
      </c>
      <c r="B9" s="14">
        <v>1635</v>
      </c>
      <c r="C9" s="14">
        <v>2008</v>
      </c>
      <c r="D9" s="14">
        <f t="shared" si="1"/>
        <v>3643</v>
      </c>
      <c r="E9" s="14">
        <v>1720</v>
      </c>
      <c r="F9" s="14">
        <v>1419</v>
      </c>
      <c r="G9" s="14">
        <f t="shared" si="2"/>
        <v>3139</v>
      </c>
      <c r="H9" s="15">
        <f>+((E9-B9)/B9)*100</f>
        <v>5.198776758409786</v>
      </c>
      <c r="I9" s="15">
        <f t="shared" si="0"/>
        <v>-29.332669322709165</v>
      </c>
      <c r="J9" s="16">
        <f t="shared" si="0"/>
        <v>-13.834751578369476</v>
      </c>
    </row>
    <row r="10" spans="1:10" ht="15">
      <c r="A10" s="36" t="s">
        <v>10</v>
      </c>
      <c r="B10" s="11">
        <v>4710</v>
      </c>
      <c r="C10" s="11">
        <v>9122</v>
      </c>
      <c r="D10" s="11">
        <f t="shared" si="1"/>
        <v>13832</v>
      </c>
      <c r="E10" s="11">
        <v>5066</v>
      </c>
      <c r="F10" s="11">
        <v>5819</v>
      </c>
      <c r="G10" s="11">
        <f t="shared" si="2"/>
        <v>10885</v>
      </c>
      <c r="H10" s="12">
        <f>+((E10-B10)/B10)*100</f>
        <v>7.558386411889597</v>
      </c>
      <c r="I10" s="12">
        <f t="shared" si="0"/>
        <v>-36.2091646568735</v>
      </c>
      <c r="J10" s="13">
        <f t="shared" si="0"/>
        <v>-21.305668016194332</v>
      </c>
    </row>
    <row r="11" spans="1:10" ht="15">
      <c r="A11" s="35" t="s">
        <v>11</v>
      </c>
      <c r="B11" s="14">
        <v>8538</v>
      </c>
      <c r="C11" s="14">
        <v>5252</v>
      </c>
      <c r="D11" s="14">
        <f t="shared" si="1"/>
        <v>13790</v>
      </c>
      <c r="E11" s="14">
        <v>8970</v>
      </c>
      <c r="F11" s="14">
        <v>3476</v>
      </c>
      <c r="G11" s="14">
        <f t="shared" si="2"/>
        <v>12446</v>
      </c>
      <c r="H11" s="15">
        <f>+((E11-B11)/B11)*100</f>
        <v>5.0597329585383</v>
      </c>
      <c r="I11" s="15">
        <f t="shared" si="0"/>
        <v>-33.815689261233814</v>
      </c>
      <c r="J11" s="16">
        <f t="shared" si="0"/>
        <v>-9.746192893401014</v>
      </c>
    </row>
    <row r="12" spans="1:10" ht="15">
      <c r="A12" s="36" t="s">
        <v>12</v>
      </c>
      <c r="B12" s="11">
        <v>17756</v>
      </c>
      <c r="C12" s="11">
        <v>3424</v>
      </c>
      <c r="D12" s="11">
        <f t="shared" si="1"/>
        <v>21180</v>
      </c>
      <c r="E12" s="11">
        <v>19721</v>
      </c>
      <c r="F12" s="11">
        <v>4195</v>
      </c>
      <c r="G12" s="11">
        <f t="shared" si="2"/>
        <v>23916</v>
      </c>
      <c r="H12" s="12">
        <f>+((E12-B12)/B12)*100</f>
        <v>11.066681685064204</v>
      </c>
      <c r="I12" s="12">
        <f t="shared" si="0"/>
        <v>22.51752336448598</v>
      </c>
      <c r="J12" s="13">
        <f t="shared" si="0"/>
        <v>12.917847025495751</v>
      </c>
    </row>
    <row r="13" spans="1:10" ht="15">
      <c r="A13" s="35" t="s">
        <v>13</v>
      </c>
      <c r="B13" s="14">
        <v>11861</v>
      </c>
      <c r="C13" s="14">
        <v>497</v>
      </c>
      <c r="D13" s="14">
        <f t="shared" si="1"/>
        <v>12358</v>
      </c>
      <c r="E13" s="14">
        <v>12893</v>
      </c>
      <c r="F13" s="14">
        <v>477</v>
      </c>
      <c r="G13" s="14">
        <f t="shared" si="2"/>
        <v>13370</v>
      </c>
      <c r="H13" s="15">
        <f>+((E13-B13)/B13)*100</f>
        <v>8.700784082286486</v>
      </c>
      <c r="I13" s="15">
        <f t="shared" si="0"/>
        <v>-4.0241448692152915</v>
      </c>
      <c r="J13" s="16">
        <f t="shared" si="0"/>
        <v>8.189027350703999</v>
      </c>
    </row>
    <row r="14" spans="1:10" ht="15">
      <c r="A14" s="36" t="s">
        <v>14</v>
      </c>
      <c r="B14" s="11">
        <v>3776</v>
      </c>
      <c r="C14" s="11">
        <v>70</v>
      </c>
      <c r="D14" s="11">
        <f t="shared" si="1"/>
        <v>3846</v>
      </c>
      <c r="E14" s="11">
        <v>4363</v>
      </c>
      <c r="F14" s="11">
        <v>34</v>
      </c>
      <c r="G14" s="11">
        <f t="shared" si="2"/>
        <v>4397</v>
      </c>
      <c r="H14" s="12">
        <f>+((E14-B14)/B14)*100</f>
        <v>15.545550847457626</v>
      </c>
      <c r="I14" s="12">
        <f t="shared" si="0"/>
        <v>-51.42857142857142</v>
      </c>
      <c r="J14" s="13">
        <f t="shared" si="0"/>
        <v>14.326573062922519</v>
      </c>
    </row>
    <row r="15" spans="1:10" ht="15">
      <c r="A15" s="35" t="s">
        <v>15</v>
      </c>
      <c r="B15" s="14">
        <v>8496</v>
      </c>
      <c r="C15" s="14">
        <v>712</v>
      </c>
      <c r="D15" s="14">
        <f t="shared" si="1"/>
        <v>9208</v>
      </c>
      <c r="E15" s="14">
        <v>8154</v>
      </c>
      <c r="F15" s="14">
        <v>918</v>
      </c>
      <c r="G15" s="14">
        <f t="shared" si="2"/>
        <v>9072</v>
      </c>
      <c r="H15" s="15">
        <f>+((E15-B15)/B15)*100</f>
        <v>-4.025423728813559</v>
      </c>
      <c r="I15" s="15">
        <f t="shared" si="0"/>
        <v>28.932584269662918</v>
      </c>
      <c r="J15" s="16">
        <f t="shared" si="0"/>
        <v>-1.4769765421372718</v>
      </c>
    </row>
    <row r="16" spans="1:10" ht="15">
      <c r="A16" s="36" t="s">
        <v>16</v>
      </c>
      <c r="B16" s="11">
        <v>846</v>
      </c>
      <c r="C16" s="11"/>
      <c r="D16" s="11">
        <f t="shared" si="1"/>
        <v>846</v>
      </c>
      <c r="E16" s="11">
        <v>969</v>
      </c>
      <c r="F16" s="11">
        <v>22</v>
      </c>
      <c r="G16" s="11">
        <f t="shared" si="2"/>
        <v>991</v>
      </c>
      <c r="H16" s="12">
        <f>+((E16-B16)/B16)*100</f>
        <v>14.539007092198581</v>
      </c>
      <c r="I16" s="12"/>
      <c r="J16" s="13">
        <f t="shared" si="0"/>
        <v>17.13947990543735</v>
      </c>
    </row>
    <row r="17" spans="1:10" ht="15">
      <c r="A17" s="35" t="s">
        <v>17</v>
      </c>
      <c r="B17" s="14">
        <v>794</v>
      </c>
      <c r="C17" s="14"/>
      <c r="D17" s="14">
        <f t="shared" si="1"/>
        <v>794</v>
      </c>
      <c r="E17" s="14">
        <v>820</v>
      </c>
      <c r="F17" s="14"/>
      <c r="G17" s="14">
        <f t="shared" si="2"/>
        <v>820</v>
      </c>
      <c r="H17" s="15">
        <f>+((E17-B17)/B17)*100</f>
        <v>3.27455919395466</v>
      </c>
      <c r="I17" s="15"/>
      <c r="J17" s="16">
        <f t="shared" si="0"/>
        <v>3.27455919395466</v>
      </c>
    </row>
    <row r="18" spans="1:10" ht="15">
      <c r="A18" s="36" t="s">
        <v>18</v>
      </c>
      <c r="B18" s="11">
        <v>616</v>
      </c>
      <c r="C18" s="11">
        <v>20</v>
      </c>
      <c r="D18" s="11">
        <f t="shared" si="1"/>
        <v>636</v>
      </c>
      <c r="E18" s="11">
        <v>468</v>
      </c>
      <c r="F18" s="11">
        <v>15</v>
      </c>
      <c r="G18" s="11">
        <f t="shared" si="2"/>
        <v>483</v>
      </c>
      <c r="H18" s="12">
        <f>+((E18-B18)/B18)*100</f>
        <v>-24.025974025974026</v>
      </c>
      <c r="I18" s="12">
        <f>+((F18-C18)/C18)*100</f>
        <v>-25</v>
      </c>
      <c r="J18" s="13">
        <f t="shared" si="0"/>
        <v>-24.056603773584907</v>
      </c>
    </row>
    <row r="19" spans="1:10" ht="15">
      <c r="A19" s="35" t="s">
        <v>63</v>
      </c>
      <c r="B19" s="14"/>
      <c r="C19" s="14"/>
      <c r="D19" s="14"/>
      <c r="E19" s="14"/>
      <c r="F19" s="14"/>
      <c r="G19" s="14"/>
      <c r="H19" s="15"/>
      <c r="I19" s="15"/>
      <c r="J19" s="16"/>
    </row>
    <row r="20" spans="1:10" ht="15">
      <c r="A20" s="36" t="s">
        <v>19</v>
      </c>
      <c r="B20" s="11">
        <v>1569</v>
      </c>
      <c r="C20" s="11">
        <v>50</v>
      </c>
      <c r="D20" s="11">
        <f t="shared" si="1"/>
        <v>1619</v>
      </c>
      <c r="E20" s="11">
        <v>1850</v>
      </c>
      <c r="F20" s="11">
        <v>87</v>
      </c>
      <c r="G20" s="11">
        <f t="shared" si="2"/>
        <v>1937</v>
      </c>
      <c r="H20" s="12">
        <f>+((E20-B20)/B20)*100</f>
        <v>17.909496494582537</v>
      </c>
      <c r="I20" s="12">
        <f>+((F20-C20)/C20)*100</f>
        <v>74</v>
      </c>
      <c r="J20" s="13">
        <f>+((G20-D20)/D20)*100</f>
        <v>19.641754169240272</v>
      </c>
    </row>
    <row r="21" spans="1:10" ht="15">
      <c r="A21" s="35" t="s">
        <v>20</v>
      </c>
      <c r="B21" s="14">
        <v>3</v>
      </c>
      <c r="C21" s="14"/>
      <c r="D21" s="14">
        <f t="shared" si="1"/>
        <v>3</v>
      </c>
      <c r="E21" s="14"/>
      <c r="F21" s="14"/>
      <c r="G21" s="14"/>
      <c r="H21" s="15">
        <f aca="true" t="shared" si="3" ref="H21:J60">+((E21-B21)/B21)*100</f>
        <v>-100</v>
      </c>
      <c r="I21" s="15"/>
      <c r="J21" s="16">
        <f aca="true" t="shared" si="4" ref="J21:J58">+((G21-D21)/D21)*100</f>
        <v>-100</v>
      </c>
    </row>
    <row r="22" spans="1:10" ht="15">
      <c r="A22" s="36" t="s">
        <v>21</v>
      </c>
      <c r="B22" s="11">
        <v>1110</v>
      </c>
      <c r="C22" s="11">
        <v>4</v>
      </c>
      <c r="D22" s="11">
        <f t="shared" si="1"/>
        <v>1114</v>
      </c>
      <c r="E22" s="11">
        <v>1677</v>
      </c>
      <c r="F22" s="11">
        <v>8</v>
      </c>
      <c r="G22" s="11">
        <f t="shared" si="2"/>
        <v>1685</v>
      </c>
      <c r="H22" s="12">
        <f t="shared" si="3"/>
        <v>51.08108108108108</v>
      </c>
      <c r="I22" s="12">
        <f t="shared" si="3"/>
        <v>100</v>
      </c>
      <c r="J22" s="13">
        <f t="shared" si="4"/>
        <v>51.25673249551167</v>
      </c>
    </row>
    <row r="23" spans="1:10" ht="15">
      <c r="A23" s="35" t="s">
        <v>22</v>
      </c>
      <c r="B23" s="14">
        <v>599</v>
      </c>
      <c r="C23" s="14"/>
      <c r="D23" s="14">
        <f t="shared" si="1"/>
        <v>599</v>
      </c>
      <c r="E23" s="14">
        <v>680</v>
      </c>
      <c r="F23" s="14">
        <v>2</v>
      </c>
      <c r="G23" s="14">
        <f t="shared" si="2"/>
        <v>682</v>
      </c>
      <c r="H23" s="15">
        <f t="shared" si="3"/>
        <v>13.52253756260434</v>
      </c>
      <c r="I23" s="15"/>
      <c r="J23" s="16">
        <f t="shared" si="4"/>
        <v>13.856427378964941</v>
      </c>
    </row>
    <row r="24" spans="1:10" ht="15">
      <c r="A24" s="36" t="s">
        <v>23</v>
      </c>
      <c r="B24" s="11">
        <v>568</v>
      </c>
      <c r="C24" s="11">
        <v>95</v>
      </c>
      <c r="D24" s="11">
        <f t="shared" si="1"/>
        <v>663</v>
      </c>
      <c r="E24" s="11">
        <v>1169</v>
      </c>
      <c r="F24" s="11">
        <v>99</v>
      </c>
      <c r="G24" s="11">
        <f t="shared" si="2"/>
        <v>1268</v>
      </c>
      <c r="H24" s="12">
        <f t="shared" si="3"/>
        <v>105.80985915492957</v>
      </c>
      <c r="I24" s="12">
        <f t="shared" si="3"/>
        <v>4.2105263157894735</v>
      </c>
      <c r="J24" s="13">
        <f t="shared" si="4"/>
        <v>91.25188536953243</v>
      </c>
    </row>
    <row r="25" spans="1:10" ht="15">
      <c r="A25" s="35" t="s">
        <v>24</v>
      </c>
      <c r="B25" s="14">
        <v>922</v>
      </c>
      <c r="C25" s="14">
        <v>1</v>
      </c>
      <c r="D25" s="14">
        <f t="shared" si="1"/>
        <v>923</v>
      </c>
      <c r="E25" s="14">
        <v>1038</v>
      </c>
      <c r="F25" s="14">
        <v>10</v>
      </c>
      <c r="G25" s="14">
        <f t="shared" si="2"/>
        <v>1048</v>
      </c>
      <c r="H25" s="15">
        <f t="shared" si="3"/>
        <v>12.58134490238612</v>
      </c>
      <c r="I25" s="15">
        <f t="shared" si="3"/>
        <v>900</v>
      </c>
      <c r="J25" s="16">
        <f t="shared" si="4"/>
        <v>13.542795232936077</v>
      </c>
    </row>
    <row r="26" spans="1:10" ht="15">
      <c r="A26" s="36" t="s">
        <v>25</v>
      </c>
      <c r="B26" s="11"/>
      <c r="C26" s="11"/>
      <c r="D26" s="11"/>
      <c r="E26" s="11"/>
      <c r="F26" s="11"/>
      <c r="G26" s="11"/>
      <c r="H26" s="12"/>
      <c r="I26" s="12"/>
      <c r="J26" s="13"/>
    </row>
    <row r="27" spans="1:10" ht="15">
      <c r="A27" s="35" t="s">
        <v>26</v>
      </c>
      <c r="B27" s="14">
        <v>2085</v>
      </c>
      <c r="C27" s="14">
        <v>37</v>
      </c>
      <c r="D27" s="14">
        <f t="shared" si="1"/>
        <v>2122</v>
      </c>
      <c r="E27" s="14">
        <v>2258</v>
      </c>
      <c r="F27" s="14">
        <v>28</v>
      </c>
      <c r="G27" s="14">
        <f t="shared" si="2"/>
        <v>2286</v>
      </c>
      <c r="H27" s="15">
        <f t="shared" si="3"/>
        <v>8.29736211031175</v>
      </c>
      <c r="I27" s="15">
        <f t="shared" si="3"/>
        <v>-24.324324324324326</v>
      </c>
      <c r="J27" s="16">
        <f t="shared" si="4"/>
        <v>7.7285579641847315</v>
      </c>
    </row>
    <row r="28" spans="1:10" ht="15">
      <c r="A28" s="36" t="s">
        <v>27</v>
      </c>
      <c r="B28" s="11">
        <v>7594</v>
      </c>
      <c r="C28" s="11">
        <v>61</v>
      </c>
      <c r="D28" s="11">
        <f t="shared" si="1"/>
        <v>7655</v>
      </c>
      <c r="E28" s="11">
        <v>7557</v>
      </c>
      <c r="F28" s="11">
        <v>232</v>
      </c>
      <c r="G28" s="11">
        <f t="shared" si="2"/>
        <v>7789</v>
      </c>
      <c r="H28" s="17">
        <f t="shared" si="3"/>
        <v>-0.4872267579668159</v>
      </c>
      <c r="I28" s="12">
        <f t="shared" si="3"/>
        <v>280.327868852459</v>
      </c>
      <c r="J28" s="13">
        <f t="shared" si="4"/>
        <v>1.7504898758981056</v>
      </c>
    </row>
    <row r="29" spans="1:10" ht="15">
      <c r="A29" s="35" t="s">
        <v>28</v>
      </c>
      <c r="B29" s="14">
        <v>3519</v>
      </c>
      <c r="C29" s="14">
        <v>116</v>
      </c>
      <c r="D29" s="14">
        <f t="shared" si="1"/>
        <v>3635</v>
      </c>
      <c r="E29" s="14">
        <v>3767</v>
      </c>
      <c r="F29" s="14">
        <v>102</v>
      </c>
      <c r="G29" s="14">
        <f t="shared" si="2"/>
        <v>3869</v>
      </c>
      <c r="H29" s="15">
        <f t="shared" si="3"/>
        <v>7.04745666382495</v>
      </c>
      <c r="I29" s="15">
        <f t="shared" si="3"/>
        <v>-12.068965517241379</v>
      </c>
      <c r="J29" s="16">
        <f t="shared" si="4"/>
        <v>6.4374140302613485</v>
      </c>
    </row>
    <row r="30" spans="1:10" ht="15">
      <c r="A30" s="36" t="s">
        <v>29</v>
      </c>
      <c r="B30" s="11">
        <v>1209</v>
      </c>
      <c r="C30" s="11">
        <v>2</v>
      </c>
      <c r="D30" s="11">
        <f t="shared" si="1"/>
        <v>1211</v>
      </c>
      <c r="E30" s="11">
        <v>1376</v>
      </c>
      <c r="F30" s="11">
        <v>9</v>
      </c>
      <c r="G30" s="11">
        <f t="shared" si="2"/>
        <v>1385</v>
      </c>
      <c r="H30" s="12">
        <f t="shared" si="3"/>
        <v>13.813068651778329</v>
      </c>
      <c r="I30" s="12">
        <f t="shared" si="3"/>
        <v>350</v>
      </c>
      <c r="J30" s="13">
        <f t="shared" si="4"/>
        <v>14.368290668868703</v>
      </c>
    </row>
    <row r="31" spans="1:10" ht="15">
      <c r="A31" s="35" t="s">
        <v>64</v>
      </c>
      <c r="B31" s="14">
        <v>22</v>
      </c>
      <c r="C31" s="14">
        <v>212</v>
      </c>
      <c r="D31" s="14">
        <f t="shared" si="1"/>
        <v>234</v>
      </c>
      <c r="E31" s="14">
        <v>15</v>
      </c>
      <c r="F31" s="14">
        <v>203</v>
      </c>
      <c r="G31" s="14">
        <f t="shared" si="2"/>
        <v>218</v>
      </c>
      <c r="H31" s="15">
        <f t="shared" si="3"/>
        <v>-31.818181818181817</v>
      </c>
      <c r="I31" s="15">
        <f t="shared" si="3"/>
        <v>-4.245283018867925</v>
      </c>
      <c r="J31" s="16">
        <f t="shared" si="4"/>
        <v>-6.837606837606838</v>
      </c>
    </row>
    <row r="32" spans="1:10" ht="15">
      <c r="A32" s="36" t="s">
        <v>30</v>
      </c>
      <c r="B32" s="11">
        <v>161</v>
      </c>
      <c r="C32" s="11"/>
      <c r="D32" s="11">
        <f>+B32+C32</f>
        <v>161</v>
      </c>
      <c r="E32" s="11"/>
      <c r="F32" s="11"/>
      <c r="G32" s="11"/>
      <c r="H32" s="12">
        <f t="shared" si="3"/>
        <v>-100</v>
      </c>
      <c r="I32" s="12"/>
      <c r="J32" s="13">
        <f t="shared" si="4"/>
        <v>-100</v>
      </c>
    </row>
    <row r="33" spans="1:10" ht="15">
      <c r="A33" s="35" t="s">
        <v>60</v>
      </c>
      <c r="B33" s="14">
        <v>3662</v>
      </c>
      <c r="C33" s="14">
        <v>1467</v>
      </c>
      <c r="D33" s="14">
        <f t="shared" si="1"/>
        <v>5129</v>
      </c>
      <c r="E33" s="14">
        <v>3759</v>
      </c>
      <c r="F33" s="14">
        <v>1255</v>
      </c>
      <c r="G33" s="14">
        <f t="shared" si="2"/>
        <v>5014</v>
      </c>
      <c r="H33" s="15">
        <f t="shared" si="3"/>
        <v>2.648825778263244</v>
      </c>
      <c r="I33" s="15">
        <f t="shared" si="3"/>
        <v>-14.451261077027949</v>
      </c>
      <c r="J33" s="16">
        <f t="shared" si="4"/>
        <v>-2.242152466367713</v>
      </c>
    </row>
    <row r="34" spans="1:10" ht="15">
      <c r="A34" s="36" t="s">
        <v>31</v>
      </c>
      <c r="B34" s="11">
        <v>793</v>
      </c>
      <c r="C34" s="11"/>
      <c r="D34" s="11">
        <f t="shared" si="1"/>
        <v>793</v>
      </c>
      <c r="E34" s="11">
        <v>808</v>
      </c>
      <c r="F34" s="11"/>
      <c r="G34" s="11">
        <f t="shared" si="2"/>
        <v>808</v>
      </c>
      <c r="H34" s="12">
        <f t="shared" si="3"/>
        <v>1.8915510718789406</v>
      </c>
      <c r="I34" s="12"/>
      <c r="J34" s="13">
        <f t="shared" si="4"/>
        <v>1.8915510718789406</v>
      </c>
    </row>
    <row r="35" spans="1:10" ht="15">
      <c r="A35" s="35" t="s">
        <v>32</v>
      </c>
      <c r="B35" s="14">
        <v>390</v>
      </c>
      <c r="C35" s="14">
        <v>535</v>
      </c>
      <c r="D35" s="14">
        <f t="shared" si="1"/>
        <v>925</v>
      </c>
      <c r="E35" s="14">
        <v>362</v>
      </c>
      <c r="F35" s="14">
        <v>650</v>
      </c>
      <c r="G35" s="14">
        <f t="shared" si="2"/>
        <v>1012</v>
      </c>
      <c r="H35" s="15">
        <f t="shared" si="3"/>
        <v>-7.179487179487179</v>
      </c>
      <c r="I35" s="15">
        <f t="shared" si="3"/>
        <v>21.49532710280374</v>
      </c>
      <c r="J35" s="16">
        <f t="shared" si="4"/>
        <v>9.405405405405405</v>
      </c>
    </row>
    <row r="36" spans="1:10" ht="15">
      <c r="A36" s="36" t="s">
        <v>33</v>
      </c>
      <c r="B36" s="11">
        <v>1064</v>
      </c>
      <c r="C36" s="11"/>
      <c r="D36" s="11">
        <f t="shared" si="1"/>
        <v>1064</v>
      </c>
      <c r="E36" s="11">
        <v>1160</v>
      </c>
      <c r="F36" s="11"/>
      <c r="G36" s="11">
        <f t="shared" si="2"/>
        <v>1160</v>
      </c>
      <c r="H36" s="12">
        <f t="shared" si="3"/>
        <v>9.022556390977442</v>
      </c>
      <c r="I36" s="12"/>
      <c r="J36" s="13">
        <f t="shared" si="4"/>
        <v>9.022556390977442</v>
      </c>
    </row>
    <row r="37" spans="1:10" ht="15">
      <c r="A37" s="35" t="s">
        <v>34</v>
      </c>
      <c r="B37" s="14">
        <v>1461</v>
      </c>
      <c r="C37" s="14"/>
      <c r="D37" s="14">
        <f t="shared" si="1"/>
        <v>1461</v>
      </c>
      <c r="E37" s="14">
        <v>1896</v>
      </c>
      <c r="F37" s="14"/>
      <c r="G37" s="14">
        <f t="shared" si="2"/>
        <v>1896</v>
      </c>
      <c r="H37" s="15">
        <f t="shared" si="3"/>
        <v>29.774127310061605</v>
      </c>
      <c r="I37" s="15"/>
      <c r="J37" s="16">
        <f t="shared" si="4"/>
        <v>29.774127310061605</v>
      </c>
    </row>
    <row r="38" spans="1:10" ht="15">
      <c r="A38" s="36" t="s">
        <v>35</v>
      </c>
      <c r="B38" s="11">
        <v>374</v>
      </c>
      <c r="C38" s="11"/>
      <c r="D38" s="11">
        <f t="shared" si="1"/>
        <v>374</v>
      </c>
      <c r="E38" s="11">
        <v>529</v>
      </c>
      <c r="F38" s="11">
        <v>1</v>
      </c>
      <c r="G38" s="11">
        <f t="shared" si="2"/>
        <v>530</v>
      </c>
      <c r="H38" s="12">
        <f t="shared" si="3"/>
        <v>41.44385026737968</v>
      </c>
      <c r="I38" s="12"/>
      <c r="J38" s="13">
        <f t="shared" si="4"/>
        <v>41.711229946524064</v>
      </c>
    </row>
    <row r="39" spans="1:10" ht="15">
      <c r="A39" s="35" t="s">
        <v>36</v>
      </c>
      <c r="B39" s="14">
        <v>7039</v>
      </c>
      <c r="C39" s="14">
        <v>990</v>
      </c>
      <c r="D39" s="14">
        <f t="shared" si="1"/>
        <v>8029</v>
      </c>
      <c r="E39" s="14">
        <v>7547</v>
      </c>
      <c r="F39" s="14">
        <v>852</v>
      </c>
      <c r="G39" s="14">
        <f t="shared" si="2"/>
        <v>8399</v>
      </c>
      <c r="H39" s="15">
        <f t="shared" si="3"/>
        <v>7.216934223611308</v>
      </c>
      <c r="I39" s="15">
        <f t="shared" si="3"/>
        <v>-13.939393939393941</v>
      </c>
      <c r="J39" s="16">
        <f t="shared" si="4"/>
        <v>4.6082949308755765</v>
      </c>
    </row>
    <row r="40" spans="1:10" ht="15">
      <c r="A40" s="36" t="s">
        <v>37</v>
      </c>
      <c r="B40" s="11">
        <v>133</v>
      </c>
      <c r="C40" s="11"/>
      <c r="D40" s="11">
        <f t="shared" si="1"/>
        <v>133</v>
      </c>
      <c r="E40" s="11">
        <v>265</v>
      </c>
      <c r="F40" s="11">
        <v>5</v>
      </c>
      <c r="G40" s="11">
        <f t="shared" si="2"/>
        <v>270</v>
      </c>
      <c r="H40" s="12">
        <f t="shared" si="3"/>
        <v>99.24812030075188</v>
      </c>
      <c r="I40" s="12"/>
      <c r="J40" s="13">
        <f t="shared" si="4"/>
        <v>103.00751879699249</v>
      </c>
    </row>
    <row r="41" spans="1:10" ht="15">
      <c r="A41" s="35" t="s">
        <v>38</v>
      </c>
      <c r="B41" s="14">
        <v>4087</v>
      </c>
      <c r="C41" s="14">
        <v>366</v>
      </c>
      <c r="D41" s="14">
        <f t="shared" si="1"/>
        <v>4453</v>
      </c>
      <c r="E41" s="14">
        <v>4401</v>
      </c>
      <c r="F41" s="14">
        <v>424</v>
      </c>
      <c r="G41" s="14">
        <f t="shared" si="2"/>
        <v>4825</v>
      </c>
      <c r="H41" s="15">
        <f t="shared" si="3"/>
        <v>7.682896990457548</v>
      </c>
      <c r="I41" s="15">
        <f t="shared" si="3"/>
        <v>15.846994535519126</v>
      </c>
      <c r="J41" s="16">
        <f t="shared" si="4"/>
        <v>8.353918706490008</v>
      </c>
    </row>
    <row r="42" spans="1:10" ht="15">
      <c r="A42" s="36" t="s">
        <v>39</v>
      </c>
      <c r="B42" s="11">
        <v>2810</v>
      </c>
      <c r="C42" s="11">
        <v>32</v>
      </c>
      <c r="D42" s="11">
        <f t="shared" si="1"/>
        <v>2842</v>
      </c>
      <c r="E42" s="11">
        <v>2851</v>
      </c>
      <c r="F42" s="11">
        <v>20</v>
      </c>
      <c r="G42" s="11">
        <f t="shared" si="2"/>
        <v>2871</v>
      </c>
      <c r="H42" s="12">
        <f t="shared" si="3"/>
        <v>1.4590747330960854</v>
      </c>
      <c r="I42" s="12">
        <f t="shared" si="3"/>
        <v>-37.5</v>
      </c>
      <c r="J42" s="13">
        <f t="shared" si="4"/>
        <v>1.0204081632653061</v>
      </c>
    </row>
    <row r="43" spans="1:10" ht="15">
      <c r="A43" s="35" t="s">
        <v>40</v>
      </c>
      <c r="B43" s="14">
        <v>2128</v>
      </c>
      <c r="C43" s="14">
        <v>2</v>
      </c>
      <c r="D43" s="14">
        <f t="shared" si="1"/>
        <v>2130</v>
      </c>
      <c r="E43" s="14">
        <v>2517</v>
      </c>
      <c r="F43" s="14">
        <v>7</v>
      </c>
      <c r="G43" s="14">
        <f t="shared" si="2"/>
        <v>2524</v>
      </c>
      <c r="H43" s="15">
        <f t="shared" si="3"/>
        <v>18.280075187969924</v>
      </c>
      <c r="I43" s="15">
        <f t="shared" si="3"/>
        <v>250</v>
      </c>
      <c r="J43" s="16">
        <f t="shared" si="4"/>
        <v>18.497652582159624</v>
      </c>
    </row>
    <row r="44" spans="1:10" ht="15">
      <c r="A44" s="36" t="s">
        <v>41</v>
      </c>
      <c r="B44" s="11">
        <v>1223</v>
      </c>
      <c r="C44" s="11">
        <v>2</v>
      </c>
      <c r="D44" s="11">
        <f t="shared" si="1"/>
        <v>1225</v>
      </c>
      <c r="E44" s="11">
        <v>1381</v>
      </c>
      <c r="F44" s="11"/>
      <c r="G44" s="11">
        <f t="shared" si="2"/>
        <v>1381</v>
      </c>
      <c r="H44" s="12">
        <f t="shared" si="3"/>
        <v>12.919051512673754</v>
      </c>
      <c r="I44" s="12">
        <f t="shared" si="3"/>
        <v>-100</v>
      </c>
      <c r="J44" s="13">
        <f t="shared" si="4"/>
        <v>12.73469387755102</v>
      </c>
    </row>
    <row r="45" spans="1:10" ht="15">
      <c r="A45" s="35" t="s">
        <v>42</v>
      </c>
      <c r="B45" s="14">
        <v>1572</v>
      </c>
      <c r="C45" s="14">
        <v>19</v>
      </c>
      <c r="D45" s="14">
        <f t="shared" si="1"/>
        <v>1591</v>
      </c>
      <c r="E45" s="14">
        <v>1859</v>
      </c>
      <c r="F45" s="14">
        <v>9</v>
      </c>
      <c r="G45" s="14">
        <f t="shared" si="2"/>
        <v>1868</v>
      </c>
      <c r="H45" s="15">
        <f t="shared" si="3"/>
        <v>18.25699745547074</v>
      </c>
      <c r="I45" s="15">
        <f t="shared" si="3"/>
        <v>-52.63157894736842</v>
      </c>
      <c r="J45" s="16">
        <f t="shared" si="4"/>
        <v>17.410433689503456</v>
      </c>
    </row>
    <row r="46" spans="1:10" ht="15">
      <c r="A46" s="36" t="s">
        <v>43</v>
      </c>
      <c r="B46" s="11">
        <v>350</v>
      </c>
      <c r="C46" s="11"/>
      <c r="D46" s="11">
        <f>+B46+C46</f>
        <v>350</v>
      </c>
      <c r="E46" s="11">
        <v>2888</v>
      </c>
      <c r="F46" s="11">
        <v>8</v>
      </c>
      <c r="G46" s="11">
        <f>+E46+F46</f>
        <v>2896</v>
      </c>
      <c r="H46" s="12">
        <f t="shared" si="3"/>
        <v>725.1428571428572</v>
      </c>
      <c r="I46" s="12"/>
      <c r="J46" s="13">
        <f t="shared" si="4"/>
        <v>727.4285714285714</v>
      </c>
    </row>
    <row r="47" spans="1:10" ht="15">
      <c r="A47" s="35" t="s">
        <v>44</v>
      </c>
      <c r="B47" s="14">
        <v>6436</v>
      </c>
      <c r="C47" s="14">
        <v>259</v>
      </c>
      <c r="D47" s="14">
        <f t="shared" si="1"/>
        <v>6695</v>
      </c>
      <c r="E47" s="14">
        <v>6656</v>
      </c>
      <c r="F47" s="14">
        <v>361</v>
      </c>
      <c r="G47" s="14">
        <f t="shared" si="2"/>
        <v>7017</v>
      </c>
      <c r="H47" s="15">
        <f t="shared" si="3"/>
        <v>3.418272218769422</v>
      </c>
      <c r="I47" s="15">
        <f t="shared" si="3"/>
        <v>39.38223938223938</v>
      </c>
      <c r="J47" s="16">
        <f t="shared" si="4"/>
        <v>4.809559372666169</v>
      </c>
    </row>
    <row r="48" spans="1:10" ht="15">
      <c r="A48" s="36" t="s">
        <v>45</v>
      </c>
      <c r="B48" s="11">
        <v>421</v>
      </c>
      <c r="C48" s="11">
        <v>0</v>
      </c>
      <c r="D48" s="11">
        <f t="shared" si="1"/>
        <v>421</v>
      </c>
      <c r="E48" s="11">
        <v>786</v>
      </c>
      <c r="F48" s="11"/>
      <c r="G48" s="11">
        <f t="shared" si="2"/>
        <v>786</v>
      </c>
      <c r="H48" s="12">
        <f t="shared" si="3"/>
        <v>86.69833729216153</v>
      </c>
      <c r="I48" s="12"/>
      <c r="J48" s="13">
        <f t="shared" si="4"/>
        <v>86.69833729216153</v>
      </c>
    </row>
    <row r="49" spans="1:10" ht="15">
      <c r="A49" s="35" t="s">
        <v>46</v>
      </c>
      <c r="B49" s="14">
        <v>412</v>
      </c>
      <c r="C49" s="14">
        <v>2</v>
      </c>
      <c r="D49" s="14">
        <f t="shared" si="1"/>
        <v>414</v>
      </c>
      <c r="E49" s="14">
        <v>411</v>
      </c>
      <c r="F49" s="14">
        <v>3</v>
      </c>
      <c r="G49" s="14">
        <f t="shared" si="2"/>
        <v>414</v>
      </c>
      <c r="H49" s="19">
        <f t="shared" si="3"/>
        <v>-0.24271844660194172</v>
      </c>
      <c r="I49" s="15">
        <f t="shared" si="3"/>
        <v>50</v>
      </c>
      <c r="J49" s="16">
        <f>+((G49-D49)/D49)*100</f>
        <v>0</v>
      </c>
    </row>
    <row r="50" spans="1:10" ht="15">
      <c r="A50" s="36" t="s">
        <v>47</v>
      </c>
      <c r="B50" s="11">
        <v>2057</v>
      </c>
      <c r="C50" s="11">
        <v>29</v>
      </c>
      <c r="D50" s="11">
        <f t="shared" si="1"/>
        <v>2086</v>
      </c>
      <c r="E50" s="11">
        <v>2327</v>
      </c>
      <c r="F50" s="11">
        <v>39</v>
      </c>
      <c r="G50" s="11">
        <f t="shared" si="2"/>
        <v>2366</v>
      </c>
      <c r="H50" s="12">
        <f t="shared" si="3"/>
        <v>13.125911521633446</v>
      </c>
      <c r="I50" s="12">
        <f t="shared" si="3"/>
        <v>34.48275862068966</v>
      </c>
      <c r="J50" s="13">
        <f t="shared" si="4"/>
        <v>13.422818791946309</v>
      </c>
    </row>
    <row r="51" spans="1:10" ht="15">
      <c r="A51" s="35" t="s">
        <v>48</v>
      </c>
      <c r="B51" s="14">
        <v>2725</v>
      </c>
      <c r="C51" s="14">
        <v>79</v>
      </c>
      <c r="D51" s="14">
        <f t="shared" si="1"/>
        <v>2804</v>
      </c>
      <c r="E51" s="14">
        <v>2973</v>
      </c>
      <c r="F51" s="14">
        <v>112</v>
      </c>
      <c r="G51" s="14">
        <f t="shared" si="2"/>
        <v>3085</v>
      </c>
      <c r="H51" s="15">
        <f t="shared" si="3"/>
        <v>9.100917431192661</v>
      </c>
      <c r="I51" s="15">
        <f t="shared" si="3"/>
        <v>41.77215189873418</v>
      </c>
      <c r="J51" s="16">
        <f t="shared" si="4"/>
        <v>10.021398002853067</v>
      </c>
    </row>
    <row r="52" spans="1:10" ht="15">
      <c r="A52" s="36" t="s">
        <v>49</v>
      </c>
      <c r="B52" s="11">
        <v>1106</v>
      </c>
      <c r="C52" s="11">
        <v>1</v>
      </c>
      <c r="D52" s="11">
        <f t="shared" si="1"/>
        <v>1107</v>
      </c>
      <c r="E52" s="11">
        <v>772</v>
      </c>
      <c r="F52" s="11"/>
      <c r="G52" s="11">
        <f t="shared" si="2"/>
        <v>772</v>
      </c>
      <c r="H52" s="12">
        <f t="shared" si="3"/>
        <v>-30.198915009041592</v>
      </c>
      <c r="I52" s="12">
        <f t="shared" si="3"/>
        <v>-100</v>
      </c>
      <c r="J52" s="13">
        <f t="shared" si="4"/>
        <v>-30.26196928635953</v>
      </c>
    </row>
    <row r="53" spans="1:10" ht="15">
      <c r="A53" s="35" t="s">
        <v>50</v>
      </c>
      <c r="B53" s="14">
        <v>621</v>
      </c>
      <c r="C53" s="14">
        <v>162</v>
      </c>
      <c r="D53" s="14">
        <f t="shared" si="1"/>
        <v>783</v>
      </c>
      <c r="E53" s="14">
        <v>425</v>
      </c>
      <c r="F53" s="14">
        <v>133</v>
      </c>
      <c r="G53" s="14">
        <f t="shared" si="2"/>
        <v>558</v>
      </c>
      <c r="H53" s="15">
        <f t="shared" si="3"/>
        <v>-31.561996779388085</v>
      </c>
      <c r="I53" s="15">
        <f t="shared" si="3"/>
        <v>-17.901234567901234</v>
      </c>
      <c r="J53" s="16">
        <f t="shared" si="4"/>
        <v>-28.735632183908045</v>
      </c>
    </row>
    <row r="54" spans="1:10" ht="15">
      <c r="A54" s="36" t="s">
        <v>51</v>
      </c>
      <c r="B54" s="11">
        <v>442</v>
      </c>
      <c r="C54" s="11"/>
      <c r="D54" s="11">
        <f t="shared" si="1"/>
        <v>442</v>
      </c>
      <c r="E54" s="11">
        <v>400</v>
      </c>
      <c r="F54" s="11"/>
      <c r="G54" s="11">
        <f t="shared" si="2"/>
        <v>400</v>
      </c>
      <c r="H54" s="12">
        <f t="shared" si="3"/>
        <v>-9.502262443438914</v>
      </c>
      <c r="I54" s="12"/>
      <c r="J54" s="13">
        <f t="shared" si="4"/>
        <v>-9.502262443438914</v>
      </c>
    </row>
    <row r="55" spans="1:10" ht="15">
      <c r="A55" s="35" t="s">
        <v>52</v>
      </c>
      <c r="B55" s="14">
        <v>46</v>
      </c>
      <c r="C55" s="14"/>
      <c r="D55" s="14">
        <f t="shared" si="1"/>
        <v>46</v>
      </c>
      <c r="E55" s="14">
        <v>120</v>
      </c>
      <c r="F55" s="14"/>
      <c r="G55" s="14">
        <f t="shared" si="2"/>
        <v>120</v>
      </c>
      <c r="H55" s="15">
        <f t="shared" si="3"/>
        <v>160.8695652173913</v>
      </c>
      <c r="I55" s="15"/>
      <c r="J55" s="16">
        <f t="shared" si="4"/>
        <v>160.8695652173913</v>
      </c>
    </row>
    <row r="56" spans="1:10" ht="15">
      <c r="A56" s="36" t="s">
        <v>53</v>
      </c>
      <c r="B56" s="11">
        <v>4825</v>
      </c>
      <c r="C56" s="11">
        <v>13</v>
      </c>
      <c r="D56" s="11">
        <f t="shared" si="1"/>
        <v>4838</v>
      </c>
      <c r="E56" s="11">
        <v>5246</v>
      </c>
      <c r="F56" s="11">
        <v>78</v>
      </c>
      <c r="G56" s="11">
        <f t="shared" si="2"/>
        <v>5324</v>
      </c>
      <c r="H56" s="12">
        <f t="shared" si="3"/>
        <v>8.72538860103627</v>
      </c>
      <c r="I56" s="12">
        <f t="shared" si="3"/>
        <v>500</v>
      </c>
      <c r="J56" s="13">
        <f t="shared" si="4"/>
        <v>10.045473336089293</v>
      </c>
    </row>
    <row r="57" spans="1:10" ht="15">
      <c r="A57" s="35" t="s">
        <v>65</v>
      </c>
      <c r="B57" s="14">
        <v>391</v>
      </c>
      <c r="C57" s="14">
        <v>115</v>
      </c>
      <c r="D57" s="14">
        <f t="shared" si="1"/>
        <v>506</v>
      </c>
      <c r="E57" s="14">
        <v>440</v>
      </c>
      <c r="F57" s="14">
        <v>70</v>
      </c>
      <c r="G57" s="14">
        <f t="shared" si="2"/>
        <v>510</v>
      </c>
      <c r="H57" s="15">
        <f t="shared" si="3"/>
        <v>12.531969309462914</v>
      </c>
      <c r="I57" s="15">
        <f t="shared" si="3"/>
        <v>-39.130434782608695</v>
      </c>
      <c r="J57" s="16">
        <f t="shared" si="4"/>
        <v>0.7905138339920948</v>
      </c>
    </row>
    <row r="58" spans="1:10" ht="15">
      <c r="A58" s="36" t="s">
        <v>66</v>
      </c>
      <c r="B58" s="11"/>
      <c r="C58" s="11">
        <v>102</v>
      </c>
      <c r="D58" s="11">
        <f t="shared" si="1"/>
        <v>102</v>
      </c>
      <c r="E58" s="11"/>
      <c r="F58" s="11">
        <v>116</v>
      </c>
      <c r="G58" s="11">
        <f t="shared" si="2"/>
        <v>116</v>
      </c>
      <c r="H58" s="12"/>
      <c r="I58" s="12">
        <f t="shared" si="3"/>
        <v>13.725490196078432</v>
      </c>
      <c r="J58" s="13">
        <f t="shared" si="4"/>
        <v>13.725490196078432</v>
      </c>
    </row>
    <row r="59" spans="1:10" ht="15">
      <c r="A59" s="6" t="s">
        <v>54</v>
      </c>
      <c r="B59" s="37">
        <f>+B60-SUM(B5+B9+B19+B31+B57+B58)</f>
        <v>304186</v>
      </c>
      <c r="C59" s="37">
        <f>+C60-SUM(C5+C9+C19+C31+C57+C58)</f>
        <v>278992</v>
      </c>
      <c r="D59" s="37">
        <f>+D60-SUM(D5+D9+D19+D31+D57+D58)</f>
        <v>583178</v>
      </c>
      <c r="E59" s="37">
        <f>+E60-SUM(E5+E9+E19+E31+E57+E58)</f>
        <v>321869</v>
      </c>
      <c r="F59" s="37">
        <f>+F60-SUM(F5+F9+F19+F31+F57+F58)</f>
        <v>259652</v>
      </c>
      <c r="G59" s="37">
        <f>+G60-SUM(G5+G9+G19+G31+G57+G58)</f>
        <v>581521</v>
      </c>
      <c r="H59" s="38">
        <f>+((E59-B59)/B59)*100</f>
        <v>5.813219543305741</v>
      </c>
      <c r="I59" s="38">
        <f t="shared" si="3"/>
        <v>-6.932098411423983</v>
      </c>
      <c r="J59" s="38">
        <f t="shared" si="3"/>
        <v>-0.28413280336363855</v>
      </c>
    </row>
    <row r="60" spans="1:10" ht="15">
      <c r="A60" s="22" t="s">
        <v>55</v>
      </c>
      <c r="B60" s="39">
        <f>SUM(B4:B58)</f>
        <v>377024</v>
      </c>
      <c r="C60" s="39">
        <f>SUM(C4:C58)</f>
        <v>322836</v>
      </c>
      <c r="D60" s="39">
        <f>SUM(D4:D58)</f>
        <v>699860</v>
      </c>
      <c r="E60" s="39">
        <f>SUM(E4:E58)</f>
        <v>404934</v>
      </c>
      <c r="F60" s="39">
        <f>SUM(F4:F58)</f>
        <v>308257</v>
      </c>
      <c r="G60" s="39">
        <f>SUM(G4:G58)</f>
        <v>713191</v>
      </c>
      <c r="H60" s="40">
        <f>+((E60-B60)/B60)*100</f>
        <v>7.402711763707351</v>
      </c>
      <c r="I60" s="40">
        <f t="shared" si="3"/>
        <v>-4.515915201526472</v>
      </c>
      <c r="J60" s="40">
        <f t="shared" si="3"/>
        <v>1.9048095333352384</v>
      </c>
    </row>
    <row r="61" spans="1:10" ht="15">
      <c r="A61" s="41"/>
      <c r="B61" s="42"/>
      <c r="C61" s="42"/>
      <c r="D61" s="42"/>
      <c r="E61" s="42"/>
      <c r="F61" s="42"/>
      <c r="G61" s="42"/>
      <c r="H61" s="42"/>
      <c r="I61" s="42"/>
      <c r="J61" s="43"/>
    </row>
    <row r="62" spans="1:10" ht="15">
      <c r="A62" s="41"/>
      <c r="B62" s="42"/>
      <c r="C62" s="42"/>
      <c r="D62" s="42"/>
      <c r="E62" s="42"/>
      <c r="F62" s="42"/>
      <c r="G62" s="42"/>
      <c r="H62" s="42"/>
      <c r="I62" s="42"/>
      <c r="J62" s="43"/>
    </row>
    <row r="63" spans="1:10" ht="15.75" thickBot="1">
      <c r="A63" s="44"/>
      <c r="B63" s="45"/>
      <c r="C63" s="45"/>
      <c r="D63" s="45"/>
      <c r="E63" s="45"/>
      <c r="F63" s="45"/>
      <c r="G63" s="45"/>
      <c r="H63" s="45"/>
      <c r="I63" s="45"/>
      <c r="J63" s="46"/>
    </row>
    <row r="64" spans="1:10" ht="48" customHeight="1">
      <c r="A64" s="54" t="s">
        <v>67</v>
      </c>
      <c r="B64" s="54"/>
      <c r="C64" s="54"/>
      <c r="D64" s="54"/>
      <c r="E64" s="54"/>
      <c r="F64" s="54"/>
      <c r="G64" s="54"/>
      <c r="H64" s="54"/>
      <c r="I64" s="54"/>
      <c r="J64" s="54"/>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dimension ref="A1:J66"/>
  <sheetViews>
    <sheetView zoomScale="80" zoomScaleNormal="80" zoomScalePageLayoutView="0" workbookViewId="0" topLeftCell="A29">
      <selection activeCell="C69" sqref="C69"/>
    </sheetView>
  </sheetViews>
  <sheetFormatPr defaultColWidth="9.140625" defaultRowHeight="15"/>
  <cols>
    <col min="1" max="1" width="28.57421875" style="0" customWidth="1"/>
    <col min="2" max="10" width="14.28125" style="0" customWidth="1"/>
  </cols>
  <sheetData>
    <row r="1" spans="1:10" ht="21.75" customHeight="1">
      <c r="A1" s="55" t="s">
        <v>74</v>
      </c>
      <c r="B1" s="56"/>
      <c r="C1" s="56"/>
      <c r="D1" s="56"/>
      <c r="E1" s="56"/>
      <c r="F1" s="56"/>
      <c r="G1" s="56"/>
      <c r="H1" s="56"/>
      <c r="I1" s="56"/>
      <c r="J1" s="57"/>
    </row>
    <row r="2" spans="1:10" ht="30" customHeight="1">
      <c r="A2" s="58" t="s">
        <v>1</v>
      </c>
      <c r="B2" s="60" t="s">
        <v>58</v>
      </c>
      <c r="C2" s="60"/>
      <c r="D2" s="60"/>
      <c r="E2" s="60" t="s">
        <v>59</v>
      </c>
      <c r="F2" s="60"/>
      <c r="G2" s="60"/>
      <c r="H2" s="61" t="s">
        <v>2</v>
      </c>
      <c r="I2" s="61"/>
      <c r="J2" s="62"/>
    </row>
    <row r="3" spans="1:10" ht="15">
      <c r="A3" s="59"/>
      <c r="B3" s="9" t="s">
        <v>3</v>
      </c>
      <c r="C3" s="9" t="s">
        <v>4</v>
      </c>
      <c r="D3" s="9" t="s">
        <v>5</v>
      </c>
      <c r="E3" s="9" t="s">
        <v>3</v>
      </c>
      <c r="F3" s="9" t="s">
        <v>4</v>
      </c>
      <c r="G3" s="9" t="s">
        <v>5</v>
      </c>
      <c r="H3" s="9" t="s">
        <v>3</v>
      </c>
      <c r="I3" s="9" t="s">
        <v>4</v>
      </c>
      <c r="J3" s="10" t="s">
        <v>5</v>
      </c>
    </row>
    <row r="4" spans="1:10" ht="15">
      <c r="A4" s="1" t="s">
        <v>6</v>
      </c>
      <c r="B4" s="11">
        <v>130090.8</v>
      </c>
      <c r="C4" s="11">
        <v>858545.2860000001</v>
      </c>
      <c r="D4" s="11">
        <f>+B4+C4</f>
        <v>988636.0860000001</v>
      </c>
      <c r="E4" s="11">
        <v>101079</v>
      </c>
      <c r="F4" s="11">
        <v>836314</v>
      </c>
      <c r="G4" s="11">
        <f>+E4+F4</f>
        <v>937393</v>
      </c>
      <c r="H4" s="12">
        <f>+((E4-B4)/B4)*100</f>
        <v>-22.301192705402688</v>
      </c>
      <c r="I4" s="12">
        <f aca="true" t="shared" si="0" ref="I4:J18">+((F4-C4)/C4)*100</f>
        <v>-2.5894133207086387</v>
      </c>
      <c r="J4" s="13">
        <f t="shared" si="0"/>
        <v>-5.183210154438983</v>
      </c>
    </row>
    <row r="5" spans="1:10" ht="15">
      <c r="A5" s="3" t="s">
        <v>61</v>
      </c>
      <c r="B5" s="14">
        <v>72838.18699999999</v>
      </c>
      <c r="C5" s="14">
        <v>105957.59800000001</v>
      </c>
      <c r="D5" s="14">
        <f aca="true" t="shared" si="1" ref="D5:D58">+B5+C5</f>
        <v>178795.785</v>
      </c>
      <c r="E5" s="14">
        <v>76487</v>
      </c>
      <c r="F5" s="14">
        <v>110368</v>
      </c>
      <c r="G5" s="14">
        <f aca="true" t="shared" si="2" ref="G5:G58">+E5+F5</f>
        <v>186855</v>
      </c>
      <c r="H5" s="15">
        <f>+((E5-B5)/B5)*100</f>
        <v>5.00947806402706</v>
      </c>
      <c r="I5" s="15">
        <f t="shared" si="0"/>
        <v>4.162421650970218</v>
      </c>
      <c r="J5" s="16">
        <f t="shared" si="0"/>
        <v>4.5074971985497285</v>
      </c>
    </row>
    <row r="6" spans="1:10" ht="15">
      <c r="A6" s="5" t="s">
        <v>7</v>
      </c>
      <c r="B6" s="11">
        <v>47873.26699999999</v>
      </c>
      <c r="C6" s="11">
        <v>16121.594000000001</v>
      </c>
      <c r="D6" s="11">
        <f t="shared" si="1"/>
        <v>63994.86099999999</v>
      </c>
      <c r="E6" s="11">
        <v>47548</v>
      </c>
      <c r="F6" s="11">
        <v>14476</v>
      </c>
      <c r="G6" s="11">
        <f t="shared" si="2"/>
        <v>62024</v>
      </c>
      <c r="H6" s="12">
        <f>+((E6-B6)/B6)*100</f>
        <v>-0.6794334717118692</v>
      </c>
      <c r="I6" s="12">
        <f t="shared" si="0"/>
        <v>-10.207390162536042</v>
      </c>
      <c r="J6" s="13">
        <f t="shared" si="0"/>
        <v>-3.0797176041994843</v>
      </c>
    </row>
    <row r="7" spans="1:10" ht="15">
      <c r="A7" s="3" t="s">
        <v>8</v>
      </c>
      <c r="B7" s="14">
        <v>51404.309</v>
      </c>
      <c r="C7" s="14">
        <v>24379.210000000006</v>
      </c>
      <c r="D7" s="14">
        <f t="shared" si="1"/>
        <v>75783.519</v>
      </c>
      <c r="E7" s="14">
        <v>43813</v>
      </c>
      <c r="F7" s="14">
        <v>20168</v>
      </c>
      <c r="G7" s="14">
        <f t="shared" si="2"/>
        <v>63981</v>
      </c>
      <c r="H7" s="15">
        <f>+((E7-B7)/B7)*100</f>
        <v>-14.767845629439355</v>
      </c>
      <c r="I7" s="15">
        <f t="shared" si="0"/>
        <v>-17.27377548329091</v>
      </c>
      <c r="J7" s="16">
        <f t="shared" si="0"/>
        <v>-15.573991754064629</v>
      </c>
    </row>
    <row r="8" spans="1:10" ht="15">
      <c r="A8" s="5" t="s">
        <v>9</v>
      </c>
      <c r="B8" s="11">
        <v>36503.774999999994</v>
      </c>
      <c r="C8" s="11">
        <v>150021.13599999994</v>
      </c>
      <c r="D8" s="11">
        <f t="shared" si="1"/>
        <v>186524.91099999993</v>
      </c>
      <c r="E8" s="11">
        <v>36180</v>
      </c>
      <c r="F8" s="11">
        <v>82544</v>
      </c>
      <c r="G8" s="11">
        <f t="shared" si="2"/>
        <v>118724</v>
      </c>
      <c r="H8" s="12">
        <f>+((E8-B8)/B8)*100</f>
        <v>-0.886963060669737</v>
      </c>
      <c r="I8" s="12">
        <f t="shared" si="0"/>
        <v>-44.97841957415918</v>
      </c>
      <c r="J8" s="13">
        <f t="shared" si="0"/>
        <v>-36.34952062783719</v>
      </c>
    </row>
    <row r="9" spans="1:10" ht="15">
      <c r="A9" s="3" t="s">
        <v>62</v>
      </c>
      <c r="B9" s="14">
        <v>1869.54</v>
      </c>
      <c r="C9" s="14">
        <v>4080.1039999999994</v>
      </c>
      <c r="D9" s="14">
        <f t="shared" si="1"/>
        <v>5949.643999999999</v>
      </c>
      <c r="E9" s="14">
        <v>2030</v>
      </c>
      <c r="F9" s="14">
        <v>2377</v>
      </c>
      <c r="G9" s="14">
        <f t="shared" si="2"/>
        <v>4407</v>
      </c>
      <c r="H9" s="15">
        <f>+((E9-B9)/B9)*100</f>
        <v>8.582859954855207</v>
      </c>
      <c r="I9" s="15">
        <f t="shared" si="0"/>
        <v>-41.74168109440347</v>
      </c>
      <c r="J9" s="16">
        <f t="shared" si="0"/>
        <v>-25.928341258737493</v>
      </c>
    </row>
    <row r="10" spans="1:10" ht="15">
      <c r="A10" s="5" t="s">
        <v>10</v>
      </c>
      <c r="B10" s="11">
        <v>5758.845</v>
      </c>
      <c r="C10" s="11">
        <v>21543.494</v>
      </c>
      <c r="D10" s="11">
        <f t="shared" si="1"/>
        <v>27302.339</v>
      </c>
      <c r="E10" s="11">
        <v>5770</v>
      </c>
      <c r="F10" s="11">
        <v>13090</v>
      </c>
      <c r="G10" s="11">
        <f t="shared" si="2"/>
        <v>18860</v>
      </c>
      <c r="H10" s="17">
        <f>+((E10-B10)/B10)*100</f>
        <v>0.19370203573806458</v>
      </c>
      <c r="I10" s="12">
        <f t="shared" si="0"/>
        <v>-39.23919676167663</v>
      </c>
      <c r="J10" s="13">
        <f t="shared" si="0"/>
        <v>-30.92166938517612</v>
      </c>
    </row>
    <row r="11" spans="1:10" ht="15">
      <c r="A11" s="3" t="s">
        <v>11</v>
      </c>
      <c r="B11" s="14">
        <v>10207.712</v>
      </c>
      <c r="C11" s="14">
        <v>11300.092999999997</v>
      </c>
      <c r="D11" s="14">
        <f t="shared" si="1"/>
        <v>21507.804999999997</v>
      </c>
      <c r="E11" s="14">
        <v>9719</v>
      </c>
      <c r="F11" s="14">
        <v>6234</v>
      </c>
      <c r="G11" s="14">
        <f t="shared" si="2"/>
        <v>15953</v>
      </c>
      <c r="H11" s="15">
        <f>+((E11-B11)/B11)*100</f>
        <v>-4.787674260402327</v>
      </c>
      <c r="I11" s="15">
        <f t="shared" si="0"/>
        <v>-44.83231244203033</v>
      </c>
      <c r="J11" s="16">
        <f t="shared" si="0"/>
        <v>-25.826926550617312</v>
      </c>
    </row>
    <row r="12" spans="1:10" ht="15">
      <c r="A12" s="5" t="s">
        <v>12</v>
      </c>
      <c r="B12" s="11">
        <v>22225.781000000003</v>
      </c>
      <c r="C12" s="11">
        <v>5653.968000000001</v>
      </c>
      <c r="D12" s="11">
        <f t="shared" si="1"/>
        <v>27879.749000000003</v>
      </c>
      <c r="E12" s="11">
        <v>21995</v>
      </c>
      <c r="F12" s="11">
        <v>5987</v>
      </c>
      <c r="G12" s="11">
        <f t="shared" si="2"/>
        <v>27982</v>
      </c>
      <c r="H12" s="12">
        <f>+((E12-B12)/B12)*100</f>
        <v>-1.0383482137253248</v>
      </c>
      <c r="I12" s="12">
        <f t="shared" si="0"/>
        <v>5.890234964187969</v>
      </c>
      <c r="J12" s="27">
        <f t="shared" si="0"/>
        <v>0.3667572473482332</v>
      </c>
    </row>
    <row r="13" spans="1:10" ht="15">
      <c r="A13" s="3" t="s">
        <v>13</v>
      </c>
      <c r="B13" s="14">
        <v>15263.560999999998</v>
      </c>
      <c r="C13" s="14">
        <v>1188.5469999999998</v>
      </c>
      <c r="D13" s="14">
        <f t="shared" si="1"/>
        <v>16452.107999999997</v>
      </c>
      <c r="E13" s="14">
        <v>15988</v>
      </c>
      <c r="F13" s="14">
        <v>1025</v>
      </c>
      <c r="G13" s="14">
        <f t="shared" si="2"/>
        <v>17013</v>
      </c>
      <c r="H13" s="15">
        <f>+((E13-B13)/B13)*100</f>
        <v>4.746199134002886</v>
      </c>
      <c r="I13" s="15">
        <f t="shared" si="0"/>
        <v>-13.760246755071515</v>
      </c>
      <c r="J13" s="16">
        <f t="shared" si="0"/>
        <v>3.409240931314112</v>
      </c>
    </row>
    <row r="14" spans="1:10" ht="15">
      <c r="A14" s="5" t="s">
        <v>14</v>
      </c>
      <c r="B14" s="11">
        <v>5103.572</v>
      </c>
      <c r="C14" s="11">
        <v>242.653</v>
      </c>
      <c r="D14" s="11">
        <f t="shared" si="1"/>
        <v>5346.225</v>
      </c>
      <c r="E14" s="11">
        <v>5423</v>
      </c>
      <c r="F14" s="11">
        <v>165</v>
      </c>
      <c r="G14" s="11">
        <f t="shared" si="2"/>
        <v>5588</v>
      </c>
      <c r="H14" s="12">
        <f>+((E14-B14)/B14)*100</f>
        <v>6.258910425874268</v>
      </c>
      <c r="I14" s="12">
        <f t="shared" si="0"/>
        <v>-32.00166492893143</v>
      </c>
      <c r="J14" s="13">
        <f t="shared" si="0"/>
        <v>4.5223498823936445</v>
      </c>
    </row>
    <row r="15" spans="1:10" ht="15">
      <c r="A15" s="3" t="s">
        <v>15</v>
      </c>
      <c r="B15" s="14">
        <v>10804.320999999998</v>
      </c>
      <c r="C15" s="14">
        <v>1774.8990000000001</v>
      </c>
      <c r="D15" s="14">
        <f t="shared" si="1"/>
        <v>12579.219999999998</v>
      </c>
      <c r="E15" s="14">
        <v>11681</v>
      </c>
      <c r="F15" s="14">
        <v>1639</v>
      </c>
      <c r="G15" s="14">
        <f t="shared" si="2"/>
        <v>13320</v>
      </c>
      <c r="H15" s="15">
        <f>+((E15-B15)/B15)*100</f>
        <v>8.114151736143365</v>
      </c>
      <c r="I15" s="15">
        <f t="shared" si="0"/>
        <v>-7.656717368143208</v>
      </c>
      <c r="J15" s="16">
        <f t="shared" si="0"/>
        <v>5.888918390806446</v>
      </c>
    </row>
    <row r="16" spans="1:10" ht="15">
      <c r="A16" s="5" t="s">
        <v>16</v>
      </c>
      <c r="B16" s="11">
        <v>850.192</v>
      </c>
      <c r="C16" s="11"/>
      <c r="D16" s="11">
        <f t="shared" si="1"/>
        <v>850.192</v>
      </c>
      <c r="E16" s="11">
        <v>1044</v>
      </c>
      <c r="F16" s="11">
        <v>50</v>
      </c>
      <c r="G16" s="11">
        <f t="shared" si="2"/>
        <v>1094</v>
      </c>
      <c r="H16" s="12">
        <f>+((E16-B16)/B16)*100</f>
        <v>22.795792009334363</v>
      </c>
      <c r="I16" s="12"/>
      <c r="J16" s="13">
        <f t="shared" si="0"/>
        <v>28.676816530854204</v>
      </c>
    </row>
    <row r="17" spans="1:10" ht="15">
      <c r="A17" s="3" t="s">
        <v>17</v>
      </c>
      <c r="B17" s="14">
        <v>1160.1480000000001</v>
      </c>
      <c r="C17" s="14"/>
      <c r="D17" s="14">
        <f t="shared" si="1"/>
        <v>1160.1480000000001</v>
      </c>
      <c r="E17" s="14">
        <v>1140</v>
      </c>
      <c r="F17" s="14"/>
      <c r="G17" s="14">
        <f t="shared" si="2"/>
        <v>1140</v>
      </c>
      <c r="H17" s="15">
        <f>+((E17-B17)/B17)*100</f>
        <v>-1.7366749759513558</v>
      </c>
      <c r="I17" s="15"/>
      <c r="J17" s="16">
        <f t="shared" si="0"/>
        <v>-1.7366749759513558</v>
      </c>
    </row>
    <row r="18" spans="1:10" ht="15">
      <c r="A18" s="5" t="s">
        <v>18</v>
      </c>
      <c r="B18" s="11">
        <v>646.8</v>
      </c>
      <c r="C18" s="11">
        <v>67.313</v>
      </c>
      <c r="D18" s="11">
        <f t="shared" si="1"/>
        <v>714.1129999999999</v>
      </c>
      <c r="E18" s="11">
        <v>473</v>
      </c>
      <c r="F18" s="11">
        <v>50</v>
      </c>
      <c r="G18" s="11">
        <f t="shared" si="2"/>
        <v>523</v>
      </c>
      <c r="H18" s="12">
        <f>+((E18-B18)/B18)*100</f>
        <v>-26.870748299319725</v>
      </c>
      <c r="I18" s="12">
        <f>+((F18-C18)/C18)*100</f>
        <v>-25.72014321156389</v>
      </c>
      <c r="J18" s="13">
        <f t="shared" si="0"/>
        <v>-26.762291121993293</v>
      </c>
    </row>
    <row r="19" spans="1:10" ht="15">
      <c r="A19" s="3" t="s">
        <v>63</v>
      </c>
      <c r="B19" s="14">
        <v>0</v>
      </c>
      <c r="C19" s="14"/>
      <c r="D19" s="14"/>
      <c r="E19" s="14"/>
      <c r="F19" s="14"/>
      <c r="G19" s="14"/>
      <c r="H19" s="15"/>
      <c r="I19" s="15"/>
      <c r="J19" s="16"/>
    </row>
    <row r="20" spans="1:10" ht="15">
      <c r="A20" s="5" t="s">
        <v>19</v>
      </c>
      <c r="B20" s="11">
        <v>1051.1889999999999</v>
      </c>
      <c r="C20" s="11">
        <v>142.12099999999998</v>
      </c>
      <c r="D20" s="11">
        <f t="shared" si="1"/>
        <v>1193.31</v>
      </c>
      <c r="E20" s="11">
        <v>1240</v>
      </c>
      <c r="F20" s="11">
        <v>124</v>
      </c>
      <c r="G20" s="11">
        <f t="shared" si="2"/>
        <v>1364</v>
      </c>
      <c r="H20" s="12">
        <f>+((E20-B20)/B20)*100</f>
        <v>17.96166055771133</v>
      </c>
      <c r="I20" s="12">
        <f>+((F20-C20)/C20)*100</f>
        <v>-12.750402825761137</v>
      </c>
      <c r="J20" s="13">
        <f>+((G20-D20)/D20)*100</f>
        <v>14.303910970326243</v>
      </c>
    </row>
    <row r="21" spans="1:10" ht="15">
      <c r="A21" s="3" t="s">
        <v>20</v>
      </c>
      <c r="B21" s="14">
        <v>1.693</v>
      </c>
      <c r="C21" s="14"/>
      <c r="D21" s="14">
        <f t="shared" si="1"/>
        <v>1.693</v>
      </c>
      <c r="E21" s="14"/>
      <c r="F21" s="14"/>
      <c r="G21" s="14"/>
      <c r="H21" s="15">
        <f aca="true" t="shared" si="3" ref="H21:J60">+((E21-B21)/B21)*100</f>
        <v>-100</v>
      </c>
      <c r="I21" s="15"/>
      <c r="J21" s="16">
        <f aca="true" t="shared" si="4" ref="J21:J58">+((G21-D21)/D21)*100</f>
        <v>-100</v>
      </c>
    </row>
    <row r="22" spans="1:10" ht="15">
      <c r="A22" s="5" t="s">
        <v>21</v>
      </c>
      <c r="B22" s="11">
        <v>1538.2160000000001</v>
      </c>
      <c r="C22" s="11">
        <v>8.922</v>
      </c>
      <c r="D22" s="11">
        <f t="shared" si="1"/>
        <v>1547.1380000000001</v>
      </c>
      <c r="E22" s="11">
        <v>2359</v>
      </c>
      <c r="F22" s="11">
        <v>29</v>
      </c>
      <c r="G22" s="11">
        <f t="shared" si="2"/>
        <v>2388</v>
      </c>
      <c r="H22" s="12">
        <f t="shared" si="3"/>
        <v>53.3594761723971</v>
      </c>
      <c r="I22" s="12">
        <f t="shared" si="3"/>
        <v>225.03922887245008</v>
      </c>
      <c r="J22" s="13">
        <f t="shared" si="4"/>
        <v>54.34951504002874</v>
      </c>
    </row>
    <row r="23" spans="1:10" ht="15">
      <c r="A23" s="3" t="s">
        <v>22</v>
      </c>
      <c r="B23" s="14">
        <v>757.61</v>
      </c>
      <c r="C23" s="14"/>
      <c r="D23" s="14">
        <f t="shared" si="1"/>
        <v>757.61</v>
      </c>
      <c r="E23" s="14">
        <v>883</v>
      </c>
      <c r="F23" s="14">
        <v>2</v>
      </c>
      <c r="G23" s="14">
        <f t="shared" si="2"/>
        <v>885</v>
      </c>
      <c r="H23" s="15">
        <f t="shared" si="3"/>
        <v>16.550731906917807</v>
      </c>
      <c r="I23" s="15"/>
      <c r="J23" s="16">
        <f t="shared" si="4"/>
        <v>16.814719974657145</v>
      </c>
    </row>
    <row r="24" spans="1:10" ht="15">
      <c r="A24" s="5" t="s">
        <v>23</v>
      </c>
      <c r="B24" s="11">
        <v>588.898</v>
      </c>
      <c r="C24" s="11">
        <v>407.6329999999999</v>
      </c>
      <c r="D24" s="11">
        <f t="shared" si="1"/>
        <v>996.531</v>
      </c>
      <c r="E24" s="11">
        <v>1490</v>
      </c>
      <c r="F24" s="11">
        <v>395</v>
      </c>
      <c r="G24" s="11">
        <f t="shared" si="2"/>
        <v>1885</v>
      </c>
      <c r="H24" s="12">
        <f t="shared" si="3"/>
        <v>153.01495335355187</v>
      </c>
      <c r="I24" s="12">
        <f t="shared" si="3"/>
        <v>-3.099111210328881</v>
      </c>
      <c r="J24" s="13">
        <f t="shared" si="4"/>
        <v>89.15618279812672</v>
      </c>
    </row>
    <row r="25" spans="1:10" ht="15">
      <c r="A25" s="3" t="s">
        <v>24</v>
      </c>
      <c r="B25" s="14">
        <v>546.4670000000001</v>
      </c>
      <c r="C25" s="14">
        <v>2.57</v>
      </c>
      <c r="D25" s="14">
        <f t="shared" si="1"/>
        <v>549.0370000000001</v>
      </c>
      <c r="E25" s="14">
        <v>463</v>
      </c>
      <c r="F25" s="14">
        <v>35</v>
      </c>
      <c r="G25" s="14">
        <f t="shared" si="2"/>
        <v>498</v>
      </c>
      <c r="H25" s="15">
        <f t="shared" si="3"/>
        <v>-15.273932369200718</v>
      </c>
      <c r="I25" s="15">
        <f t="shared" si="3"/>
        <v>1261.8677042801557</v>
      </c>
      <c r="J25" s="16">
        <f t="shared" si="4"/>
        <v>-9.295730524536621</v>
      </c>
    </row>
    <row r="26" spans="1:10" ht="15">
      <c r="A26" s="5" t="s">
        <v>25</v>
      </c>
      <c r="B26" s="11"/>
      <c r="C26" s="11"/>
      <c r="D26" s="11"/>
      <c r="E26" s="11">
        <v>8</v>
      </c>
      <c r="F26" s="11"/>
      <c r="G26" s="11">
        <f t="shared" si="2"/>
        <v>8</v>
      </c>
      <c r="H26" s="12"/>
      <c r="I26" s="12"/>
      <c r="J26" s="13"/>
    </row>
    <row r="27" spans="1:10" ht="15">
      <c r="A27" s="3" t="s">
        <v>26</v>
      </c>
      <c r="B27" s="14">
        <v>2203.09</v>
      </c>
      <c r="C27" s="14">
        <v>130.7</v>
      </c>
      <c r="D27" s="14">
        <f t="shared" si="1"/>
        <v>2333.79</v>
      </c>
      <c r="E27" s="14">
        <v>2352</v>
      </c>
      <c r="F27" s="14">
        <v>70</v>
      </c>
      <c r="G27" s="14">
        <f t="shared" si="2"/>
        <v>2422</v>
      </c>
      <c r="H27" s="15">
        <f t="shared" si="3"/>
        <v>6.759142840283413</v>
      </c>
      <c r="I27" s="15">
        <f t="shared" si="3"/>
        <v>-46.44223412394797</v>
      </c>
      <c r="J27" s="16">
        <f t="shared" si="4"/>
        <v>3.7796888323285316</v>
      </c>
    </row>
    <row r="28" spans="1:10" ht="15">
      <c r="A28" s="5" t="s">
        <v>27</v>
      </c>
      <c r="B28" s="11">
        <v>9542.971</v>
      </c>
      <c r="C28" s="11">
        <v>243.07500000000002</v>
      </c>
      <c r="D28" s="11">
        <f t="shared" si="1"/>
        <v>9786.046</v>
      </c>
      <c r="E28" s="11">
        <v>7827</v>
      </c>
      <c r="F28" s="11">
        <v>275</v>
      </c>
      <c r="G28" s="11">
        <f t="shared" si="2"/>
        <v>8102</v>
      </c>
      <c r="H28" s="12">
        <f t="shared" si="3"/>
        <v>-17.981517495966397</v>
      </c>
      <c r="I28" s="12">
        <f t="shared" si="3"/>
        <v>13.133806438342068</v>
      </c>
      <c r="J28" s="13">
        <f t="shared" si="4"/>
        <v>-17.20864586166875</v>
      </c>
    </row>
    <row r="29" spans="1:10" ht="15">
      <c r="A29" s="3" t="s">
        <v>28</v>
      </c>
      <c r="B29" s="14">
        <v>4437.912</v>
      </c>
      <c r="C29" s="14">
        <v>327.90500000000003</v>
      </c>
      <c r="D29" s="14">
        <f t="shared" si="1"/>
        <v>4765.817</v>
      </c>
      <c r="E29" s="14">
        <v>4813</v>
      </c>
      <c r="F29" s="14">
        <v>306</v>
      </c>
      <c r="G29" s="14">
        <f t="shared" si="2"/>
        <v>5119</v>
      </c>
      <c r="H29" s="15">
        <f t="shared" si="3"/>
        <v>8.451902606450954</v>
      </c>
      <c r="I29" s="15">
        <f t="shared" si="3"/>
        <v>-6.680288498193082</v>
      </c>
      <c r="J29" s="16">
        <f t="shared" si="4"/>
        <v>7.410754546387325</v>
      </c>
    </row>
    <row r="30" spans="1:10" ht="15">
      <c r="A30" s="5" t="s">
        <v>29</v>
      </c>
      <c r="B30" s="11">
        <v>1555.8549999999998</v>
      </c>
      <c r="C30" s="11">
        <v>7.48</v>
      </c>
      <c r="D30" s="11">
        <f t="shared" si="1"/>
        <v>1563.3349999999998</v>
      </c>
      <c r="E30" s="11">
        <v>1674</v>
      </c>
      <c r="F30" s="11">
        <v>39</v>
      </c>
      <c r="G30" s="11">
        <f t="shared" si="2"/>
        <v>1713</v>
      </c>
      <c r="H30" s="12">
        <f t="shared" si="3"/>
        <v>7.593573951300103</v>
      </c>
      <c r="I30" s="12">
        <f t="shared" si="3"/>
        <v>421.3903743315508</v>
      </c>
      <c r="J30" s="13">
        <f t="shared" si="4"/>
        <v>9.573443951552303</v>
      </c>
    </row>
    <row r="31" spans="1:10" ht="15">
      <c r="A31" s="3" t="s">
        <v>64</v>
      </c>
      <c r="B31" s="14">
        <v>21.329</v>
      </c>
      <c r="C31" s="14">
        <v>597.0709999999999</v>
      </c>
      <c r="D31" s="14">
        <f t="shared" si="1"/>
        <v>618.3999999999999</v>
      </c>
      <c r="E31" s="14">
        <v>12</v>
      </c>
      <c r="F31" s="14">
        <v>583</v>
      </c>
      <c r="G31" s="14">
        <f t="shared" si="2"/>
        <v>595</v>
      </c>
      <c r="H31" s="15">
        <f t="shared" si="3"/>
        <v>-43.73857189741667</v>
      </c>
      <c r="I31" s="15">
        <f t="shared" si="3"/>
        <v>-2.3566711496622537</v>
      </c>
      <c r="J31" s="16">
        <f t="shared" si="4"/>
        <v>-3.7839586028460332</v>
      </c>
    </row>
    <row r="32" spans="1:10" ht="15">
      <c r="A32" s="5" t="s">
        <v>30</v>
      </c>
      <c r="B32" s="11">
        <v>191.31399999999996</v>
      </c>
      <c r="C32" s="11"/>
      <c r="D32" s="11">
        <f>+B32+C32</f>
        <v>191.31399999999996</v>
      </c>
      <c r="E32" s="11"/>
      <c r="F32" s="11"/>
      <c r="G32" s="11"/>
      <c r="H32" s="12">
        <f t="shared" si="3"/>
        <v>-100</v>
      </c>
      <c r="I32" s="12"/>
      <c r="J32" s="13">
        <f t="shared" si="4"/>
        <v>-100</v>
      </c>
    </row>
    <row r="33" spans="1:10" ht="15">
      <c r="A33" s="3" t="s">
        <v>60</v>
      </c>
      <c r="B33" s="14">
        <v>4669.3330000000005</v>
      </c>
      <c r="C33" s="14">
        <v>2680.405</v>
      </c>
      <c r="D33" s="14">
        <f t="shared" si="1"/>
        <v>7349.738000000001</v>
      </c>
      <c r="E33" s="14">
        <v>4620</v>
      </c>
      <c r="F33" s="14">
        <v>2341</v>
      </c>
      <c r="G33" s="14">
        <f t="shared" si="2"/>
        <v>6961</v>
      </c>
      <c r="H33" s="15">
        <f t="shared" si="3"/>
        <v>-1.0565320571482164</v>
      </c>
      <c r="I33" s="15">
        <f t="shared" si="3"/>
        <v>-12.66245212943567</v>
      </c>
      <c r="J33" s="16">
        <f t="shared" si="4"/>
        <v>-5.289140919036858</v>
      </c>
    </row>
    <row r="34" spans="1:10" ht="15">
      <c r="A34" s="5" t="s">
        <v>31</v>
      </c>
      <c r="B34" s="11">
        <v>1380.991</v>
      </c>
      <c r="C34" s="11"/>
      <c r="D34" s="11">
        <f t="shared" si="1"/>
        <v>1380.991</v>
      </c>
      <c r="E34" s="11">
        <v>1413</v>
      </c>
      <c r="F34" s="11"/>
      <c r="G34" s="11">
        <f t="shared" si="2"/>
        <v>1413</v>
      </c>
      <c r="H34" s="12">
        <f t="shared" si="3"/>
        <v>2.317828284181433</v>
      </c>
      <c r="I34" s="12"/>
      <c r="J34" s="13">
        <f t="shared" si="4"/>
        <v>2.317828284181433</v>
      </c>
    </row>
    <row r="35" spans="1:10" ht="15">
      <c r="A35" s="3" t="s">
        <v>32</v>
      </c>
      <c r="B35" s="14">
        <v>377.524</v>
      </c>
      <c r="C35" s="14">
        <v>1381.457</v>
      </c>
      <c r="D35" s="14">
        <f t="shared" si="1"/>
        <v>1758.9810000000002</v>
      </c>
      <c r="E35" s="14">
        <v>348</v>
      </c>
      <c r="F35" s="14">
        <v>1549</v>
      </c>
      <c r="G35" s="14">
        <f t="shared" si="2"/>
        <v>1897</v>
      </c>
      <c r="H35" s="15">
        <f t="shared" si="3"/>
        <v>-7.820429959419799</v>
      </c>
      <c r="I35" s="15">
        <f t="shared" si="3"/>
        <v>12.1279924022246</v>
      </c>
      <c r="J35" s="16">
        <f t="shared" si="4"/>
        <v>7.84653159982966</v>
      </c>
    </row>
    <row r="36" spans="1:10" ht="15">
      <c r="A36" s="5" t="s">
        <v>33</v>
      </c>
      <c r="B36" s="11">
        <v>1092.827</v>
      </c>
      <c r="C36" s="11"/>
      <c r="D36" s="11">
        <f t="shared" si="1"/>
        <v>1092.827</v>
      </c>
      <c r="E36" s="11">
        <v>1377</v>
      </c>
      <c r="F36" s="11"/>
      <c r="G36" s="11">
        <f t="shared" si="2"/>
        <v>1377</v>
      </c>
      <c r="H36" s="12">
        <f t="shared" si="3"/>
        <v>26.003475389974806</v>
      </c>
      <c r="I36" s="12"/>
      <c r="J36" s="13">
        <f t="shared" si="4"/>
        <v>26.003475389974806</v>
      </c>
    </row>
    <row r="37" spans="1:10" ht="15">
      <c r="A37" s="3" t="s">
        <v>34</v>
      </c>
      <c r="B37" s="14">
        <v>2330.258</v>
      </c>
      <c r="C37" s="14"/>
      <c r="D37" s="14">
        <f t="shared" si="1"/>
        <v>2330.258</v>
      </c>
      <c r="E37" s="14">
        <v>2877</v>
      </c>
      <c r="F37" s="14"/>
      <c r="G37" s="14">
        <f t="shared" si="2"/>
        <v>2877</v>
      </c>
      <c r="H37" s="15">
        <f t="shared" si="3"/>
        <v>23.46272387006075</v>
      </c>
      <c r="I37" s="15"/>
      <c r="J37" s="16">
        <f t="shared" si="4"/>
        <v>23.46272387006075</v>
      </c>
    </row>
    <row r="38" spans="1:10" ht="15">
      <c r="A38" s="5" t="s">
        <v>35</v>
      </c>
      <c r="B38" s="11">
        <v>309.681</v>
      </c>
      <c r="C38" s="11"/>
      <c r="D38" s="11">
        <f t="shared" si="1"/>
        <v>309.681</v>
      </c>
      <c r="E38" s="11">
        <v>426</v>
      </c>
      <c r="F38" s="11">
        <v>6</v>
      </c>
      <c r="G38" s="11">
        <f t="shared" si="2"/>
        <v>432</v>
      </c>
      <c r="H38" s="12">
        <f t="shared" si="3"/>
        <v>37.56090945198447</v>
      </c>
      <c r="I38" s="12"/>
      <c r="J38" s="13">
        <f t="shared" si="4"/>
        <v>39.49838704989974</v>
      </c>
    </row>
    <row r="39" spans="1:10" ht="15">
      <c r="A39" s="3" t="s">
        <v>36</v>
      </c>
      <c r="B39" s="14">
        <v>9492.479</v>
      </c>
      <c r="C39" s="14">
        <v>2661.4820000000004</v>
      </c>
      <c r="D39" s="14">
        <f t="shared" si="1"/>
        <v>12153.961</v>
      </c>
      <c r="E39" s="14">
        <v>8543</v>
      </c>
      <c r="F39" s="14">
        <v>2404</v>
      </c>
      <c r="G39" s="14">
        <f t="shared" si="2"/>
        <v>10947</v>
      </c>
      <c r="H39" s="15">
        <f t="shared" si="3"/>
        <v>-10.002434558980847</v>
      </c>
      <c r="I39" s="15">
        <f t="shared" si="3"/>
        <v>-9.674384421912317</v>
      </c>
      <c r="J39" s="16">
        <f t="shared" si="4"/>
        <v>-9.930597934286602</v>
      </c>
    </row>
    <row r="40" spans="1:10" ht="15">
      <c r="A40" s="5" t="s">
        <v>37</v>
      </c>
      <c r="B40" s="11">
        <v>120.13499999999999</v>
      </c>
      <c r="C40" s="11"/>
      <c r="D40" s="11">
        <f t="shared" si="1"/>
        <v>120.13499999999999</v>
      </c>
      <c r="E40" s="11">
        <v>298</v>
      </c>
      <c r="F40" s="11">
        <v>14</v>
      </c>
      <c r="G40" s="11">
        <f t="shared" si="2"/>
        <v>312</v>
      </c>
      <c r="H40" s="12">
        <f t="shared" si="3"/>
        <v>148.0542722770217</v>
      </c>
      <c r="I40" s="12"/>
      <c r="J40" s="13">
        <f t="shared" si="4"/>
        <v>159.7078286927207</v>
      </c>
    </row>
    <row r="41" spans="1:10" ht="15">
      <c r="A41" s="3" t="s">
        <v>38</v>
      </c>
      <c r="B41" s="14">
        <v>4445.312</v>
      </c>
      <c r="C41" s="14">
        <v>1252.441</v>
      </c>
      <c r="D41" s="14">
        <f t="shared" si="1"/>
        <v>5697.753</v>
      </c>
      <c r="E41" s="14">
        <v>4473</v>
      </c>
      <c r="F41" s="14">
        <v>1296</v>
      </c>
      <c r="G41" s="14">
        <f t="shared" si="2"/>
        <v>5769</v>
      </c>
      <c r="H41" s="15">
        <f t="shared" si="3"/>
        <v>0.6228584180368015</v>
      </c>
      <c r="I41" s="15">
        <f t="shared" si="3"/>
        <v>3.477928301612608</v>
      </c>
      <c r="J41" s="16">
        <f t="shared" si="4"/>
        <v>1.2504403051518782</v>
      </c>
    </row>
    <row r="42" spans="1:10" ht="15">
      <c r="A42" s="5" t="s">
        <v>39</v>
      </c>
      <c r="B42" s="11">
        <v>3828.6130000000003</v>
      </c>
      <c r="C42" s="11">
        <v>113.209</v>
      </c>
      <c r="D42" s="11">
        <f t="shared" si="1"/>
        <v>3941.822</v>
      </c>
      <c r="E42" s="11">
        <v>3549</v>
      </c>
      <c r="F42" s="11">
        <v>39</v>
      </c>
      <c r="G42" s="11">
        <f t="shared" si="2"/>
        <v>3588</v>
      </c>
      <c r="H42" s="12">
        <f t="shared" si="3"/>
        <v>-7.3032453267018695</v>
      </c>
      <c r="I42" s="12">
        <f t="shared" si="3"/>
        <v>-65.55044210265967</v>
      </c>
      <c r="J42" s="13">
        <f t="shared" si="4"/>
        <v>-8.976102929051594</v>
      </c>
    </row>
    <row r="43" spans="1:10" ht="15">
      <c r="A43" s="3" t="s">
        <v>40</v>
      </c>
      <c r="B43" s="14">
        <v>2850.1489999999994</v>
      </c>
      <c r="C43" s="14">
        <v>9.158</v>
      </c>
      <c r="D43" s="14">
        <f t="shared" si="1"/>
        <v>2859.3069999999993</v>
      </c>
      <c r="E43" s="14">
        <v>3655</v>
      </c>
      <c r="F43" s="14">
        <v>13</v>
      </c>
      <c r="G43" s="14">
        <f t="shared" si="2"/>
        <v>3668</v>
      </c>
      <c r="H43" s="15">
        <f t="shared" si="3"/>
        <v>28.23890961490086</v>
      </c>
      <c r="I43" s="15">
        <f t="shared" si="3"/>
        <v>41.95239135182355</v>
      </c>
      <c r="J43" s="16">
        <f t="shared" si="4"/>
        <v>28.28283216877379</v>
      </c>
    </row>
    <row r="44" spans="1:10" ht="15">
      <c r="A44" s="5" t="s">
        <v>41</v>
      </c>
      <c r="B44" s="11">
        <v>1761.34</v>
      </c>
      <c r="C44" s="11">
        <v>3.114</v>
      </c>
      <c r="D44" s="11">
        <f t="shared" si="1"/>
        <v>1764.454</v>
      </c>
      <c r="E44" s="11">
        <v>1993</v>
      </c>
      <c r="F44" s="11"/>
      <c r="G44" s="11">
        <f t="shared" si="2"/>
        <v>1993</v>
      </c>
      <c r="H44" s="12">
        <f t="shared" si="3"/>
        <v>13.152486175298359</v>
      </c>
      <c r="I44" s="12">
        <f t="shared" si="3"/>
        <v>-100</v>
      </c>
      <c r="J44" s="13">
        <f t="shared" si="4"/>
        <v>12.952788794720634</v>
      </c>
    </row>
    <row r="45" spans="1:10" ht="15">
      <c r="A45" s="3" t="s">
        <v>42</v>
      </c>
      <c r="B45" s="14">
        <v>2033.634</v>
      </c>
      <c r="C45" s="14">
        <v>44.472</v>
      </c>
      <c r="D45" s="14">
        <f t="shared" si="1"/>
        <v>2078.106</v>
      </c>
      <c r="E45" s="14">
        <v>1748</v>
      </c>
      <c r="F45" s="14">
        <v>29</v>
      </c>
      <c r="G45" s="14">
        <f t="shared" si="2"/>
        <v>1777</v>
      </c>
      <c r="H45" s="15">
        <f t="shared" si="3"/>
        <v>-14.045496878986091</v>
      </c>
      <c r="I45" s="15">
        <f t="shared" si="3"/>
        <v>-34.79042993344127</v>
      </c>
      <c r="J45" s="16">
        <f t="shared" si="4"/>
        <v>-14.489443753109812</v>
      </c>
    </row>
    <row r="46" spans="1:10" ht="15">
      <c r="A46" s="5" t="s">
        <v>43</v>
      </c>
      <c r="B46" s="11">
        <v>443.244</v>
      </c>
      <c r="C46" s="11"/>
      <c r="D46" s="11">
        <f>+B46+C46</f>
        <v>443.244</v>
      </c>
      <c r="E46" s="11">
        <v>2672</v>
      </c>
      <c r="F46" s="11">
        <v>33</v>
      </c>
      <c r="G46" s="11">
        <f>+E46+F46</f>
        <v>2705</v>
      </c>
      <c r="H46" s="12">
        <f t="shared" si="3"/>
        <v>502.82823907373813</v>
      </c>
      <c r="I46" s="12"/>
      <c r="J46" s="13">
        <f t="shared" si="4"/>
        <v>510.2733483137955</v>
      </c>
    </row>
    <row r="47" spans="1:10" ht="15">
      <c r="A47" s="3" t="s">
        <v>44</v>
      </c>
      <c r="B47" s="14">
        <v>7719.972000000001</v>
      </c>
      <c r="C47" s="14">
        <v>929.935</v>
      </c>
      <c r="D47" s="14">
        <f t="shared" si="1"/>
        <v>8649.907000000001</v>
      </c>
      <c r="E47" s="14">
        <v>7967</v>
      </c>
      <c r="F47" s="14">
        <v>895</v>
      </c>
      <c r="G47" s="14">
        <f t="shared" si="2"/>
        <v>8862</v>
      </c>
      <c r="H47" s="15">
        <f t="shared" si="3"/>
        <v>3.1998561652814193</v>
      </c>
      <c r="I47" s="15">
        <f t="shared" si="3"/>
        <v>-3.7567141789479854</v>
      </c>
      <c r="J47" s="16">
        <f t="shared" si="4"/>
        <v>2.451968558737093</v>
      </c>
    </row>
    <row r="48" spans="1:10" ht="15">
      <c r="A48" s="5" t="s">
        <v>45</v>
      </c>
      <c r="B48" s="11">
        <v>263.382</v>
      </c>
      <c r="C48" s="11"/>
      <c r="D48" s="11">
        <f t="shared" si="1"/>
        <v>263.382</v>
      </c>
      <c r="E48" s="11">
        <v>481</v>
      </c>
      <c r="F48" s="11"/>
      <c r="G48" s="11">
        <f t="shared" si="2"/>
        <v>481</v>
      </c>
      <c r="H48" s="12">
        <f t="shared" si="3"/>
        <v>82.62447699539072</v>
      </c>
      <c r="I48" s="12"/>
      <c r="J48" s="13">
        <f t="shared" si="4"/>
        <v>82.62447699539072</v>
      </c>
    </row>
    <row r="49" spans="1:10" ht="15">
      <c r="A49" s="3" t="s">
        <v>46</v>
      </c>
      <c r="B49" s="14">
        <v>500.20900000000006</v>
      </c>
      <c r="C49" s="14">
        <v>7.459</v>
      </c>
      <c r="D49" s="14">
        <f t="shared" si="1"/>
        <v>507.66800000000006</v>
      </c>
      <c r="E49" s="14">
        <v>453</v>
      </c>
      <c r="F49" s="14">
        <v>8</v>
      </c>
      <c r="G49" s="14">
        <f t="shared" si="2"/>
        <v>461</v>
      </c>
      <c r="H49" s="15">
        <f t="shared" si="3"/>
        <v>-9.437854976619784</v>
      </c>
      <c r="I49" s="15">
        <f t="shared" si="3"/>
        <v>7.252982973588959</v>
      </c>
      <c r="J49" s="16">
        <f t="shared" si="4"/>
        <v>-9.192621949778212</v>
      </c>
    </row>
    <row r="50" spans="1:10" ht="15">
      <c r="A50" s="5" t="s">
        <v>47</v>
      </c>
      <c r="B50" s="11">
        <v>2437.268</v>
      </c>
      <c r="C50" s="11">
        <v>92.00500000000001</v>
      </c>
      <c r="D50" s="11">
        <f t="shared" si="1"/>
        <v>2529.273</v>
      </c>
      <c r="E50" s="11">
        <v>2534</v>
      </c>
      <c r="F50" s="11">
        <v>90</v>
      </c>
      <c r="G50" s="11">
        <f t="shared" si="2"/>
        <v>2624</v>
      </c>
      <c r="H50" s="12">
        <f t="shared" si="3"/>
        <v>3.968870062709557</v>
      </c>
      <c r="I50" s="12">
        <f t="shared" si="3"/>
        <v>-2.1792293897070913</v>
      </c>
      <c r="J50" s="13">
        <f t="shared" si="4"/>
        <v>3.7452263950945532</v>
      </c>
    </row>
    <row r="51" spans="1:10" ht="15">
      <c r="A51" s="3" t="s">
        <v>48</v>
      </c>
      <c r="B51" s="14">
        <v>2885.5860000000002</v>
      </c>
      <c r="C51" s="14">
        <v>287.35799999999995</v>
      </c>
      <c r="D51" s="14">
        <f t="shared" si="1"/>
        <v>3172.9440000000004</v>
      </c>
      <c r="E51" s="14">
        <v>3213</v>
      </c>
      <c r="F51" s="14">
        <v>311</v>
      </c>
      <c r="G51" s="14">
        <f t="shared" si="2"/>
        <v>3524</v>
      </c>
      <c r="H51" s="15">
        <f t="shared" si="3"/>
        <v>11.346534118199898</v>
      </c>
      <c r="I51" s="15">
        <f t="shared" si="3"/>
        <v>8.227367952171178</v>
      </c>
      <c r="J51" s="16">
        <f t="shared" si="4"/>
        <v>11.06404651326968</v>
      </c>
    </row>
    <row r="52" spans="1:10" ht="15">
      <c r="A52" s="5" t="s">
        <v>49</v>
      </c>
      <c r="B52" s="11">
        <v>1738.38</v>
      </c>
      <c r="C52" s="11">
        <v>0.564</v>
      </c>
      <c r="D52" s="11">
        <f t="shared" si="1"/>
        <v>1738.9440000000002</v>
      </c>
      <c r="E52" s="11">
        <v>1254</v>
      </c>
      <c r="F52" s="11"/>
      <c r="G52" s="11">
        <f t="shared" si="2"/>
        <v>1254</v>
      </c>
      <c r="H52" s="12">
        <f t="shared" si="3"/>
        <v>-27.86387326131226</v>
      </c>
      <c r="I52" s="12">
        <f t="shared" si="3"/>
        <v>-100</v>
      </c>
      <c r="J52" s="13">
        <f t="shared" si="4"/>
        <v>-27.887269515292047</v>
      </c>
    </row>
    <row r="53" spans="1:10" ht="15">
      <c r="A53" s="3" t="s">
        <v>50</v>
      </c>
      <c r="B53" s="14">
        <v>388.25600000000003</v>
      </c>
      <c r="C53" s="14">
        <v>531.6890000000001</v>
      </c>
      <c r="D53" s="14">
        <f t="shared" si="1"/>
        <v>919.9450000000002</v>
      </c>
      <c r="E53" s="14">
        <v>293</v>
      </c>
      <c r="F53" s="14">
        <v>1392</v>
      </c>
      <c r="G53" s="14">
        <f t="shared" si="2"/>
        <v>1685</v>
      </c>
      <c r="H53" s="15">
        <f t="shared" si="3"/>
        <v>-24.534327866150175</v>
      </c>
      <c r="I53" s="15">
        <f t="shared" si="3"/>
        <v>161.80718427501787</v>
      </c>
      <c r="J53" s="16">
        <f t="shared" si="4"/>
        <v>83.16312388240597</v>
      </c>
    </row>
    <row r="54" spans="1:10" ht="15">
      <c r="A54" s="5" t="s">
        <v>51</v>
      </c>
      <c r="B54" s="11">
        <v>221.55599999999998</v>
      </c>
      <c r="C54" s="11"/>
      <c r="D54" s="11">
        <f t="shared" si="1"/>
        <v>221.55599999999998</v>
      </c>
      <c r="E54" s="11">
        <v>223</v>
      </c>
      <c r="F54" s="11"/>
      <c r="G54" s="11">
        <f t="shared" si="2"/>
        <v>223</v>
      </c>
      <c r="H54" s="12">
        <f t="shared" si="3"/>
        <v>0.6517539583671924</v>
      </c>
      <c r="I54" s="12"/>
      <c r="J54" s="13">
        <f t="shared" si="4"/>
        <v>0.6517539583671924</v>
      </c>
    </row>
    <row r="55" spans="1:10" ht="15">
      <c r="A55" s="3" t="s">
        <v>52</v>
      </c>
      <c r="B55" s="14">
        <v>22.15</v>
      </c>
      <c r="C55" s="14"/>
      <c r="D55" s="14">
        <f t="shared" si="1"/>
        <v>22.15</v>
      </c>
      <c r="E55" s="14">
        <v>80</v>
      </c>
      <c r="F55" s="14"/>
      <c r="G55" s="14">
        <f t="shared" si="2"/>
        <v>80</v>
      </c>
      <c r="H55" s="15">
        <f t="shared" si="3"/>
        <v>261.1738148984199</v>
      </c>
      <c r="I55" s="15"/>
      <c r="J55" s="16">
        <f t="shared" si="4"/>
        <v>261.1738148984199</v>
      </c>
    </row>
    <row r="56" spans="1:10" ht="15">
      <c r="A56" s="5" t="s">
        <v>53</v>
      </c>
      <c r="B56" s="11">
        <v>6964.223999999999</v>
      </c>
      <c r="C56" s="11">
        <v>50.075</v>
      </c>
      <c r="D56" s="11">
        <f t="shared" si="1"/>
        <v>7014.298999999999</v>
      </c>
      <c r="E56" s="11">
        <v>7435</v>
      </c>
      <c r="F56" s="11">
        <v>45</v>
      </c>
      <c r="G56" s="11">
        <f t="shared" si="2"/>
        <v>7480</v>
      </c>
      <c r="H56" s="12">
        <f t="shared" si="3"/>
        <v>6.759920416115289</v>
      </c>
      <c r="I56" s="12">
        <f t="shared" si="3"/>
        <v>-10.134797803295061</v>
      </c>
      <c r="J56" s="13">
        <f t="shared" si="4"/>
        <v>6.639309216787037</v>
      </c>
    </row>
    <row r="57" spans="1:10" ht="15">
      <c r="A57" s="3" t="s">
        <v>65</v>
      </c>
      <c r="B57" s="14">
        <v>312.106</v>
      </c>
      <c r="C57" s="14">
        <v>345.745</v>
      </c>
      <c r="D57" s="14">
        <f t="shared" si="1"/>
        <v>657.851</v>
      </c>
      <c r="E57" s="14">
        <v>347</v>
      </c>
      <c r="F57" s="14">
        <v>231</v>
      </c>
      <c r="G57" s="14">
        <f t="shared" si="2"/>
        <v>578</v>
      </c>
      <c r="H57" s="15">
        <f t="shared" si="3"/>
        <v>11.180175965857755</v>
      </c>
      <c r="I57" s="15">
        <f t="shared" si="3"/>
        <v>-33.18775398053479</v>
      </c>
      <c r="J57" s="16">
        <f t="shared" si="4"/>
        <v>-12.138158944806651</v>
      </c>
    </row>
    <row r="58" spans="1:10" ht="15">
      <c r="A58" s="5" t="s">
        <v>66</v>
      </c>
      <c r="B58" s="11"/>
      <c r="C58" s="11">
        <v>287.75</v>
      </c>
      <c r="D58" s="11">
        <f t="shared" si="1"/>
        <v>287.75</v>
      </c>
      <c r="E58" s="11"/>
      <c r="F58" s="11">
        <v>261</v>
      </c>
      <c r="G58" s="11">
        <f t="shared" si="2"/>
        <v>261</v>
      </c>
      <c r="H58" s="12"/>
      <c r="I58" s="12">
        <f t="shared" si="3"/>
        <v>-9.296264118158124</v>
      </c>
      <c r="J58" s="13">
        <f t="shared" si="4"/>
        <v>-9.296264118158124</v>
      </c>
    </row>
    <row r="59" spans="1:10" ht="15">
      <c r="A59" s="6" t="s">
        <v>54</v>
      </c>
      <c r="B59" s="37">
        <f>+B60-SUM(B5+B9+B31+B19+B57+B58)</f>
        <v>418584.80099999986</v>
      </c>
      <c r="C59" s="37">
        <f>+C60-SUM(C5+C9+C31+C19+C57+C58)</f>
        <v>1102153.4220000007</v>
      </c>
      <c r="D59" s="37">
        <f>+D60-SUM(D5+D9+D31+D19+D57+D58)</f>
        <v>1520738.2229999998</v>
      </c>
      <c r="E59" s="37">
        <f>+E60-SUM(E5+E9+E31+E19+E57+E58)</f>
        <v>386887</v>
      </c>
      <c r="F59" s="37">
        <f>+F60-SUM(F5+F9+F31+F19+F57+F58)</f>
        <v>993482</v>
      </c>
      <c r="G59" s="37">
        <f>+G60-SUM(G5+G9+G31+G19+G57+G58)</f>
        <v>1380369</v>
      </c>
      <c r="H59" s="38">
        <f>+((E59-B59)/B59)*100</f>
        <v>-7.5726115530888265</v>
      </c>
      <c r="I59" s="38">
        <f t="shared" si="3"/>
        <v>-9.85991785089251</v>
      </c>
      <c r="J59" s="38">
        <f t="shared" si="3"/>
        <v>-9.230334378200197</v>
      </c>
    </row>
    <row r="60" spans="1:10" ht="15">
      <c r="A60" s="22" t="s">
        <v>55</v>
      </c>
      <c r="B60" s="39">
        <f>SUM(B4:B58)</f>
        <v>493625.9629999999</v>
      </c>
      <c r="C60" s="39">
        <f>SUM(C4:C58)</f>
        <v>1213421.6900000006</v>
      </c>
      <c r="D60" s="39">
        <f>SUM(D4:D58)</f>
        <v>1707047.6529999997</v>
      </c>
      <c r="E60" s="39">
        <f>SUM(E4:E58)</f>
        <v>465763</v>
      </c>
      <c r="F60" s="39">
        <f>SUM(F4:F58)</f>
        <v>1107302</v>
      </c>
      <c r="G60" s="39">
        <f>SUM(G4:G58)</f>
        <v>1573065</v>
      </c>
      <c r="H60" s="40">
        <f>+((E60-B60)/B60)*100</f>
        <v>-5.644549737753539</v>
      </c>
      <c r="I60" s="40">
        <f t="shared" si="3"/>
        <v>-8.745491437523304</v>
      </c>
      <c r="J60" s="40">
        <f t="shared" si="3"/>
        <v>-7.848793955138622</v>
      </c>
    </row>
    <row r="61" spans="1:10" ht="15">
      <c r="A61" s="41"/>
      <c r="B61" s="42"/>
      <c r="C61" s="42"/>
      <c r="D61" s="42"/>
      <c r="E61" s="42"/>
      <c r="F61" s="42"/>
      <c r="G61" s="42"/>
      <c r="H61" s="42"/>
      <c r="I61" s="42"/>
      <c r="J61" s="43"/>
    </row>
    <row r="62" spans="1:10" ht="15">
      <c r="A62" s="41" t="s">
        <v>75</v>
      </c>
      <c r="B62" s="42"/>
      <c r="C62" s="42"/>
      <c r="D62" s="42"/>
      <c r="E62" s="42"/>
      <c r="F62" s="42"/>
      <c r="G62" s="42"/>
      <c r="H62" s="42"/>
      <c r="I62" s="42"/>
      <c r="J62" s="43"/>
    </row>
    <row r="63" spans="1:10" ht="15.75" thickBot="1">
      <c r="A63" s="44"/>
      <c r="B63" s="45"/>
      <c r="C63" s="45"/>
      <c r="D63" s="45"/>
      <c r="E63" s="45"/>
      <c r="F63" s="45"/>
      <c r="G63" s="45"/>
      <c r="H63" s="45"/>
      <c r="I63" s="45"/>
      <c r="J63" s="46"/>
    </row>
    <row r="64" spans="1:10" ht="48.75" customHeight="1">
      <c r="A64" s="54" t="s">
        <v>67</v>
      </c>
      <c r="B64" s="54"/>
      <c r="C64" s="54"/>
      <c r="D64" s="54"/>
      <c r="E64" s="54"/>
      <c r="F64" s="54"/>
      <c r="G64" s="54"/>
      <c r="H64" s="54"/>
      <c r="I64" s="54"/>
      <c r="J64" s="54"/>
    </row>
    <row r="65" spans="2:7" ht="15">
      <c r="B65" s="47"/>
      <c r="C65" s="47"/>
      <c r="D65" s="47"/>
      <c r="E65" s="47"/>
      <c r="F65" s="47"/>
      <c r="G65" s="47"/>
    </row>
    <row r="66" spans="2:7" ht="15">
      <c r="B66" s="47"/>
      <c r="C66" s="47"/>
      <c r="D66" s="47"/>
      <c r="E66" s="47"/>
      <c r="F66" s="47"/>
      <c r="G66" s="47"/>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2016-08-05T06:36:41Z</cp:lastPrinted>
  <dcterms:created xsi:type="dcterms:W3CDTF">2016-08-05T06:23:03Z</dcterms:created>
  <dcterms:modified xsi:type="dcterms:W3CDTF">2016-08-15T08:21:10Z</dcterms:modified>
  <cp:category/>
  <cp:version/>
  <cp:contentType/>
  <cp:contentStatus/>
</cp:coreProperties>
</file>