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0730" windowHeight="11760" activeTab="0"/>
  </bookViews>
  <sheets>
    <sheet name="YOLCU" sheetId="1" r:id="rId1"/>
    <sheet name="TÜM UÇAK" sheetId="2" r:id="rId2"/>
    <sheet name="TİCARİ UÇAK" sheetId="3" r:id="rId3"/>
    <sheet name="YÜK" sheetId="4" r:id="rId4"/>
  </sheets>
  <definedNames/>
  <calcPr fullCalcOnLoad="1"/>
</workbook>
</file>

<file path=xl/sharedStrings.xml><?xml version="1.0" encoding="utf-8"?>
<sst xmlns="http://schemas.openxmlformats.org/spreadsheetml/2006/main" count="295" uniqueCount="76">
  <si>
    <t xml:space="preserve">   TÜM UÇAK TRAFİĞİ</t>
  </si>
  <si>
    <t xml:space="preserve">Havalimanları </t>
  </si>
  <si>
    <t xml:space="preserve"> 2016 /2015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</si>
  <si>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</si>
  <si>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</si>
  <si>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</si>
  <si>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</si>
  <si>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</si>
  <si>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</si>
  <si>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</si>
  <si>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</si>
  <si>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</si>
  <si>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</si>
  <si>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</si>
  <si>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</si>
  <si>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</si>
  <si>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</si>
  <si>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</si>
  <si>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</si>
  <si>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</si>
  <si>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</si>
  <si>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</si>
  <si>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</si>
  <si>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</si>
  <si>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</si>
  <si>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</si>
  <si>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</si>
  <si>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</si>
  <si>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</si>
  <si>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</si>
  <si>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</si>
  <si>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Iğdır</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</si>
  <si>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</si>
  <si>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</si>
  <si>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</si>
  <si>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</si>
  <si>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</si>
  <si>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</si>
  <si>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</si>
  <si>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</si>
  <si>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</si>
  <si>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</si>
  <si>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</si>
  <si>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</si>
  <si>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</si>
  <si>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</si>
  <si>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</si>
  <si>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</si>
  <si>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</si>
  <si>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</si>
  <si>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</si>
  <si>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</si>
  <si>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</si>
  <si>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</si>
  <si>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</si>
  <si>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</si>
  <si>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</si>
  <si>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</si>
  <si>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</si>
  <si>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</si>
  <si>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t>
  </si>
  <si>
    <t>DİĞER DİREKT TR.Y.</t>
  </si>
  <si>
    <t>TÜRKİYE DİREKT TR.</t>
  </si>
  <si>
    <t>TÜRKİYE GENELİ DİREKT TRANSİT DAHİL</t>
  </si>
  <si>
    <t xml:space="preserve">   TİCARİ  UÇAK TRAFİĞİ</t>
  </si>
  <si>
    <t>YÜK TRAFİĞİ ( Bagaj+Kargo+Posta) (TON)</t>
  </si>
  <si>
    <t xml:space="preserve"> </t>
  </si>
  <si>
    <t xml:space="preserve">İstanbul Sabiha Gökçen </t>
  </si>
  <si>
    <t>Gazipaşa Alanya</t>
  </si>
  <si>
    <t>Aydın Çıldır</t>
  </si>
  <si>
    <t>Eskişehir Hasan Polatkan</t>
  </si>
  <si>
    <t xml:space="preserve">Hatay </t>
  </si>
  <si>
    <t xml:space="preserve">Zafer </t>
  </si>
  <si>
    <t>Zonguldak Çaycuma</t>
  </si>
  <si>
    <t xml:space="preserve">2015 YILI  KASIM SONU
</t>
  </si>
  <si>
    <t>2016 YILI  KASIM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</si>
</sst>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 numFmtId="168" formatCode="0.0"/>
    <numFmt numFmtId="169" formatCode="_-* #,##0.0\ _T_L_-;\-* #,##0.0\ _T_L_-;_-* &quot;-&quot;??\ _T_L_-;_-@_-"/>
  </numFmts>
  <fonts count="46">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9"/>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sz val="9"/>
      <color theme="1"/>
      <name val="Calibri"/>
      <family val="2"/>
    </font>
    <font>
      <b/>
      <sz val="11"/>
      <color theme="1"/>
      <name val="Tahom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9" tint="-0.4999699890613556"/>
        <bgColor indexed="64"/>
      </patternFill>
    </fill>
    <fill>
      <patternFill patternType="solid">
        <fgColor theme="0"/>
        <bgColor indexed="64"/>
      </patternFill>
    </fill>
    <fill>
      <patternFill patternType="solid">
        <fgColor theme="0"/>
        <bgColor indexed="64"/>
      </patternFill>
    </fill>
    <fill>
      <patternFill patternType="solid">
        <fgColor theme="9" tint="-0.4999699890613556"/>
        <bgColor indexed="64"/>
      </patternFill>
    </fill>
    <fill>
      <patternFill patternType="solid">
        <fgColor indexed="10"/>
        <bgColor indexed="64"/>
      </patternFill>
    </fill>
    <fill>
      <patternFill patternType="solid">
        <fgColor indexed="10"/>
        <bgColor indexed="64"/>
      </patternFill>
    </fill>
    <fill>
      <patternFill patternType="solid">
        <fgColor rgb="FFFF0000"/>
        <bgColor indexed="64"/>
      </patternFill>
    </fill>
    <fill>
      <patternFill patternType="solid">
        <fgColor theme="3" tint="-0.4999699890613556"/>
        <bgColor indexed="64"/>
      </patternFill>
    </fill>
    <fill>
      <patternFill patternType="solid">
        <fgColor rgb="FFFF0000"/>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theme="0" tint="-0.3499799966812134"/>
        <bgColor indexed="64"/>
      </patternFill>
    </fill>
    <fill>
      <patternFill patternType="solid">
        <fgColor rgb="FF00B0F0"/>
        <bgColor indexed="64"/>
      </patternFill>
    </fill>
    <fill>
      <patternFill patternType="solid">
        <fgColor rgb="FF0070C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6" fillId="0" borderId="0">
      <alignment/>
      <protection/>
    </xf>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4"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81">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13" borderId="12" xfId="41" applyNumberFormat="1" applyFont="1" applyFill="1" applyBorder="1" applyAlignment="1">
      <alignment horizontal="left" vertical="center"/>
    </xf>
    <xf numFmtId="3" fontId="8" fillId="13" borderId="0" xfId="41" applyNumberFormat="1" applyFont="1" applyFill="1" applyBorder="1" applyAlignment="1">
      <alignment horizontal="right" vertical="center"/>
    </xf>
    <xf numFmtId="3" fontId="9" fillId="13" borderId="0" xfId="41" applyNumberFormat="1" applyFont="1" applyFill="1" applyBorder="1" applyAlignment="1">
      <alignment horizontal="right" vertical="center"/>
    </xf>
    <xf numFmtId="3" fontId="9" fillId="13" borderId="13" xfId="41" applyNumberFormat="1" applyFont="1" applyFill="1" applyBorder="1" applyAlignment="1">
      <alignment horizontal="right" vertical="center"/>
    </xf>
    <xf numFmtId="165" fontId="7" fillId="35" borderId="12" xfId="41" applyNumberFormat="1" applyFont="1" applyFill="1" applyBorder="1" applyAlignment="1">
      <alignment horizontal="left" vertical="center"/>
    </xf>
    <xf numFmtId="166" fontId="9" fillId="13" borderId="13" xfId="41" applyNumberFormat="1" applyFont="1" applyFill="1" applyBorder="1" applyAlignment="1">
      <alignment horizontal="right" vertical="center"/>
    </xf>
    <xf numFmtId="166" fontId="9" fillId="34" borderId="0" xfId="41" applyNumberFormat="1" applyFont="1" applyFill="1" applyBorder="1" applyAlignment="1">
      <alignment horizontal="right" vertical="center"/>
    </xf>
    <xf numFmtId="0" fontId="43" fillId="36"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0" fontId="5" fillId="37" borderId="12" xfId="41" applyNumberFormat="1" applyFont="1" applyFill="1" applyBorder="1" applyAlignment="1">
      <alignment horizontal="left" vertical="center"/>
    </xf>
    <xf numFmtId="3" fontId="10" fillId="38" borderId="0" xfId="41" applyNumberFormat="1" applyFont="1" applyFill="1" applyBorder="1" applyAlignment="1">
      <alignment horizontal="right" vertical="center"/>
    </xf>
    <xf numFmtId="166" fontId="10" fillId="39" borderId="0" xfId="63" applyNumberFormat="1" applyFont="1" applyFill="1" applyBorder="1" applyAlignment="1">
      <alignment horizontal="right" vertical="center"/>
    </xf>
    <xf numFmtId="0" fontId="5" fillId="40" borderId="14" xfId="56" applyNumberFormat="1" applyFont="1" applyFill="1" applyBorder="1" applyAlignment="1">
      <alignment horizontal="left" vertical="center"/>
    </xf>
    <xf numFmtId="0" fontId="5" fillId="41" borderId="12" xfId="41" applyNumberFormat="1" applyFont="1" applyFill="1" applyBorder="1" applyAlignment="1">
      <alignment horizontal="left" vertical="center"/>
    </xf>
    <xf numFmtId="3" fontId="10" fillId="39" borderId="0" xfId="41" applyNumberFormat="1" applyFont="1" applyFill="1" applyBorder="1" applyAlignment="1">
      <alignment horizontal="right" vertical="center"/>
    </xf>
    <xf numFmtId="166" fontId="9" fillId="13" borderId="0" xfId="41" applyNumberFormat="1" applyFont="1" applyFill="1" applyBorder="1" applyAlignment="1">
      <alignment horizontal="right" vertical="center"/>
    </xf>
    <xf numFmtId="0" fontId="5" fillId="42" borderId="12" xfId="48" applyNumberFormat="1" applyFont="1" applyFill="1" applyBorder="1" applyAlignment="1">
      <alignment horizontal="left" vertical="center"/>
      <protection/>
    </xf>
    <xf numFmtId="0" fontId="5" fillId="43" borderId="12" xfId="48" applyNumberFormat="1" applyFont="1" applyFill="1" applyBorder="1" applyAlignment="1">
      <alignment horizontal="left" vertical="center"/>
      <protection/>
    </xf>
    <xf numFmtId="0" fontId="5" fillId="44" borderId="14" xfId="48" applyNumberFormat="1" applyFont="1" applyFill="1" applyBorder="1" applyAlignment="1">
      <alignment horizontal="left" vertical="center"/>
      <protection/>
    </xf>
    <xf numFmtId="0" fontId="5" fillId="41" borderId="14" xfId="48" applyNumberFormat="1" applyFont="1" applyFill="1" applyBorder="1" applyAlignment="1">
      <alignment horizontal="left" vertical="center"/>
      <protection/>
    </xf>
    <xf numFmtId="3" fontId="10" fillId="39" borderId="15" xfId="48" applyNumberFormat="1" applyFont="1" applyFill="1" applyBorder="1" applyAlignment="1">
      <alignment horizontal="right" vertical="center"/>
      <protection/>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3" fontId="5" fillId="38" borderId="0" xfId="41" applyNumberFormat="1" applyFont="1" applyFill="1" applyBorder="1" applyAlignment="1">
      <alignment horizontal="right" vertical="center"/>
    </xf>
    <xf numFmtId="166" fontId="5" fillId="39" borderId="0" xfId="63" applyNumberFormat="1" applyFont="1" applyFill="1" applyBorder="1" applyAlignment="1">
      <alignment horizontal="right" vertical="center"/>
    </xf>
    <xf numFmtId="165" fontId="10" fillId="40" borderId="12" xfId="59" applyNumberFormat="1" applyFont="1" applyFill="1" applyBorder="1" applyAlignment="1">
      <alignment vertical="center"/>
    </xf>
    <xf numFmtId="165" fontId="10" fillId="40" borderId="0" xfId="59" applyNumberFormat="1" applyFont="1" applyFill="1" applyBorder="1" applyAlignment="1">
      <alignment vertical="center"/>
    </xf>
    <xf numFmtId="165" fontId="10" fillId="40" borderId="13" xfId="59" applyNumberFormat="1" applyFont="1" applyFill="1" applyBorder="1" applyAlignment="1">
      <alignment vertical="center"/>
    </xf>
    <xf numFmtId="165" fontId="10" fillId="40" borderId="14" xfId="59" applyNumberFormat="1" applyFont="1" applyFill="1" applyBorder="1" applyAlignment="1">
      <alignment vertical="center"/>
    </xf>
    <xf numFmtId="165" fontId="10" fillId="40" borderId="15" xfId="59" applyNumberFormat="1" applyFont="1" applyFill="1" applyBorder="1" applyAlignment="1">
      <alignment vertical="center"/>
    </xf>
    <xf numFmtId="165" fontId="10" fillId="40" borderId="16" xfId="59" applyNumberFormat="1" applyFont="1" applyFill="1" applyBorder="1" applyAlignment="1">
      <alignment vertical="center"/>
    </xf>
    <xf numFmtId="4" fontId="9" fillId="34" borderId="0"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4" fontId="9" fillId="34" borderId="13" xfId="41" applyNumberFormat="1" applyFont="1" applyFill="1" applyBorder="1" applyAlignment="1">
      <alignment horizontal="right" vertical="center"/>
    </xf>
    <xf numFmtId="4" fontId="9" fillId="13" borderId="0" xfId="41" applyNumberFormat="1" applyFont="1" applyFill="1" applyBorder="1" applyAlignment="1">
      <alignment horizontal="right" vertical="center"/>
    </xf>
    <xf numFmtId="168" fontId="0" fillId="0" borderId="0" xfId="0" applyNumberFormat="1" applyAlignment="1">
      <alignment/>
    </xf>
    <xf numFmtId="169" fontId="0" fillId="0" borderId="0" xfId="55" applyNumberFormat="1" applyFont="1" applyAlignment="1">
      <alignment/>
    </xf>
    <xf numFmtId="165" fontId="0" fillId="0" borderId="0" xfId="55" applyNumberFormat="1" applyFont="1" applyAlignment="1">
      <alignment/>
    </xf>
    <xf numFmtId="165" fontId="44" fillId="0" borderId="0" xfId="55" applyNumberFormat="1" applyFont="1" applyAlignment="1">
      <alignment/>
    </xf>
    <xf numFmtId="165" fontId="0" fillId="0" borderId="0" xfId="0" applyNumberFormat="1" applyAlignment="1">
      <alignment/>
    </xf>
    <xf numFmtId="3" fontId="0" fillId="0" borderId="0" xfId="0" applyNumberFormat="1" applyAlignment="1">
      <alignment/>
    </xf>
    <xf numFmtId="167" fontId="0" fillId="0" borderId="0" xfId="0" applyNumberFormat="1" applyAlignment="1">
      <alignment/>
    </xf>
    <xf numFmtId="166" fontId="0" fillId="0" borderId="0" xfId="0" applyNumberFormat="1" applyAlignment="1">
      <alignment/>
    </xf>
    <xf numFmtId="165" fontId="10" fillId="45" borderId="12" xfId="59" applyNumberFormat="1" applyFont="1" applyFill="1" applyBorder="1" applyAlignment="1">
      <alignment horizontal="center" vertical="center"/>
    </xf>
    <xf numFmtId="165" fontId="10" fillId="45" borderId="0" xfId="59" applyNumberFormat="1" applyFont="1" applyFill="1" applyBorder="1" applyAlignment="1">
      <alignment horizontal="center" vertical="center"/>
    </xf>
    <xf numFmtId="165" fontId="10" fillId="45" borderId="13" xfId="59" applyNumberFormat="1" applyFont="1" applyFill="1" applyBorder="1" applyAlignment="1">
      <alignment horizontal="center" vertical="center"/>
    </xf>
    <xf numFmtId="165" fontId="10" fillId="45" borderId="14" xfId="59" applyNumberFormat="1" applyFont="1" applyFill="1" applyBorder="1" applyAlignment="1">
      <alignment horizontal="center" vertical="center"/>
    </xf>
    <xf numFmtId="165" fontId="10" fillId="45" borderId="15" xfId="59" applyNumberFormat="1" applyFont="1" applyFill="1" applyBorder="1" applyAlignment="1">
      <alignment horizontal="center" vertical="center"/>
    </xf>
    <xf numFmtId="165" fontId="10" fillId="45" borderId="16" xfId="59" applyNumberFormat="1" applyFont="1" applyFill="1" applyBorder="1" applyAlignment="1">
      <alignment horizontal="center" vertical="center"/>
    </xf>
    <xf numFmtId="0" fontId="0" fillId="0" borderId="17" xfId="0" applyBorder="1" applyAlignment="1">
      <alignment horizontal="left" wrapText="1"/>
    </xf>
    <xf numFmtId="165" fontId="45" fillId="13" borderId="18" xfId="56" applyNumberFormat="1" applyFont="1" applyFill="1" applyBorder="1" applyAlignment="1">
      <alignment horizontal="center" vertical="center"/>
    </xf>
    <xf numFmtId="165" fontId="45" fillId="13" borderId="17" xfId="56" applyNumberFormat="1" applyFont="1" applyFill="1" applyBorder="1" applyAlignment="1">
      <alignment horizontal="center" vertical="center"/>
    </xf>
    <xf numFmtId="165" fontId="45" fillId="13" borderId="19"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0"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7" fontId="10" fillId="40" borderId="0" xfId="59" applyNumberFormat="1" applyFont="1" applyFill="1" applyBorder="1" applyAlignment="1">
      <alignment horizontal="right" vertical="center"/>
    </xf>
    <xf numFmtId="166" fontId="10" fillId="40" borderId="15" xfId="59" applyNumberFormat="1" applyFont="1" applyFill="1" applyBorder="1" applyAlignment="1">
      <alignment horizontal="right" vertical="center"/>
    </xf>
    <xf numFmtId="166" fontId="10" fillId="40" borderId="16" xfId="59" applyNumberFormat="1" applyFont="1" applyFill="1" applyBorder="1" applyAlignment="1">
      <alignment horizontal="right" vertical="center"/>
    </xf>
    <xf numFmtId="3" fontId="10" fillId="46" borderId="0" xfId="48" applyNumberFormat="1" applyFont="1" applyFill="1" applyBorder="1" applyAlignment="1">
      <alignment horizontal="right" vertical="center"/>
      <protection/>
    </xf>
    <xf numFmtId="166" fontId="10" fillId="46" borderId="0" xfId="48" applyNumberFormat="1" applyFont="1" applyFill="1" applyBorder="1" applyAlignment="1">
      <alignment horizontal="right" vertical="center"/>
      <protection/>
    </xf>
    <xf numFmtId="166" fontId="10" fillId="46" borderId="13" xfId="48" applyNumberFormat="1" applyFont="1" applyFill="1" applyBorder="1" applyAlignment="1">
      <alignment horizontal="right" vertical="center"/>
      <protection/>
    </xf>
    <xf numFmtId="3" fontId="10" fillId="39" borderId="21" xfId="48" applyNumberFormat="1" applyFont="1" applyFill="1" applyBorder="1" applyAlignment="1">
      <alignment horizontal="right" vertical="center"/>
      <protection/>
    </xf>
    <xf numFmtId="166" fontId="10" fillId="39" borderId="21" xfId="48" applyNumberFormat="1" applyFont="1" applyFill="1" applyBorder="1" applyAlignment="1">
      <alignment horizontal="right" vertical="center"/>
      <protection/>
    </xf>
    <xf numFmtId="166" fontId="10" fillId="39" borderId="22" xfId="48" applyNumberFormat="1" applyFont="1" applyFill="1" applyBorder="1" applyAlignment="1">
      <alignment horizontal="right" vertical="center"/>
      <protection/>
    </xf>
    <xf numFmtId="3" fontId="10" fillId="30" borderId="0" xfId="57" applyNumberFormat="1" applyFont="1" applyFill="1" applyBorder="1" applyAlignment="1">
      <alignment horizontal="right" vertical="center"/>
    </xf>
    <xf numFmtId="166" fontId="10" fillId="30" borderId="0" xfId="57" applyNumberFormat="1" applyFont="1" applyFill="1" applyBorder="1" applyAlignment="1">
      <alignment horizontal="right" vertical="center"/>
    </xf>
    <xf numFmtId="166" fontId="10" fillId="30" borderId="13" xfId="57" applyNumberFormat="1" applyFont="1" applyFill="1" applyBorder="1" applyAlignment="1">
      <alignment horizontal="right" vertical="center"/>
    </xf>
    <xf numFmtId="3" fontId="10" fillId="47" borderId="15" xfId="48" applyNumberFormat="1" applyFont="1" applyFill="1" applyBorder="1" applyAlignment="1">
      <alignment horizontal="right" vertical="center"/>
      <protection/>
    </xf>
    <xf numFmtId="166" fontId="10" fillId="47" borderId="15" xfId="48" applyNumberFormat="1" applyFont="1" applyFill="1" applyBorder="1" applyAlignment="1">
      <alignment horizontal="right" vertical="center"/>
      <protection/>
    </xf>
    <xf numFmtId="166" fontId="10" fillId="47" borderId="16" xfId="48" applyNumberFormat="1" applyFont="1" applyFill="1" applyBorder="1" applyAlignment="1">
      <alignment horizontal="right" vertic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5"/>
  <sheetViews>
    <sheetView tabSelected="1" zoomScale="80" zoomScaleNormal="80" zoomScalePageLayoutView="0" workbookViewId="0" topLeftCell="A33">
      <selection activeCell="A66" sqref="A66:K76"/>
    </sheetView>
  </sheetViews>
  <sheetFormatPr defaultColWidth="9.140625" defaultRowHeight="15"/>
  <cols>
    <col min="1" max="1" width="29.140625" style="0" customWidth="1"/>
    <col min="2" max="10" width="14.28125" style="0" customWidth="1"/>
  </cols>
  <sheetData>
    <row r="1" spans="1:10" ht="25.5" customHeight="1">
      <c r="A1" s="58" t="s">
        <v>59</v>
      </c>
      <c r="B1" s="59"/>
      <c r="C1" s="59"/>
      <c r="D1" s="59"/>
      <c r="E1" s="59"/>
      <c r="F1" s="59"/>
      <c r="G1" s="59"/>
      <c r="H1" s="59"/>
      <c r="I1" s="59"/>
      <c r="J1" s="60"/>
    </row>
    <row r="2" spans="1:10" ht="30"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3" t="s">
        <v>6</v>
      </c>
      <c r="B4" s="4">
        <v>17887951</v>
      </c>
      <c r="C4" s="4">
        <v>38807660</v>
      </c>
      <c r="D4" s="4">
        <v>56695611</v>
      </c>
      <c r="E4" s="4">
        <v>17702036</v>
      </c>
      <c r="F4" s="4">
        <v>37936916</v>
      </c>
      <c r="G4" s="4">
        <v>55638952</v>
      </c>
      <c r="H4" s="5">
        <f>+((E4-B4)/B4)*100</f>
        <v>-1.0393308881492351</v>
      </c>
      <c r="I4" s="5">
        <f aca="true" t="shared" si="0" ref="I4:J18">+((F4-C4)/C4)*100</f>
        <v>-2.2437426013317987</v>
      </c>
      <c r="J4" s="6">
        <f t="shared" si="0"/>
        <v>-1.86374038724091</v>
      </c>
    </row>
    <row r="5" spans="1:10" ht="15">
      <c r="A5" s="7" t="s">
        <v>67</v>
      </c>
      <c r="B5" s="8">
        <v>17011162</v>
      </c>
      <c r="C5" s="8">
        <v>8850997</v>
      </c>
      <c r="D5" s="8">
        <v>25862159</v>
      </c>
      <c r="E5" s="8">
        <v>18618254</v>
      </c>
      <c r="F5" s="8">
        <v>8748958</v>
      </c>
      <c r="G5" s="8">
        <v>27367212</v>
      </c>
      <c r="H5" s="9">
        <f>+((E5-B5)/B5)*100</f>
        <v>9.44727938044444</v>
      </c>
      <c r="I5" s="23">
        <f t="shared" si="0"/>
        <v>-1.1528531757495792</v>
      </c>
      <c r="J5" s="10">
        <f t="shared" si="0"/>
        <v>5.819518006984644</v>
      </c>
    </row>
    <row r="6" spans="1:10" ht="15">
      <c r="A6" s="11" t="s">
        <v>7</v>
      </c>
      <c r="B6" s="4">
        <v>9669606</v>
      </c>
      <c r="C6" s="4">
        <v>1449618</v>
      </c>
      <c r="D6" s="4">
        <v>11119224</v>
      </c>
      <c r="E6" s="4">
        <v>10591300</v>
      </c>
      <c r="F6" s="4">
        <v>1364623</v>
      </c>
      <c r="G6" s="4">
        <v>11955923</v>
      </c>
      <c r="H6" s="5">
        <f>+((E6-B6)/B6)*100</f>
        <v>9.531867172250866</v>
      </c>
      <c r="I6" s="5">
        <f t="shared" si="0"/>
        <v>-5.863268805988888</v>
      </c>
      <c r="J6" s="6">
        <f t="shared" si="0"/>
        <v>7.524796694445583</v>
      </c>
    </row>
    <row r="7" spans="1:10" ht="15">
      <c r="A7" s="7" t="s">
        <v>8</v>
      </c>
      <c r="B7" s="8">
        <v>8750978</v>
      </c>
      <c r="C7" s="8">
        <v>2539419</v>
      </c>
      <c r="D7" s="8">
        <v>11290397</v>
      </c>
      <c r="E7" s="8">
        <v>9057345</v>
      </c>
      <c r="F7" s="8">
        <v>1979804</v>
      </c>
      <c r="G7" s="8">
        <v>11037149</v>
      </c>
      <c r="H7" s="9">
        <f>+((E7-B7)/B7)*100</f>
        <v>3.5009458371395747</v>
      </c>
      <c r="I7" s="9">
        <f t="shared" si="0"/>
        <v>-22.037127390162865</v>
      </c>
      <c r="J7" s="12">
        <f t="shared" si="0"/>
        <v>-2.243038929454828</v>
      </c>
    </row>
    <row r="8" spans="1:10" ht="15">
      <c r="A8" s="11" t="s">
        <v>9</v>
      </c>
      <c r="B8" s="4">
        <v>6423995</v>
      </c>
      <c r="C8" s="4">
        <v>20641028</v>
      </c>
      <c r="D8" s="4">
        <v>27065023</v>
      </c>
      <c r="E8" s="4">
        <v>6545051</v>
      </c>
      <c r="F8" s="4">
        <v>11523620</v>
      </c>
      <c r="G8" s="4">
        <v>18068671</v>
      </c>
      <c r="H8" s="5">
        <f>+((E8-B8)/B8)*100</f>
        <v>1.884434841558874</v>
      </c>
      <c r="I8" s="5">
        <f t="shared" si="0"/>
        <v>-44.171288368001825</v>
      </c>
      <c r="J8" s="6">
        <f t="shared" si="0"/>
        <v>-33.239772232966516</v>
      </c>
    </row>
    <row r="9" spans="1:10" ht="15">
      <c r="A9" s="7" t="s">
        <v>68</v>
      </c>
      <c r="B9" s="8">
        <v>379676</v>
      </c>
      <c r="C9" s="8">
        <v>506767</v>
      </c>
      <c r="D9" s="8">
        <v>886443</v>
      </c>
      <c r="E9" s="8">
        <v>400884</v>
      </c>
      <c r="F9" s="8">
        <v>317223</v>
      </c>
      <c r="G9" s="8">
        <v>718107</v>
      </c>
      <c r="H9" s="9">
        <f>+((E9-B9)/B9)*100</f>
        <v>5.585815274075791</v>
      </c>
      <c r="I9" s="9">
        <f t="shared" si="0"/>
        <v>-37.40259330224738</v>
      </c>
      <c r="J9" s="10">
        <f t="shared" si="0"/>
        <v>-18.990053505978388</v>
      </c>
    </row>
    <row r="10" spans="1:10" ht="15">
      <c r="A10" s="11" t="s">
        <v>10</v>
      </c>
      <c r="B10" s="4">
        <v>1182755</v>
      </c>
      <c r="C10" s="4">
        <v>3151142</v>
      </c>
      <c r="D10" s="4">
        <v>4333897</v>
      </c>
      <c r="E10" s="4">
        <v>1185795</v>
      </c>
      <c r="F10" s="4">
        <v>1849549</v>
      </c>
      <c r="G10" s="4">
        <v>3035344</v>
      </c>
      <c r="H10" s="5">
        <f>+((E10-B10)/B10)*100</f>
        <v>0.25702702588448156</v>
      </c>
      <c r="I10" s="5">
        <f t="shared" si="0"/>
        <v>-41.30543783809171</v>
      </c>
      <c r="J10" s="6">
        <f t="shared" si="0"/>
        <v>-29.962710235153256</v>
      </c>
    </row>
    <row r="11" spans="1:10" ht="15">
      <c r="A11" s="7" t="s">
        <v>11</v>
      </c>
      <c r="B11" s="8">
        <v>2227117</v>
      </c>
      <c r="C11" s="8">
        <v>1568758</v>
      </c>
      <c r="D11" s="8">
        <v>3795875</v>
      </c>
      <c r="E11" s="8">
        <v>2227335</v>
      </c>
      <c r="F11" s="8">
        <v>914612</v>
      </c>
      <c r="G11" s="8">
        <v>3141947</v>
      </c>
      <c r="H11" s="42">
        <f>+((E11-B11)/B11)*100</f>
        <v>0.009788439493749095</v>
      </c>
      <c r="I11" s="9">
        <f t="shared" si="0"/>
        <v>-41.6983371558902</v>
      </c>
      <c r="J11" s="10">
        <f t="shared" si="0"/>
        <v>-17.22733230151151</v>
      </c>
    </row>
    <row r="12" spans="1:10" ht="15">
      <c r="A12" s="11" t="s">
        <v>12</v>
      </c>
      <c r="B12" s="4">
        <v>4190997</v>
      </c>
      <c r="C12" s="4">
        <v>668033</v>
      </c>
      <c r="D12" s="4">
        <v>4859030</v>
      </c>
      <c r="E12" s="4">
        <v>4488181</v>
      </c>
      <c r="F12" s="4">
        <v>659364</v>
      </c>
      <c r="G12" s="4">
        <v>5147545</v>
      </c>
      <c r="H12" s="5">
        <f>+((E12-B12)/B12)*100</f>
        <v>7.091009609407976</v>
      </c>
      <c r="I12" s="5">
        <f t="shared" si="0"/>
        <v>-1.297690383558896</v>
      </c>
      <c r="J12" s="6">
        <f t="shared" si="0"/>
        <v>5.93770773179009</v>
      </c>
    </row>
    <row r="13" spans="1:10" ht="15">
      <c r="A13" s="7" t="s">
        <v>13</v>
      </c>
      <c r="B13" s="8">
        <v>2992437</v>
      </c>
      <c r="C13" s="8">
        <v>111883</v>
      </c>
      <c r="D13" s="8">
        <v>3104320</v>
      </c>
      <c r="E13" s="8">
        <v>3328208</v>
      </c>
      <c r="F13" s="8">
        <v>122770</v>
      </c>
      <c r="G13" s="8">
        <v>3450978</v>
      </c>
      <c r="H13" s="9">
        <f>+((E13-B13)/B13)*100</f>
        <v>11.220653935237399</v>
      </c>
      <c r="I13" s="9">
        <f t="shared" si="0"/>
        <v>9.730700821393777</v>
      </c>
      <c r="J13" s="10">
        <f t="shared" si="0"/>
        <v>11.166954437686837</v>
      </c>
    </row>
    <row r="14" spans="1:10" ht="15">
      <c r="A14" s="11" t="s">
        <v>14</v>
      </c>
      <c r="B14" s="4">
        <v>975655</v>
      </c>
      <c r="C14" s="4">
        <v>12019</v>
      </c>
      <c r="D14" s="4">
        <v>987674</v>
      </c>
      <c r="E14" s="4">
        <v>1128755</v>
      </c>
      <c r="F14" s="4">
        <v>6695</v>
      </c>
      <c r="G14" s="4">
        <v>1135450</v>
      </c>
      <c r="H14" s="5">
        <f>+((E14-B14)/B14)*100</f>
        <v>15.69202228246665</v>
      </c>
      <c r="I14" s="5">
        <f t="shared" si="0"/>
        <v>-44.296530493385475</v>
      </c>
      <c r="J14" s="6">
        <f t="shared" si="0"/>
        <v>14.962021881714008</v>
      </c>
    </row>
    <row r="15" spans="1:10" ht="15">
      <c r="A15" s="7" t="s">
        <v>15</v>
      </c>
      <c r="B15" s="8">
        <v>1969929</v>
      </c>
      <c r="C15" s="8">
        <v>186525</v>
      </c>
      <c r="D15" s="8">
        <v>2156454</v>
      </c>
      <c r="E15" s="8">
        <v>2240722</v>
      </c>
      <c r="F15" s="8">
        <v>232282</v>
      </c>
      <c r="G15" s="8">
        <v>2473004</v>
      </c>
      <c r="H15" s="9">
        <f>+((E15-B15)/B15)*100</f>
        <v>13.746332989666124</v>
      </c>
      <c r="I15" s="9">
        <f t="shared" si="0"/>
        <v>24.53129607291248</v>
      </c>
      <c r="J15" s="10">
        <f t="shared" si="0"/>
        <v>14.679190931037715</v>
      </c>
    </row>
    <row r="16" spans="1:10" ht="15">
      <c r="A16" s="11" t="s">
        <v>16</v>
      </c>
      <c r="B16" s="4">
        <v>174494</v>
      </c>
      <c r="C16" s="4"/>
      <c r="D16" s="4">
        <v>174494</v>
      </c>
      <c r="E16" s="4">
        <v>222071</v>
      </c>
      <c r="F16" s="4">
        <v>3440</v>
      </c>
      <c r="G16" s="4">
        <v>225511</v>
      </c>
      <c r="H16" s="5">
        <f>+((E16-B16)/B16)*100</f>
        <v>27.26569394936216</v>
      </c>
      <c r="I16" s="5"/>
      <c r="J16" s="6">
        <f t="shared" si="0"/>
        <v>29.23710843925866</v>
      </c>
    </row>
    <row r="17" spans="1:10" ht="15">
      <c r="A17" s="7" t="s">
        <v>17</v>
      </c>
      <c r="B17" s="8">
        <v>195542</v>
      </c>
      <c r="C17" s="8"/>
      <c r="D17" s="8">
        <v>195542</v>
      </c>
      <c r="E17" s="8">
        <v>213522</v>
      </c>
      <c r="F17" s="8"/>
      <c r="G17" s="8">
        <v>213522</v>
      </c>
      <c r="H17" s="9">
        <f>+((E17-B17)/B17)*100</f>
        <v>9.19495555941946</v>
      </c>
      <c r="I17" s="9"/>
      <c r="J17" s="10">
        <f t="shared" si="0"/>
        <v>9.19495555941946</v>
      </c>
    </row>
    <row r="18" spans="1:10" ht="15">
      <c r="A18" s="11" t="s">
        <v>18</v>
      </c>
      <c r="B18" s="4">
        <v>130319</v>
      </c>
      <c r="C18" s="4">
        <v>3482</v>
      </c>
      <c r="D18" s="4">
        <v>133801</v>
      </c>
      <c r="E18" s="4">
        <v>76290</v>
      </c>
      <c r="F18" s="4">
        <v>2451</v>
      </c>
      <c r="G18" s="4">
        <v>78741</v>
      </c>
      <c r="H18" s="5">
        <f>+((E18-B18)/B18)*100</f>
        <v>-41.45903513685648</v>
      </c>
      <c r="I18" s="5">
        <f>+((F18-C18)/C18)*100</f>
        <v>-29.60941987363584</v>
      </c>
      <c r="J18" s="6">
        <f t="shared" si="0"/>
        <v>-41.150664045859145</v>
      </c>
    </row>
    <row r="19" spans="1:10" ht="15">
      <c r="A19" s="7" t="s">
        <v>69</v>
      </c>
      <c r="B19" s="8"/>
      <c r="C19" s="8"/>
      <c r="D19" s="8"/>
      <c r="E19" s="8"/>
      <c r="F19" s="8"/>
      <c r="G19" s="8"/>
      <c r="H19" s="9"/>
      <c r="I19" s="9"/>
      <c r="J19" s="10"/>
    </row>
    <row r="20" spans="1:10" ht="15">
      <c r="A20" s="11" t="s">
        <v>19</v>
      </c>
      <c r="B20" s="4">
        <v>295952</v>
      </c>
      <c r="C20" s="4">
        <v>9496</v>
      </c>
      <c r="D20" s="4">
        <v>305448</v>
      </c>
      <c r="E20" s="4">
        <v>343656</v>
      </c>
      <c r="F20" s="4">
        <v>10229</v>
      </c>
      <c r="G20" s="4">
        <v>353885</v>
      </c>
      <c r="H20" s="5">
        <f>+((E20-B20)/B20)*100</f>
        <v>16.118830080553604</v>
      </c>
      <c r="I20" s="5">
        <f>+((F20-C20)/C20)*100</f>
        <v>7.719039595619208</v>
      </c>
      <c r="J20" s="6">
        <f>+((G20-D20)/D20)*100</f>
        <v>15.857690998140436</v>
      </c>
    </row>
    <row r="21" spans="1:10" ht="15">
      <c r="A21" s="7" t="s">
        <v>20</v>
      </c>
      <c r="B21" s="8">
        <v>286</v>
      </c>
      <c r="C21" s="8"/>
      <c r="D21" s="8">
        <v>286</v>
      </c>
      <c r="E21" s="8"/>
      <c r="F21" s="8"/>
      <c r="G21" s="8"/>
      <c r="H21" s="9">
        <f aca="true" t="shared" si="1" ref="H21:J60">+((E21-B21)/B21)*100</f>
        <v>-100</v>
      </c>
      <c r="I21" s="9"/>
      <c r="J21" s="10">
        <f aca="true" t="shared" si="2" ref="J21:J58">+((G21-D21)/D21)*100</f>
        <v>-100</v>
      </c>
    </row>
    <row r="22" spans="1:10" ht="15">
      <c r="A22" s="11" t="s">
        <v>21</v>
      </c>
      <c r="B22" s="4">
        <v>161432</v>
      </c>
      <c r="C22" s="4">
        <v>350</v>
      </c>
      <c r="D22" s="4">
        <v>161782</v>
      </c>
      <c r="E22" s="4">
        <v>404549</v>
      </c>
      <c r="F22" s="4">
        <v>1889</v>
      </c>
      <c r="G22" s="4">
        <v>406438</v>
      </c>
      <c r="H22" s="5">
        <f t="shared" si="1"/>
        <v>150.60025273799496</v>
      </c>
      <c r="I22" s="5">
        <f t="shared" si="1"/>
        <v>439.71428571428567</v>
      </c>
      <c r="J22" s="6">
        <f t="shared" si="2"/>
        <v>151.22572350446896</v>
      </c>
    </row>
    <row r="23" spans="1:10" ht="15">
      <c r="A23" s="7" t="s">
        <v>22</v>
      </c>
      <c r="B23" s="8">
        <v>123547</v>
      </c>
      <c r="C23" s="8"/>
      <c r="D23" s="8">
        <v>123547</v>
      </c>
      <c r="E23" s="8">
        <v>145092</v>
      </c>
      <c r="F23" s="8">
        <v>124</v>
      </c>
      <c r="G23" s="8">
        <v>145216</v>
      </c>
      <c r="H23" s="9">
        <f t="shared" si="1"/>
        <v>17.43870753640315</v>
      </c>
      <c r="I23" s="9"/>
      <c r="J23" s="10">
        <f t="shared" si="2"/>
        <v>17.539074198483167</v>
      </c>
    </row>
    <row r="24" spans="1:10" ht="15">
      <c r="A24" s="11" t="s">
        <v>23</v>
      </c>
      <c r="B24" s="4">
        <v>139676</v>
      </c>
      <c r="C24" s="4">
        <v>25834</v>
      </c>
      <c r="D24" s="4">
        <v>165510</v>
      </c>
      <c r="E24" s="4">
        <v>238766</v>
      </c>
      <c r="F24" s="4">
        <v>19897</v>
      </c>
      <c r="G24" s="4">
        <v>258663</v>
      </c>
      <c r="H24" s="5">
        <f t="shared" si="1"/>
        <v>70.94275322890117</v>
      </c>
      <c r="I24" s="5">
        <f t="shared" si="1"/>
        <v>-22.981342416969884</v>
      </c>
      <c r="J24" s="6">
        <f t="shared" si="2"/>
        <v>56.282399854993656</v>
      </c>
    </row>
    <row r="25" spans="1:10" ht="15">
      <c r="A25" s="7" t="s">
        <v>24</v>
      </c>
      <c r="B25" s="8">
        <v>160457</v>
      </c>
      <c r="C25" s="8">
        <v>319</v>
      </c>
      <c r="D25" s="8">
        <v>160776</v>
      </c>
      <c r="E25" s="8">
        <v>171964</v>
      </c>
      <c r="F25" s="8">
        <v>2253</v>
      </c>
      <c r="G25" s="8">
        <v>174217</v>
      </c>
      <c r="H25" s="9">
        <f t="shared" si="1"/>
        <v>7.171391712421396</v>
      </c>
      <c r="I25" s="9">
        <f t="shared" si="1"/>
        <v>606.269592476489</v>
      </c>
      <c r="J25" s="10">
        <f t="shared" si="2"/>
        <v>8.360078618699308</v>
      </c>
    </row>
    <row r="26" spans="1:10" ht="15">
      <c r="A26" s="11" t="s">
        <v>25</v>
      </c>
      <c r="B26" s="4"/>
      <c r="C26" s="4"/>
      <c r="D26" s="4"/>
      <c r="E26" s="4"/>
      <c r="F26" s="4"/>
      <c r="G26" s="4"/>
      <c r="H26" s="5"/>
      <c r="I26" s="5"/>
      <c r="J26" s="6"/>
    </row>
    <row r="27" spans="1:10" ht="15">
      <c r="A27" s="7" t="s">
        <v>26</v>
      </c>
      <c r="B27" s="8">
        <v>461458</v>
      </c>
      <c r="C27" s="8">
        <v>6982</v>
      </c>
      <c r="D27" s="8">
        <v>468440</v>
      </c>
      <c r="E27" s="8">
        <v>502693</v>
      </c>
      <c r="F27" s="8">
        <v>9998</v>
      </c>
      <c r="G27" s="8">
        <v>512691</v>
      </c>
      <c r="H27" s="9">
        <f t="shared" si="1"/>
        <v>8.935807809161398</v>
      </c>
      <c r="I27" s="9">
        <f t="shared" si="1"/>
        <v>43.196791750214835</v>
      </c>
      <c r="J27" s="10">
        <f t="shared" si="2"/>
        <v>9.446460592605243</v>
      </c>
    </row>
    <row r="28" spans="1:10" ht="15">
      <c r="A28" s="11" t="s">
        <v>27</v>
      </c>
      <c r="B28" s="4">
        <v>1939143</v>
      </c>
      <c r="C28" s="4">
        <v>14946</v>
      </c>
      <c r="D28" s="4">
        <v>1954089</v>
      </c>
      <c r="E28" s="4">
        <v>1731740</v>
      </c>
      <c r="F28" s="4">
        <v>32485</v>
      </c>
      <c r="G28" s="4">
        <v>1764225</v>
      </c>
      <c r="H28" s="5">
        <f t="shared" si="1"/>
        <v>-10.695601098010822</v>
      </c>
      <c r="I28" s="5">
        <f t="shared" si="1"/>
        <v>117.34912351130737</v>
      </c>
      <c r="J28" s="6">
        <f t="shared" si="2"/>
        <v>-9.716241174276096</v>
      </c>
    </row>
    <row r="29" spans="1:10" ht="15">
      <c r="A29" s="7" t="s">
        <v>28</v>
      </c>
      <c r="B29" s="8">
        <v>853425</v>
      </c>
      <c r="C29" s="8">
        <v>28291</v>
      </c>
      <c r="D29" s="8">
        <v>881716</v>
      </c>
      <c r="E29" s="8">
        <v>918140</v>
      </c>
      <c r="F29" s="8">
        <v>27220</v>
      </c>
      <c r="G29" s="8">
        <v>945360</v>
      </c>
      <c r="H29" s="9">
        <f t="shared" si="1"/>
        <v>7.582974485162727</v>
      </c>
      <c r="I29" s="9">
        <f t="shared" si="1"/>
        <v>-3.7856562157576614</v>
      </c>
      <c r="J29" s="10">
        <f t="shared" si="2"/>
        <v>7.21819724264956</v>
      </c>
    </row>
    <row r="30" spans="1:10" ht="15">
      <c r="A30" s="11" t="s">
        <v>29</v>
      </c>
      <c r="B30" s="4">
        <v>271567</v>
      </c>
      <c r="C30" s="4">
        <v>283</v>
      </c>
      <c r="D30" s="4">
        <v>271850</v>
      </c>
      <c r="E30" s="4">
        <v>319551</v>
      </c>
      <c r="F30" s="4">
        <v>1508</v>
      </c>
      <c r="G30" s="4">
        <v>321059</v>
      </c>
      <c r="H30" s="5">
        <f t="shared" si="1"/>
        <v>17.66930444420714</v>
      </c>
      <c r="I30" s="5">
        <f t="shared" si="1"/>
        <v>432.8621908127208</v>
      </c>
      <c r="J30" s="6">
        <f t="shared" si="2"/>
        <v>18.10152657715652</v>
      </c>
    </row>
    <row r="31" spans="1:10" ht="15">
      <c r="A31" s="7" t="s">
        <v>70</v>
      </c>
      <c r="B31" s="8">
        <v>2212</v>
      </c>
      <c r="C31" s="8">
        <v>46592</v>
      </c>
      <c r="D31" s="8">
        <v>48804</v>
      </c>
      <c r="E31" s="8">
        <v>1115</v>
      </c>
      <c r="F31" s="8">
        <v>52673</v>
      </c>
      <c r="G31" s="8">
        <v>53788</v>
      </c>
      <c r="H31" s="9">
        <f t="shared" si="1"/>
        <v>-49.593128390596746</v>
      </c>
      <c r="I31" s="9">
        <f t="shared" si="1"/>
        <v>13.051596840659341</v>
      </c>
      <c r="J31" s="10">
        <f t="shared" si="2"/>
        <v>10.2122776821572</v>
      </c>
    </row>
    <row r="32" spans="1:10" ht="15">
      <c r="A32" s="11" t="s">
        <v>30</v>
      </c>
      <c r="B32" s="4">
        <v>20876</v>
      </c>
      <c r="C32" s="4"/>
      <c r="D32" s="4">
        <v>20876</v>
      </c>
      <c r="E32" s="4">
        <v>30940</v>
      </c>
      <c r="F32" s="4"/>
      <c r="G32" s="4">
        <v>30940</v>
      </c>
      <c r="H32" s="39">
        <f t="shared" si="1"/>
        <v>48.20846905537459</v>
      </c>
      <c r="I32" s="5"/>
      <c r="J32" s="41">
        <f t="shared" si="2"/>
        <v>48.20846905537459</v>
      </c>
    </row>
    <row r="33" spans="1:10" ht="15">
      <c r="A33" s="7" t="s">
        <v>71</v>
      </c>
      <c r="B33" s="8">
        <v>819018</v>
      </c>
      <c r="C33" s="8">
        <v>265030</v>
      </c>
      <c r="D33" s="8">
        <v>1084048</v>
      </c>
      <c r="E33" s="8">
        <v>852899</v>
      </c>
      <c r="F33" s="8">
        <v>245677</v>
      </c>
      <c r="G33" s="8">
        <v>1098576</v>
      </c>
      <c r="H33" s="9">
        <f t="shared" si="1"/>
        <v>4.1367833185595435</v>
      </c>
      <c r="I33" s="9">
        <f t="shared" si="1"/>
        <v>-7.302192204656077</v>
      </c>
      <c r="J33" s="12">
        <f t="shared" si="2"/>
        <v>1.340162059244609</v>
      </c>
    </row>
    <row r="34" spans="1:10" ht="15">
      <c r="A34" s="11" t="s">
        <v>31</v>
      </c>
      <c r="B34" s="4">
        <v>196360</v>
      </c>
      <c r="C34" s="4"/>
      <c r="D34" s="4">
        <v>196360</v>
      </c>
      <c r="E34" s="4">
        <v>202892</v>
      </c>
      <c r="F34" s="4"/>
      <c r="G34" s="4">
        <v>202892</v>
      </c>
      <c r="H34" s="5">
        <f t="shared" si="1"/>
        <v>3.3265430841311874</v>
      </c>
      <c r="I34" s="5"/>
      <c r="J34" s="6">
        <f t="shared" si="2"/>
        <v>3.3265430841311874</v>
      </c>
    </row>
    <row r="35" spans="1:10" ht="15">
      <c r="A35" s="7" t="s">
        <v>32</v>
      </c>
      <c r="B35" s="8">
        <v>71492</v>
      </c>
      <c r="C35" s="8">
        <v>164228</v>
      </c>
      <c r="D35" s="8">
        <v>235720</v>
      </c>
      <c r="E35" s="8">
        <v>70191</v>
      </c>
      <c r="F35" s="8">
        <v>126662</v>
      </c>
      <c r="G35" s="8">
        <v>196853</v>
      </c>
      <c r="H35" s="9">
        <f t="shared" si="1"/>
        <v>-1.8197840317797795</v>
      </c>
      <c r="I35" s="9">
        <f t="shared" si="1"/>
        <v>-22.874296709452715</v>
      </c>
      <c r="J35" s="10">
        <f t="shared" si="2"/>
        <v>-16.48863057865264</v>
      </c>
    </row>
    <row r="36" spans="1:10" ht="15">
      <c r="A36" s="11" t="s">
        <v>33</v>
      </c>
      <c r="B36" s="4">
        <v>209394</v>
      </c>
      <c r="C36" s="4"/>
      <c r="D36" s="4">
        <v>209394</v>
      </c>
      <c r="E36" s="4">
        <v>246097</v>
      </c>
      <c r="F36" s="4">
        <v>983</v>
      </c>
      <c r="G36" s="4">
        <v>247080</v>
      </c>
      <c r="H36" s="5">
        <f t="shared" si="1"/>
        <v>17.528200425991194</v>
      </c>
      <c r="I36" s="5"/>
      <c r="J36" s="6">
        <f t="shared" si="2"/>
        <v>17.99765036247457</v>
      </c>
    </row>
    <row r="37" spans="1:10" ht="15">
      <c r="A37" s="7" t="s">
        <v>34</v>
      </c>
      <c r="B37" s="8">
        <v>387176</v>
      </c>
      <c r="C37" s="8"/>
      <c r="D37" s="8">
        <v>387176</v>
      </c>
      <c r="E37" s="8">
        <v>495608</v>
      </c>
      <c r="F37" s="8"/>
      <c r="G37" s="8">
        <v>495608</v>
      </c>
      <c r="H37" s="9">
        <f t="shared" si="1"/>
        <v>28.005868132322252</v>
      </c>
      <c r="I37" s="9"/>
      <c r="J37" s="10">
        <f t="shared" si="2"/>
        <v>28.005868132322252</v>
      </c>
    </row>
    <row r="38" spans="1:10" ht="15">
      <c r="A38" s="11" t="s">
        <v>35</v>
      </c>
      <c r="B38" s="4">
        <v>76476</v>
      </c>
      <c r="C38" s="4"/>
      <c r="D38" s="4">
        <v>76476</v>
      </c>
      <c r="E38" s="4">
        <v>100573</v>
      </c>
      <c r="F38" s="4">
        <v>823</v>
      </c>
      <c r="G38" s="4">
        <v>101396</v>
      </c>
      <c r="H38" s="5">
        <f t="shared" si="1"/>
        <v>31.50923165437523</v>
      </c>
      <c r="I38" s="5"/>
      <c r="J38" s="6">
        <f t="shared" si="2"/>
        <v>32.585386264972016</v>
      </c>
    </row>
    <row r="39" spans="1:10" ht="15">
      <c r="A39" s="7" t="s">
        <v>36</v>
      </c>
      <c r="B39" s="8">
        <v>1621127</v>
      </c>
      <c r="C39" s="8">
        <v>206379</v>
      </c>
      <c r="D39" s="8">
        <v>1827506</v>
      </c>
      <c r="E39" s="8">
        <v>1649839</v>
      </c>
      <c r="F39" s="8">
        <v>191136</v>
      </c>
      <c r="G39" s="8">
        <v>1840975</v>
      </c>
      <c r="H39" s="9">
        <f t="shared" si="1"/>
        <v>1.7711135524854007</v>
      </c>
      <c r="I39" s="9">
        <f t="shared" si="1"/>
        <v>-7.385925893622898</v>
      </c>
      <c r="J39" s="10">
        <f t="shared" si="2"/>
        <v>0.7370153641082438</v>
      </c>
    </row>
    <row r="40" spans="1:10" ht="15">
      <c r="A40" s="11" t="s">
        <v>37</v>
      </c>
      <c r="B40" s="4">
        <v>37115</v>
      </c>
      <c r="C40" s="4">
        <v>103</v>
      </c>
      <c r="D40" s="4">
        <v>37218</v>
      </c>
      <c r="E40" s="4">
        <v>55186</v>
      </c>
      <c r="F40" s="4">
        <v>1198</v>
      </c>
      <c r="G40" s="4">
        <v>56384</v>
      </c>
      <c r="H40" s="5">
        <f t="shared" si="1"/>
        <v>48.68920921460326</v>
      </c>
      <c r="I40" s="5">
        <f t="shared" si="1"/>
        <v>1063.1067961165047</v>
      </c>
      <c r="J40" s="6">
        <f t="shared" si="2"/>
        <v>51.49658767263152</v>
      </c>
    </row>
    <row r="41" spans="1:10" ht="15">
      <c r="A41" s="7" t="s">
        <v>38</v>
      </c>
      <c r="B41" s="8">
        <v>898631</v>
      </c>
      <c r="C41" s="8">
        <v>84537</v>
      </c>
      <c r="D41" s="8">
        <v>983168</v>
      </c>
      <c r="E41" s="8">
        <v>923002</v>
      </c>
      <c r="F41" s="8">
        <v>85801</v>
      </c>
      <c r="G41" s="8">
        <v>1008803</v>
      </c>
      <c r="H41" s="9">
        <f t="shared" si="1"/>
        <v>2.7120141637668858</v>
      </c>
      <c r="I41" s="9">
        <f t="shared" si="1"/>
        <v>1.495203283769237</v>
      </c>
      <c r="J41" s="10">
        <f t="shared" si="2"/>
        <v>2.6073875471943757</v>
      </c>
    </row>
    <row r="42" spans="1:10" ht="15">
      <c r="A42" s="11" t="s">
        <v>39</v>
      </c>
      <c r="B42" s="4">
        <v>692551</v>
      </c>
      <c r="C42" s="4">
        <v>10725</v>
      </c>
      <c r="D42" s="4">
        <v>703276</v>
      </c>
      <c r="E42" s="4">
        <v>719680</v>
      </c>
      <c r="F42" s="4">
        <v>5152</v>
      </c>
      <c r="G42" s="4">
        <v>724832</v>
      </c>
      <c r="H42" s="5">
        <f t="shared" si="1"/>
        <v>3.9172566352514115</v>
      </c>
      <c r="I42" s="5">
        <f t="shared" si="1"/>
        <v>-51.96270396270396</v>
      </c>
      <c r="J42" s="6">
        <f t="shared" si="2"/>
        <v>3.0650839784096147</v>
      </c>
    </row>
    <row r="43" spans="1:10" ht="15">
      <c r="A43" s="7" t="s">
        <v>40</v>
      </c>
      <c r="B43" s="8">
        <v>515044</v>
      </c>
      <c r="C43" s="8">
        <v>362</v>
      </c>
      <c r="D43" s="8">
        <v>515406</v>
      </c>
      <c r="E43" s="8">
        <v>596615</v>
      </c>
      <c r="F43" s="8">
        <v>1227</v>
      </c>
      <c r="G43" s="8">
        <v>597842</v>
      </c>
      <c r="H43" s="9">
        <f t="shared" si="1"/>
        <v>15.837676004380208</v>
      </c>
      <c r="I43" s="9">
        <f t="shared" si="1"/>
        <v>238.9502762430939</v>
      </c>
      <c r="J43" s="10">
        <f t="shared" si="2"/>
        <v>15.994381128663617</v>
      </c>
    </row>
    <row r="44" spans="1:10" ht="15">
      <c r="A44" s="11" t="s">
        <v>41</v>
      </c>
      <c r="B44" s="4">
        <v>313137</v>
      </c>
      <c r="C44" s="4">
        <v>1163</v>
      </c>
      <c r="D44" s="4">
        <v>314300</v>
      </c>
      <c r="E44" s="4">
        <v>349391</v>
      </c>
      <c r="F44" s="4">
        <v>1130</v>
      </c>
      <c r="G44" s="4">
        <v>350521</v>
      </c>
      <c r="H44" s="5">
        <f t="shared" si="1"/>
        <v>11.577680056971868</v>
      </c>
      <c r="I44" s="5">
        <f t="shared" si="1"/>
        <v>-2.8374892519346515</v>
      </c>
      <c r="J44" s="6">
        <f t="shared" si="2"/>
        <v>11.52433980273624</v>
      </c>
    </row>
    <row r="45" spans="1:10" ht="15">
      <c r="A45" s="7" t="s">
        <v>42</v>
      </c>
      <c r="B45" s="8">
        <v>337946</v>
      </c>
      <c r="C45" s="8">
        <v>3549</v>
      </c>
      <c r="D45" s="8">
        <v>341495</v>
      </c>
      <c r="E45" s="8">
        <v>343001</v>
      </c>
      <c r="F45" s="8">
        <v>2176</v>
      </c>
      <c r="G45" s="8">
        <v>345177</v>
      </c>
      <c r="H45" s="9">
        <f t="shared" si="1"/>
        <v>1.4958011043184414</v>
      </c>
      <c r="I45" s="9">
        <f t="shared" si="1"/>
        <v>-38.68695407156946</v>
      </c>
      <c r="J45" s="10">
        <f t="shared" si="2"/>
        <v>1.078200266475351</v>
      </c>
    </row>
    <row r="46" spans="1:10" ht="15">
      <c r="A46" s="11" t="s">
        <v>43</v>
      </c>
      <c r="B46" s="4">
        <v>169869</v>
      </c>
      <c r="C46" s="4">
        <v>1564</v>
      </c>
      <c r="D46" s="4">
        <v>171433</v>
      </c>
      <c r="E46" s="4">
        <v>698901</v>
      </c>
      <c r="F46" s="4">
        <v>13144</v>
      </c>
      <c r="G46" s="4">
        <v>712045</v>
      </c>
      <c r="H46" s="5">
        <f t="shared" si="1"/>
        <v>311.43528248238346</v>
      </c>
      <c r="I46" s="5">
        <f t="shared" si="1"/>
        <v>740.4092071611253</v>
      </c>
      <c r="J46" s="6">
        <f t="shared" si="2"/>
        <v>315.34885348795154</v>
      </c>
    </row>
    <row r="47" spans="1:10" ht="15">
      <c r="A47" s="7" t="s">
        <v>44</v>
      </c>
      <c r="B47" s="8">
        <v>1510146</v>
      </c>
      <c r="C47" s="8">
        <v>71804</v>
      </c>
      <c r="D47" s="8">
        <v>1581950</v>
      </c>
      <c r="E47" s="8">
        <v>1586809</v>
      </c>
      <c r="F47" s="8">
        <v>68032</v>
      </c>
      <c r="G47" s="8">
        <v>1654841</v>
      </c>
      <c r="H47" s="9">
        <f t="shared" si="1"/>
        <v>5.07652902434599</v>
      </c>
      <c r="I47" s="9">
        <f t="shared" si="1"/>
        <v>-5.253189237368392</v>
      </c>
      <c r="J47" s="10">
        <f t="shared" si="2"/>
        <v>4.6076677518252795</v>
      </c>
    </row>
    <row r="48" spans="1:10" ht="15">
      <c r="A48" s="11" t="s">
        <v>45</v>
      </c>
      <c r="B48" s="4">
        <v>61373</v>
      </c>
      <c r="C48" s="4"/>
      <c r="D48" s="4">
        <v>61373</v>
      </c>
      <c r="E48" s="4">
        <v>92004</v>
      </c>
      <c r="F48" s="4"/>
      <c r="G48" s="4">
        <v>92004</v>
      </c>
      <c r="H48" s="5">
        <f t="shared" si="1"/>
        <v>49.90956935460218</v>
      </c>
      <c r="I48" s="5"/>
      <c r="J48" s="6">
        <f t="shared" si="2"/>
        <v>49.90956935460218</v>
      </c>
    </row>
    <row r="49" spans="1:10" ht="15">
      <c r="A49" s="7" t="s">
        <v>46</v>
      </c>
      <c r="B49" s="8">
        <v>84171</v>
      </c>
      <c r="C49" s="8">
        <v>354</v>
      </c>
      <c r="D49" s="8">
        <v>84525</v>
      </c>
      <c r="E49" s="8">
        <v>81905</v>
      </c>
      <c r="F49" s="8">
        <v>395</v>
      </c>
      <c r="G49" s="8">
        <v>82300</v>
      </c>
      <c r="H49" s="9">
        <f t="shared" si="1"/>
        <v>-2.692138622565967</v>
      </c>
      <c r="I49" s="9">
        <f t="shared" si="1"/>
        <v>11.581920903954803</v>
      </c>
      <c r="J49" s="10">
        <f t="shared" si="2"/>
        <v>-2.632357290742384</v>
      </c>
    </row>
    <row r="50" spans="1:10" ht="15">
      <c r="A50" s="11" t="s">
        <v>47</v>
      </c>
      <c r="B50" s="4">
        <v>488150</v>
      </c>
      <c r="C50" s="4">
        <v>5879</v>
      </c>
      <c r="D50" s="4">
        <v>494029</v>
      </c>
      <c r="E50" s="4">
        <v>528511</v>
      </c>
      <c r="F50" s="4">
        <v>5552</v>
      </c>
      <c r="G50" s="4">
        <v>534063</v>
      </c>
      <c r="H50" s="5">
        <f t="shared" si="1"/>
        <v>8.268155280139302</v>
      </c>
      <c r="I50" s="5">
        <f t="shared" si="1"/>
        <v>-5.562170437149175</v>
      </c>
      <c r="J50" s="6">
        <f t="shared" si="2"/>
        <v>8.103572867179862</v>
      </c>
    </row>
    <row r="51" spans="1:10" ht="15">
      <c r="A51" s="7" t="s">
        <v>48</v>
      </c>
      <c r="B51" s="8">
        <v>617578</v>
      </c>
      <c r="C51" s="8">
        <v>18938</v>
      </c>
      <c r="D51" s="8">
        <v>636516</v>
      </c>
      <c r="E51" s="8">
        <v>691620</v>
      </c>
      <c r="F51" s="8">
        <v>18397</v>
      </c>
      <c r="G51" s="8">
        <v>710017</v>
      </c>
      <c r="H51" s="9">
        <f t="shared" si="1"/>
        <v>11.989092875717724</v>
      </c>
      <c r="I51" s="9">
        <f t="shared" si="1"/>
        <v>-2.856690252402577</v>
      </c>
      <c r="J51" s="10">
        <f t="shared" si="2"/>
        <v>11.547392367198938</v>
      </c>
    </row>
    <row r="52" spans="1:10" ht="15">
      <c r="A52" s="11" t="s">
        <v>49</v>
      </c>
      <c r="B52" s="4">
        <v>258573</v>
      </c>
      <c r="C52" s="4">
        <v>71</v>
      </c>
      <c r="D52" s="4">
        <v>258644</v>
      </c>
      <c r="E52" s="4">
        <v>208738</v>
      </c>
      <c r="F52" s="4"/>
      <c r="G52" s="4">
        <v>208738</v>
      </c>
      <c r="H52" s="5">
        <f t="shared" si="1"/>
        <v>-19.273087290629725</v>
      </c>
      <c r="I52" s="5">
        <f t="shared" si="1"/>
        <v>-100</v>
      </c>
      <c r="J52" s="6">
        <f t="shared" si="2"/>
        <v>-19.295247521690044</v>
      </c>
    </row>
    <row r="53" spans="1:10" ht="15">
      <c r="A53" s="7" t="s">
        <v>50</v>
      </c>
      <c r="B53" s="8">
        <v>93415</v>
      </c>
      <c r="C53" s="8">
        <v>52078</v>
      </c>
      <c r="D53" s="8">
        <v>145493</v>
      </c>
      <c r="E53" s="8">
        <v>88322</v>
      </c>
      <c r="F53" s="8">
        <v>3592</v>
      </c>
      <c r="G53" s="8">
        <v>91914</v>
      </c>
      <c r="H53" s="9">
        <f t="shared" si="1"/>
        <v>-5.452015200984853</v>
      </c>
      <c r="I53" s="9">
        <f t="shared" si="1"/>
        <v>-93.10265371174007</v>
      </c>
      <c r="J53" s="10">
        <f t="shared" si="2"/>
        <v>-36.82582667207357</v>
      </c>
    </row>
    <row r="54" spans="1:10" ht="15">
      <c r="A54" s="11" t="s">
        <v>51</v>
      </c>
      <c r="B54" s="4">
        <v>52840</v>
      </c>
      <c r="C54" s="4"/>
      <c r="D54" s="4">
        <v>52840</v>
      </c>
      <c r="E54" s="4">
        <v>49604</v>
      </c>
      <c r="F54" s="4"/>
      <c r="G54" s="4">
        <v>49604</v>
      </c>
      <c r="H54" s="5">
        <f t="shared" si="1"/>
        <v>-6.124148372445117</v>
      </c>
      <c r="I54" s="5"/>
      <c r="J54" s="6">
        <f t="shared" si="2"/>
        <v>-6.124148372445117</v>
      </c>
    </row>
    <row r="55" spans="1:10" ht="15">
      <c r="A55" s="7" t="s">
        <v>52</v>
      </c>
      <c r="B55" s="8">
        <v>9558</v>
      </c>
      <c r="C55" s="8"/>
      <c r="D55" s="8">
        <v>9558</v>
      </c>
      <c r="E55" s="8">
        <v>12327</v>
      </c>
      <c r="F55" s="8"/>
      <c r="G55" s="8">
        <v>12327</v>
      </c>
      <c r="H55" s="9">
        <f t="shared" si="1"/>
        <v>28.970495919648464</v>
      </c>
      <c r="I55" s="9"/>
      <c r="J55" s="10">
        <f t="shared" si="2"/>
        <v>28.970495919648464</v>
      </c>
    </row>
    <row r="56" spans="1:10" ht="15">
      <c r="A56" s="11" t="s">
        <v>53</v>
      </c>
      <c r="B56" s="4">
        <v>1275227</v>
      </c>
      <c r="C56" s="4">
        <v>3849</v>
      </c>
      <c r="D56" s="4">
        <v>1279076</v>
      </c>
      <c r="E56" s="4">
        <v>1381799</v>
      </c>
      <c r="F56" s="4">
        <v>3398</v>
      </c>
      <c r="G56" s="4">
        <v>1385197</v>
      </c>
      <c r="H56" s="5">
        <f t="shared" si="1"/>
        <v>8.357100343703513</v>
      </c>
      <c r="I56" s="5">
        <f t="shared" si="1"/>
        <v>-11.717329176409457</v>
      </c>
      <c r="J56" s="6">
        <f t="shared" si="2"/>
        <v>8.296692299753884</v>
      </c>
    </row>
    <row r="57" spans="1:10" ht="15">
      <c r="A57" s="7" t="s">
        <v>72</v>
      </c>
      <c r="B57" s="8">
        <v>64663</v>
      </c>
      <c r="C57" s="8">
        <v>22178</v>
      </c>
      <c r="D57" s="8">
        <v>86841</v>
      </c>
      <c r="E57" s="8">
        <v>62011</v>
      </c>
      <c r="F57" s="8">
        <v>18501</v>
      </c>
      <c r="G57" s="8">
        <v>80512</v>
      </c>
      <c r="H57" s="9">
        <f t="shared" si="1"/>
        <v>-4.101263473702117</v>
      </c>
      <c r="I57" s="9">
        <f t="shared" si="1"/>
        <v>-16.579493191450986</v>
      </c>
      <c r="J57" s="10">
        <f t="shared" si="2"/>
        <v>-7.288032150712222</v>
      </c>
    </row>
    <row r="58" spans="1:10" ht="15">
      <c r="A58" s="11" t="s">
        <v>73</v>
      </c>
      <c r="B58" s="4"/>
      <c r="C58" s="4">
        <v>27631</v>
      </c>
      <c r="D58" s="4">
        <v>27631</v>
      </c>
      <c r="E58" s="4"/>
      <c r="F58" s="4">
        <v>25746</v>
      </c>
      <c r="G58" s="4">
        <v>25746</v>
      </c>
      <c r="H58" s="5"/>
      <c r="I58" s="5">
        <f t="shared" si="1"/>
        <v>-6.822047700047048</v>
      </c>
      <c r="J58" s="6">
        <f t="shared" si="2"/>
        <v>-6.822047700047048</v>
      </c>
    </row>
    <row r="59" spans="1:10" ht="15">
      <c r="A59" s="14" t="s">
        <v>54</v>
      </c>
      <c r="B59" s="15">
        <f>B60-SUM(B5+B9+B19+B31+B57+B58)</f>
        <v>71995961</v>
      </c>
      <c r="C59" s="15">
        <f>C60-SUM(C5+C9+C19+C31+C57+C58)</f>
        <v>70116681</v>
      </c>
      <c r="D59" s="15">
        <f>D60-SUM(D5+D9+D19+D31+D57+D58)</f>
        <v>142112642</v>
      </c>
      <c r="E59" s="15">
        <f>E60-SUM(E5+E9+E19+E31+E57+E58)</f>
        <v>75839216</v>
      </c>
      <c r="F59" s="15">
        <f>F60-SUM(F5+F9+F19+F31+F57+F58)</f>
        <v>57476204</v>
      </c>
      <c r="G59" s="15">
        <f>G60-SUM(G5+G9+G19+G31+G57+G58)</f>
        <v>133315420</v>
      </c>
      <c r="H59" s="16">
        <f>+((E59-B59)/B59)*100</f>
        <v>5.338153622256671</v>
      </c>
      <c r="I59" s="16">
        <f t="shared" si="1"/>
        <v>-18.027774303806538</v>
      </c>
      <c r="J59" s="16">
        <f t="shared" si="1"/>
        <v>-6.19031627038501</v>
      </c>
    </row>
    <row r="60" spans="1:10" ht="15">
      <c r="A60" s="17" t="s">
        <v>55</v>
      </c>
      <c r="B60" s="18">
        <f>SUM(B4:B58)</f>
        <v>89453674</v>
      </c>
      <c r="C60" s="18">
        <f>SUM(C4:C58)</f>
        <v>79570846</v>
      </c>
      <c r="D60" s="18">
        <f>SUM(D4:D58)</f>
        <v>169024520</v>
      </c>
      <c r="E60" s="18">
        <f>SUM(E4:E58)</f>
        <v>94921480</v>
      </c>
      <c r="F60" s="18">
        <f>SUM(F4:F58)</f>
        <v>66639305</v>
      </c>
      <c r="G60" s="18">
        <f>SUM(G4:G58)</f>
        <v>161560785</v>
      </c>
      <c r="H60" s="19">
        <f>+((E60-B60)/B60)*100</f>
        <v>6.112444302734843</v>
      </c>
      <c r="I60" s="19">
        <f t="shared" si="1"/>
        <v>-16.251606775677615</v>
      </c>
      <c r="J60" s="19">
        <f t="shared" si="1"/>
        <v>-4.41577056393948</v>
      </c>
    </row>
    <row r="61" spans="1:10" ht="15">
      <c r="A61" s="24" t="s">
        <v>60</v>
      </c>
      <c r="B61" s="69">
        <f>+B68</f>
        <v>0</v>
      </c>
      <c r="C61" s="69"/>
      <c r="D61" s="69"/>
      <c r="E61" s="69">
        <f>+E68</f>
        <v>0</v>
      </c>
      <c r="F61" s="69"/>
      <c r="G61" s="69"/>
      <c r="H61" s="70" t="e">
        <f>+((E61-B61)/B61)*100</f>
        <v>#DIV/0!</v>
      </c>
      <c r="I61" s="70"/>
      <c r="J61" s="71"/>
    </row>
    <row r="62" spans="1:10" ht="15">
      <c r="A62" s="25" t="s">
        <v>61</v>
      </c>
      <c r="B62" s="75">
        <f>+B69</f>
        <v>0</v>
      </c>
      <c r="C62" s="75"/>
      <c r="D62" s="75"/>
      <c r="E62" s="75">
        <v>85642</v>
      </c>
      <c r="F62" s="75"/>
      <c r="G62" s="75"/>
      <c r="H62" s="76" t="e">
        <f>+((E62-B62)/B62)*100</f>
        <v>#DIV/0!</v>
      </c>
      <c r="I62" s="76"/>
      <c r="J62" s="77"/>
    </row>
    <row r="63" spans="1:10" ht="15.75" thickBot="1">
      <c r="A63" s="26" t="s">
        <v>62</v>
      </c>
      <c r="B63" s="78">
        <f>+B61+B62</f>
        <v>0</v>
      </c>
      <c r="C63" s="78"/>
      <c r="D63" s="78"/>
      <c r="E63" s="78">
        <f>+E61+E62</f>
        <v>85642</v>
      </c>
      <c r="F63" s="78"/>
      <c r="G63" s="78"/>
      <c r="H63" s="79" t="e">
        <f>+((E63-B63)/B63)*100</f>
        <v>#DIV/0!</v>
      </c>
      <c r="I63" s="79"/>
      <c r="J63" s="80"/>
    </row>
    <row r="64" spans="1:12" ht="15.75" thickBot="1">
      <c r="A64" s="27" t="s">
        <v>63</v>
      </c>
      <c r="B64" s="28"/>
      <c r="C64" s="28"/>
      <c r="D64" s="28">
        <f>+D60+B63</f>
        <v>169024520</v>
      </c>
      <c r="E64" s="72">
        <f>+G60+E63</f>
        <v>161646427</v>
      </c>
      <c r="F64" s="72"/>
      <c r="G64" s="72"/>
      <c r="H64" s="73">
        <f>+((E64-D64)/D64)*100</f>
        <v>-4.365102175707998</v>
      </c>
      <c r="I64" s="73"/>
      <c r="J64" s="74"/>
      <c r="L64" s="48"/>
    </row>
    <row r="65" spans="1:10" ht="51" customHeight="1">
      <c r="A65" s="57" t="s">
        <v>58</v>
      </c>
      <c r="B65" s="57"/>
      <c r="C65" s="57"/>
      <c r="D65" s="57"/>
      <c r="E65" s="57"/>
      <c r="F65" s="57"/>
      <c r="G65" s="57"/>
      <c r="H65" s="57"/>
      <c r="I65" s="57"/>
      <c r="J65" s="57"/>
    </row>
    <row r="66" spans="2:10" ht="15">
      <c r="B66" s="46"/>
      <c r="C66" s="46"/>
      <c r="D66" s="46"/>
      <c r="E66" s="46"/>
      <c r="F66" s="46"/>
      <c r="G66" s="46"/>
      <c r="H66" s="44"/>
      <c r="I66" s="44"/>
      <c r="J66" s="44"/>
    </row>
    <row r="67" spans="2:10" ht="15">
      <c r="B67" s="46"/>
      <c r="C67" s="46"/>
      <c r="D67" s="46"/>
      <c r="E67" s="46"/>
      <c r="F67" s="46"/>
      <c r="G67" s="46"/>
      <c r="H67" s="44"/>
      <c r="I67" s="44"/>
      <c r="J67" s="44"/>
    </row>
    <row r="68" spans="2:10" ht="15">
      <c r="B68" s="46"/>
      <c r="C68" s="46"/>
      <c r="D68" s="46"/>
      <c r="E68" s="46"/>
      <c r="F68" s="46"/>
      <c r="G68" s="46"/>
      <c r="H68" s="44"/>
      <c r="I68" s="44"/>
      <c r="J68" s="44"/>
    </row>
    <row r="69" spans="2:10" ht="15">
      <c r="B69" s="46"/>
      <c r="C69" s="46"/>
      <c r="D69" s="46"/>
      <c r="E69" s="46"/>
      <c r="F69" s="46"/>
      <c r="G69" s="46"/>
      <c r="H69" s="44"/>
      <c r="I69" s="44"/>
      <c r="J69" s="44"/>
    </row>
    <row r="70" spans="2:10" ht="15">
      <c r="B70" s="46"/>
      <c r="C70" s="46"/>
      <c r="D70" s="46"/>
      <c r="E70" s="46"/>
      <c r="F70" s="46"/>
      <c r="G70" s="46"/>
      <c r="H70" s="44"/>
      <c r="I70" s="44"/>
      <c r="J70" s="44"/>
    </row>
    <row r="71" spans="2:10" ht="15">
      <c r="B71" s="46"/>
      <c r="C71" s="46"/>
      <c r="D71" s="46"/>
      <c r="E71" s="46"/>
      <c r="F71" s="46"/>
      <c r="G71" s="46"/>
      <c r="H71" s="44"/>
      <c r="I71" s="44"/>
      <c r="J71" s="44"/>
    </row>
    <row r="73" spans="2:10" ht="15">
      <c r="B73" s="48"/>
      <c r="C73" s="48"/>
      <c r="D73" s="48"/>
      <c r="E73" s="48"/>
      <c r="F73" s="48"/>
      <c r="G73" s="48"/>
      <c r="H73" s="48"/>
      <c r="I73" s="48"/>
      <c r="J73" s="48"/>
    </row>
    <row r="74" spans="2:10" ht="15">
      <c r="B74" s="48"/>
      <c r="C74" s="48"/>
      <c r="D74" s="48"/>
      <c r="E74" s="48"/>
      <c r="F74" s="48"/>
      <c r="G74" s="48"/>
      <c r="H74" s="48"/>
      <c r="I74" s="48"/>
      <c r="J74" s="48"/>
    </row>
    <row r="75" ht="15">
      <c r="D75" s="48"/>
    </row>
  </sheetData>
  <sheetProtection/>
  <mergeCells count="17">
    <mergeCell ref="E64:G64"/>
    <mergeCell ref="H64:J64"/>
    <mergeCell ref="A65:J65"/>
    <mergeCell ref="B62:D62"/>
    <mergeCell ref="E62:G62"/>
    <mergeCell ref="H62:J62"/>
    <mergeCell ref="B63:D63"/>
    <mergeCell ref="E63:G63"/>
    <mergeCell ref="H63:J63"/>
    <mergeCell ref="B61:D61"/>
    <mergeCell ref="E61:G61"/>
    <mergeCell ref="H61:J61"/>
    <mergeCell ref="A1:J1"/>
    <mergeCell ref="A2:A3"/>
    <mergeCell ref="B2:D2"/>
    <mergeCell ref="E2:G2"/>
    <mergeCell ref="H2:J2"/>
  </mergeCells>
  <printOptions/>
  <pageMargins left="0.7" right="0.7" top="0.75" bottom="0.75" header="0.3" footer="0.3"/>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J75"/>
  <sheetViews>
    <sheetView zoomScale="80" zoomScaleNormal="80" zoomScalePageLayoutView="0" workbookViewId="0" topLeftCell="A1">
      <selection activeCell="C70" sqref="C70"/>
    </sheetView>
  </sheetViews>
  <sheetFormatPr defaultColWidth="9.140625" defaultRowHeight="15"/>
  <cols>
    <col min="1" max="1" width="29.421875" style="0" customWidth="1"/>
    <col min="2" max="10" width="14.28125" style="0" customWidth="1"/>
  </cols>
  <sheetData>
    <row r="1" spans="1:10" ht="15">
      <c r="A1" s="58" t="s">
        <v>0</v>
      </c>
      <c r="B1" s="59"/>
      <c r="C1" s="59"/>
      <c r="D1" s="59"/>
      <c r="E1" s="59"/>
      <c r="F1" s="59"/>
      <c r="G1" s="59"/>
      <c r="H1" s="59"/>
      <c r="I1" s="59"/>
      <c r="J1" s="60"/>
    </row>
    <row r="2" spans="1:10" ht="27"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3" t="s">
        <v>6</v>
      </c>
      <c r="B4" s="4">
        <v>133086</v>
      </c>
      <c r="C4" s="4">
        <v>294131</v>
      </c>
      <c r="D4" s="4">
        <v>427217</v>
      </c>
      <c r="E4" s="4">
        <v>130939</v>
      </c>
      <c r="F4" s="4">
        <v>299822</v>
      </c>
      <c r="G4" s="4">
        <v>430761</v>
      </c>
      <c r="H4" s="5">
        <f>+((E4-B4)/B4)*100</f>
        <v>-1.6132425649579971</v>
      </c>
      <c r="I4" s="5">
        <f aca="true" t="shared" si="0" ref="I4:J19">+((F4-C4)/C4)*100</f>
        <v>1.9348521577120397</v>
      </c>
      <c r="J4" s="6">
        <f t="shared" si="0"/>
        <v>0.8295550036632438</v>
      </c>
    </row>
    <row r="5" spans="1:10" ht="15">
      <c r="A5" s="7" t="s">
        <v>67</v>
      </c>
      <c r="B5" s="8">
        <v>125213</v>
      </c>
      <c r="C5" s="8">
        <v>75953</v>
      </c>
      <c r="D5" s="8">
        <v>201166</v>
      </c>
      <c r="E5" s="8">
        <v>134959</v>
      </c>
      <c r="F5" s="8">
        <v>78227</v>
      </c>
      <c r="G5" s="8">
        <v>213186</v>
      </c>
      <c r="H5" s="9">
        <f>+((E5-B5)/B5)*100</f>
        <v>7.7835368532021425</v>
      </c>
      <c r="I5" s="9">
        <f t="shared" si="0"/>
        <v>2.9939567890669228</v>
      </c>
      <c r="J5" s="10">
        <f t="shared" si="0"/>
        <v>5.975164789278507</v>
      </c>
    </row>
    <row r="6" spans="1:10" ht="15">
      <c r="A6" s="11" t="s">
        <v>7</v>
      </c>
      <c r="B6" s="4">
        <v>75968</v>
      </c>
      <c r="C6" s="4">
        <v>14535</v>
      </c>
      <c r="D6" s="4">
        <v>90503</v>
      </c>
      <c r="E6" s="4">
        <v>82275</v>
      </c>
      <c r="F6" s="4">
        <v>14438</v>
      </c>
      <c r="G6" s="4">
        <v>96713</v>
      </c>
      <c r="H6" s="5">
        <f>+((E6-B6)/B6)*100</f>
        <v>8.302179865206401</v>
      </c>
      <c r="I6" s="5">
        <f t="shared" si="0"/>
        <v>-0.6673546611627107</v>
      </c>
      <c r="J6" s="6">
        <f t="shared" si="0"/>
        <v>6.8616509949946405</v>
      </c>
    </row>
    <row r="7" spans="1:10" ht="15">
      <c r="A7" s="7" t="s">
        <v>8</v>
      </c>
      <c r="B7" s="8">
        <v>60502</v>
      </c>
      <c r="C7" s="8">
        <v>19990</v>
      </c>
      <c r="D7" s="8">
        <v>80492</v>
      </c>
      <c r="E7" s="8">
        <v>63446</v>
      </c>
      <c r="F7" s="8">
        <v>16102</v>
      </c>
      <c r="G7" s="8">
        <v>79548</v>
      </c>
      <c r="H7" s="9">
        <f>+((E7-B7)/B7)*100</f>
        <v>4.865954844467951</v>
      </c>
      <c r="I7" s="9">
        <f t="shared" si="0"/>
        <v>-19.449724862431218</v>
      </c>
      <c r="J7" s="12">
        <f t="shared" si="0"/>
        <v>-1.1727873577498387</v>
      </c>
    </row>
    <row r="8" spans="1:10" ht="15">
      <c r="A8" s="11" t="s">
        <v>9</v>
      </c>
      <c r="B8" s="4">
        <v>47486</v>
      </c>
      <c r="C8" s="4">
        <v>121932</v>
      </c>
      <c r="D8" s="4">
        <v>169418</v>
      </c>
      <c r="E8" s="4">
        <v>47658</v>
      </c>
      <c r="F8" s="4">
        <v>74513</v>
      </c>
      <c r="G8" s="4">
        <v>122171</v>
      </c>
      <c r="H8" s="13">
        <f>+((E8-B8)/B8)*100</f>
        <v>0.3622120203849556</v>
      </c>
      <c r="I8" s="5">
        <f t="shared" si="0"/>
        <v>-38.88970901814126</v>
      </c>
      <c r="J8" s="6">
        <f t="shared" si="0"/>
        <v>-27.887827739673472</v>
      </c>
    </row>
    <row r="9" spans="1:10" ht="15">
      <c r="A9" s="7" t="s">
        <v>68</v>
      </c>
      <c r="B9" s="8">
        <v>3117</v>
      </c>
      <c r="C9" s="8">
        <v>3660</v>
      </c>
      <c r="D9" s="8">
        <v>6777</v>
      </c>
      <c r="E9" s="8">
        <v>3554</v>
      </c>
      <c r="F9" s="8">
        <v>2364</v>
      </c>
      <c r="G9" s="8">
        <v>5918</v>
      </c>
      <c r="H9" s="9">
        <f>+((E9-B9)/B9)*100</f>
        <v>14.019890920757138</v>
      </c>
      <c r="I9" s="9">
        <f t="shared" si="0"/>
        <v>-35.40983606557377</v>
      </c>
      <c r="J9" s="10">
        <f t="shared" si="0"/>
        <v>-12.675225025822638</v>
      </c>
    </row>
    <row r="10" spans="1:10" ht="15">
      <c r="A10" s="11" t="s">
        <v>10</v>
      </c>
      <c r="B10" s="4">
        <v>13659</v>
      </c>
      <c r="C10" s="4">
        <v>19327</v>
      </c>
      <c r="D10" s="4">
        <v>32986</v>
      </c>
      <c r="E10" s="4">
        <v>13355</v>
      </c>
      <c r="F10" s="4">
        <v>12250</v>
      </c>
      <c r="G10" s="4">
        <v>25605</v>
      </c>
      <c r="H10" s="5">
        <f>+((E10-B10)/B10)*100</f>
        <v>-2.2256387729702025</v>
      </c>
      <c r="I10" s="5">
        <f t="shared" si="0"/>
        <v>-36.6171676928649</v>
      </c>
      <c r="J10" s="6">
        <f t="shared" si="0"/>
        <v>-22.37615958285333</v>
      </c>
    </row>
    <row r="11" spans="1:10" ht="15">
      <c r="A11" s="7" t="s">
        <v>11</v>
      </c>
      <c r="B11" s="8">
        <v>20452</v>
      </c>
      <c r="C11" s="8">
        <v>12776</v>
      </c>
      <c r="D11" s="8">
        <v>33228</v>
      </c>
      <c r="E11" s="8">
        <v>21865</v>
      </c>
      <c r="F11" s="8">
        <v>8056</v>
      </c>
      <c r="G11" s="8">
        <v>29921</v>
      </c>
      <c r="H11" s="9">
        <f>+((E11-B11)/B11)*100</f>
        <v>6.908859769215725</v>
      </c>
      <c r="I11" s="9">
        <f t="shared" si="0"/>
        <v>-36.944270507201</v>
      </c>
      <c r="J11" s="10">
        <f t="shared" si="0"/>
        <v>-9.952449741182136</v>
      </c>
    </row>
    <row r="12" spans="1:10" ht="15">
      <c r="A12" s="11" t="s">
        <v>12</v>
      </c>
      <c r="B12" s="4">
        <v>35267</v>
      </c>
      <c r="C12" s="4">
        <v>7278</v>
      </c>
      <c r="D12" s="4">
        <v>42545</v>
      </c>
      <c r="E12" s="4">
        <v>36812</v>
      </c>
      <c r="F12" s="4">
        <v>7986</v>
      </c>
      <c r="G12" s="4">
        <v>44798</v>
      </c>
      <c r="H12" s="5">
        <f>+((E12-B12)/B12)*100</f>
        <v>4.380865965350044</v>
      </c>
      <c r="I12" s="5">
        <f t="shared" si="0"/>
        <v>9.727947238252268</v>
      </c>
      <c r="J12" s="6">
        <f t="shared" si="0"/>
        <v>5.2955693971089435</v>
      </c>
    </row>
    <row r="13" spans="1:10" ht="15">
      <c r="A13" s="7" t="s">
        <v>13</v>
      </c>
      <c r="B13" s="8">
        <v>21146</v>
      </c>
      <c r="C13" s="8">
        <v>2205</v>
      </c>
      <c r="D13" s="8">
        <v>23351</v>
      </c>
      <c r="E13" s="8">
        <v>21862</v>
      </c>
      <c r="F13" s="8">
        <v>2291</v>
      </c>
      <c r="G13" s="8">
        <v>24153</v>
      </c>
      <c r="H13" s="9">
        <f>+((E13-B13)/B13)*100</f>
        <v>3.3859831646647116</v>
      </c>
      <c r="I13" s="9">
        <f t="shared" si="0"/>
        <v>3.9002267573696145</v>
      </c>
      <c r="J13" s="10">
        <f t="shared" si="0"/>
        <v>3.4345424178836024</v>
      </c>
    </row>
    <row r="14" spans="1:10" ht="15">
      <c r="A14" s="11" t="s">
        <v>14</v>
      </c>
      <c r="B14" s="4">
        <v>7809</v>
      </c>
      <c r="C14" s="4">
        <v>217</v>
      </c>
      <c r="D14" s="4">
        <v>8026</v>
      </c>
      <c r="E14" s="4">
        <v>8307</v>
      </c>
      <c r="F14" s="4">
        <v>114</v>
      </c>
      <c r="G14" s="4">
        <v>8421</v>
      </c>
      <c r="H14" s="5">
        <f>+((E14-B14)/B14)*100</f>
        <v>6.3772570111409905</v>
      </c>
      <c r="I14" s="5">
        <f t="shared" si="0"/>
        <v>-47.465437788018434</v>
      </c>
      <c r="J14" s="6">
        <f t="shared" si="0"/>
        <v>4.9215051083977075</v>
      </c>
    </row>
    <row r="15" spans="1:10" ht="15">
      <c r="A15" s="7" t="s">
        <v>15</v>
      </c>
      <c r="B15" s="8">
        <v>14934</v>
      </c>
      <c r="C15" s="8">
        <v>1353</v>
      </c>
      <c r="D15" s="8">
        <v>16287</v>
      </c>
      <c r="E15" s="8">
        <v>14551</v>
      </c>
      <c r="F15" s="8">
        <v>1706</v>
      </c>
      <c r="G15" s="8">
        <v>16257</v>
      </c>
      <c r="H15" s="9">
        <f>+((E15-B15)/B15)*100</f>
        <v>-2.5646176509977234</v>
      </c>
      <c r="I15" s="9">
        <f t="shared" si="0"/>
        <v>26.09016999260902</v>
      </c>
      <c r="J15" s="10">
        <f t="shared" si="0"/>
        <v>-0.1841959845275373</v>
      </c>
    </row>
    <row r="16" spans="1:10" ht="15">
      <c r="A16" s="11" t="s">
        <v>16</v>
      </c>
      <c r="B16" s="4">
        <v>1556</v>
      </c>
      <c r="C16" s="4">
        <v>9</v>
      </c>
      <c r="D16" s="4">
        <v>1565</v>
      </c>
      <c r="E16" s="4">
        <v>1657</v>
      </c>
      <c r="F16" s="4">
        <v>31</v>
      </c>
      <c r="G16" s="4">
        <v>1688</v>
      </c>
      <c r="H16" s="5">
        <f>+((E16-B16)/B16)*100</f>
        <v>6.4910025706940875</v>
      </c>
      <c r="I16" s="5">
        <f t="shared" si="0"/>
        <v>244.44444444444446</v>
      </c>
      <c r="J16" s="6">
        <f t="shared" si="0"/>
        <v>7.859424920127796</v>
      </c>
    </row>
    <row r="17" spans="1:10" ht="15">
      <c r="A17" s="7" t="s">
        <v>17</v>
      </c>
      <c r="B17" s="8">
        <v>1697</v>
      </c>
      <c r="C17" s="8">
        <v>15</v>
      </c>
      <c r="D17" s="8">
        <v>1712</v>
      </c>
      <c r="E17" s="8">
        <v>1837</v>
      </c>
      <c r="F17" s="8">
        <v>2</v>
      </c>
      <c r="G17" s="8">
        <v>1839</v>
      </c>
      <c r="H17" s="9">
        <f>+((E17-B17)/B17)*100</f>
        <v>8.249852681202121</v>
      </c>
      <c r="I17" s="9">
        <f t="shared" si="0"/>
        <v>-86.66666666666667</v>
      </c>
      <c r="J17" s="10">
        <f t="shared" si="0"/>
        <v>7.418224299065421</v>
      </c>
    </row>
    <row r="18" spans="1:10" ht="15">
      <c r="A18" s="11" t="s">
        <v>18</v>
      </c>
      <c r="B18" s="4">
        <v>1055</v>
      </c>
      <c r="C18" s="4">
        <v>27</v>
      </c>
      <c r="D18" s="4">
        <v>1082</v>
      </c>
      <c r="E18" s="4">
        <v>573</v>
      </c>
      <c r="F18" s="4">
        <v>19</v>
      </c>
      <c r="G18" s="4">
        <v>592</v>
      </c>
      <c r="H18" s="5">
        <f>+((E18-B18)/B18)*100</f>
        <v>-45.687203791469194</v>
      </c>
      <c r="I18" s="5">
        <f t="shared" si="0"/>
        <v>-29.629629629629626</v>
      </c>
      <c r="J18" s="6">
        <f t="shared" si="0"/>
        <v>-45.28650646950093</v>
      </c>
    </row>
    <row r="19" spans="1:10" ht="15">
      <c r="A19" s="7" t="s">
        <v>69</v>
      </c>
      <c r="B19" s="8">
        <v>15081</v>
      </c>
      <c r="C19" s="8">
        <v>1</v>
      </c>
      <c r="D19" s="8">
        <v>15082</v>
      </c>
      <c r="E19" s="8">
        <v>15898</v>
      </c>
      <c r="F19" s="8">
        <v>0</v>
      </c>
      <c r="G19" s="8">
        <v>15898</v>
      </c>
      <c r="H19" s="9">
        <f>+((E19-B19)/B19)*100</f>
        <v>5.4174126384192025</v>
      </c>
      <c r="I19" s="9">
        <f t="shared" si="0"/>
        <v>-100</v>
      </c>
      <c r="J19" s="10">
        <f t="shared" si="0"/>
        <v>5.41042302081952</v>
      </c>
    </row>
    <row r="20" spans="1:10" ht="15">
      <c r="A20" s="11" t="s">
        <v>19</v>
      </c>
      <c r="B20" s="4">
        <v>6601</v>
      </c>
      <c r="C20" s="4">
        <v>119</v>
      </c>
      <c r="D20" s="4">
        <v>6720</v>
      </c>
      <c r="E20" s="4">
        <v>18682</v>
      </c>
      <c r="F20" s="4">
        <v>167</v>
      </c>
      <c r="G20" s="4">
        <v>18849</v>
      </c>
      <c r="H20" s="5">
        <f>+((E20-B20)/B20)*100</f>
        <v>183.01772458718375</v>
      </c>
      <c r="I20" s="5">
        <f>+((F20-C20)/C20)*100</f>
        <v>40.33613445378151</v>
      </c>
      <c r="J20" s="6">
        <f>+((G20-D20)/D20)*100</f>
        <v>180.49107142857144</v>
      </c>
    </row>
    <row r="21" spans="1:10" ht="15">
      <c r="A21" s="7" t="s">
        <v>20</v>
      </c>
      <c r="B21" s="8">
        <v>152</v>
      </c>
      <c r="C21" s="8">
        <v>0</v>
      </c>
      <c r="D21" s="8">
        <v>152</v>
      </c>
      <c r="E21" s="8">
        <v>115</v>
      </c>
      <c r="F21" s="8">
        <v>0</v>
      </c>
      <c r="G21" s="8">
        <v>115</v>
      </c>
      <c r="H21" s="9">
        <f aca="true" t="shared" si="1" ref="H21:I58">+((E21-B21)/B21)*100</f>
        <v>-24.342105263157894</v>
      </c>
      <c r="I21" s="9"/>
      <c r="J21" s="10">
        <f aca="true" t="shared" si="2" ref="J21:J58">+((G21-D21)/D21)*100</f>
        <v>-24.342105263157894</v>
      </c>
    </row>
    <row r="22" spans="1:10" ht="15">
      <c r="A22" s="11" t="s">
        <v>21</v>
      </c>
      <c r="B22" s="4">
        <v>1350</v>
      </c>
      <c r="C22" s="4">
        <v>5</v>
      </c>
      <c r="D22" s="4">
        <v>1355</v>
      </c>
      <c r="E22" s="4">
        <v>2892</v>
      </c>
      <c r="F22" s="4">
        <v>14</v>
      </c>
      <c r="G22" s="4">
        <v>2906</v>
      </c>
      <c r="H22" s="5">
        <f t="shared" si="1"/>
        <v>114.22222222222223</v>
      </c>
      <c r="I22" s="5">
        <f t="shared" si="1"/>
        <v>180</v>
      </c>
      <c r="J22" s="6">
        <f t="shared" si="2"/>
        <v>114.4649446494465</v>
      </c>
    </row>
    <row r="23" spans="1:10" ht="15">
      <c r="A23" s="7" t="s">
        <v>22</v>
      </c>
      <c r="B23" s="8">
        <v>1108</v>
      </c>
      <c r="C23" s="8">
        <v>15</v>
      </c>
      <c r="D23" s="8">
        <v>1123</v>
      </c>
      <c r="E23" s="8">
        <v>1257</v>
      </c>
      <c r="F23" s="8">
        <v>2</v>
      </c>
      <c r="G23" s="8">
        <v>1259</v>
      </c>
      <c r="H23" s="9">
        <f t="shared" si="1"/>
        <v>13.447653429602887</v>
      </c>
      <c r="I23" s="9">
        <f t="shared" si="1"/>
        <v>-86.66666666666667</v>
      </c>
      <c r="J23" s="10">
        <f t="shared" si="2"/>
        <v>12.110418521816563</v>
      </c>
    </row>
    <row r="24" spans="1:10" ht="15">
      <c r="A24" s="11" t="s">
        <v>23</v>
      </c>
      <c r="B24" s="4">
        <v>5898</v>
      </c>
      <c r="C24" s="4">
        <v>325</v>
      </c>
      <c r="D24" s="4">
        <v>6223</v>
      </c>
      <c r="E24" s="4">
        <v>6189</v>
      </c>
      <c r="F24" s="4">
        <v>341</v>
      </c>
      <c r="G24" s="4">
        <v>6530</v>
      </c>
      <c r="H24" s="5">
        <f t="shared" si="1"/>
        <v>4.933875890132248</v>
      </c>
      <c r="I24" s="5">
        <f t="shared" si="1"/>
        <v>4.923076923076923</v>
      </c>
      <c r="J24" s="6">
        <f t="shared" si="2"/>
        <v>4.9333119074401415</v>
      </c>
    </row>
    <row r="25" spans="1:10" ht="15">
      <c r="A25" s="7" t="s">
        <v>24</v>
      </c>
      <c r="B25" s="8">
        <v>4195</v>
      </c>
      <c r="C25" s="8">
        <v>71</v>
      </c>
      <c r="D25" s="8">
        <v>4266</v>
      </c>
      <c r="E25" s="8">
        <v>5223</v>
      </c>
      <c r="F25" s="8">
        <v>26</v>
      </c>
      <c r="G25" s="8">
        <v>5249</v>
      </c>
      <c r="H25" s="9">
        <f t="shared" si="1"/>
        <v>24.505363528009536</v>
      </c>
      <c r="I25" s="9">
        <f t="shared" si="1"/>
        <v>-63.38028169014085</v>
      </c>
      <c r="J25" s="10">
        <f t="shared" si="2"/>
        <v>23.042662916080637</v>
      </c>
    </row>
    <row r="26" spans="1:10" ht="15">
      <c r="A26" s="11" t="s">
        <v>25</v>
      </c>
      <c r="B26" s="4">
        <v>108</v>
      </c>
      <c r="C26" s="4">
        <v>0</v>
      </c>
      <c r="D26" s="4">
        <v>108</v>
      </c>
      <c r="E26" s="4">
        <v>226</v>
      </c>
      <c r="F26" s="4">
        <v>0</v>
      </c>
      <c r="G26" s="4">
        <v>226</v>
      </c>
      <c r="H26" s="5">
        <f t="shared" si="1"/>
        <v>109.25925925925925</v>
      </c>
      <c r="I26" s="5"/>
      <c r="J26" s="6">
        <f t="shared" si="2"/>
        <v>109.25925925925925</v>
      </c>
    </row>
    <row r="27" spans="1:10" ht="15">
      <c r="A27" s="7" t="s">
        <v>26</v>
      </c>
      <c r="B27" s="8">
        <v>5771</v>
      </c>
      <c r="C27" s="8">
        <v>73</v>
      </c>
      <c r="D27" s="8">
        <v>5844</v>
      </c>
      <c r="E27" s="8">
        <v>5722</v>
      </c>
      <c r="F27" s="8">
        <v>103</v>
      </c>
      <c r="G27" s="8">
        <v>5825</v>
      </c>
      <c r="H27" s="9">
        <f t="shared" si="1"/>
        <v>-0.8490729509617051</v>
      </c>
      <c r="I27" s="9">
        <f t="shared" si="1"/>
        <v>41.0958904109589</v>
      </c>
      <c r="J27" s="10">
        <f t="shared" si="2"/>
        <v>-0.32511978097193706</v>
      </c>
    </row>
    <row r="28" spans="1:10" ht="15">
      <c r="A28" s="11" t="s">
        <v>27</v>
      </c>
      <c r="B28" s="4">
        <v>13107</v>
      </c>
      <c r="C28" s="4">
        <v>145</v>
      </c>
      <c r="D28" s="4">
        <v>13252</v>
      </c>
      <c r="E28" s="4">
        <v>12345</v>
      </c>
      <c r="F28" s="4">
        <v>363</v>
      </c>
      <c r="G28" s="4">
        <v>12708</v>
      </c>
      <c r="H28" s="5">
        <f t="shared" si="1"/>
        <v>-5.8136873426413365</v>
      </c>
      <c r="I28" s="5">
        <f t="shared" si="1"/>
        <v>150.3448275862069</v>
      </c>
      <c r="J28" s="6">
        <f t="shared" si="2"/>
        <v>-4.105040748566254</v>
      </c>
    </row>
    <row r="29" spans="1:10" ht="15">
      <c r="A29" s="7" t="s">
        <v>28</v>
      </c>
      <c r="B29" s="8">
        <v>6299</v>
      </c>
      <c r="C29" s="8">
        <v>249</v>
      </c>
      <c r="D29" s="8">
        <v>6548</v>
      </c>
      <c r="E29" s="8">
        <v>6633</v>
      </c>
      <c r="F29" s="8">
        <v>214</v>
      </c>
      <c r="G29" s="8">
        <v>6847</v>
      </c>
      <c r="H29" s="9">
        <f t="shared" si="1"/>
        <v>5.302428956977298</v>
      </c>
      <c r="I29" s="9">
        <f t="shared" si="1"/>
        <v>-14.056224899598394</v>
      </c>
      <c r="J29" s="10">
        <f t="shared" si="2"/>
        <v>4.566279780085522</v>
      </c>
    </row>
    <row r="30" spans="1:10" ht="15">
      <c r="A30" s="11" t="s">
        <v>29</v>
      </c>
      <c r="B30" s="4">
        <v>2392</v>
      </c>
      <c r="C30" s="4">
        <v>14</v>
      </c>
      <c r="D30" s="4">
        <v>2406</v>
      </c>
      <c r="E30" s="4">
        <v>2640</v>
      </c>
      <c r="F30" s="4">
        <v>23</v>
      </c>
      <c r="G30" s="4">
        <v>2663</v>
      </c>
      <c r="H30" s="5">
        <f t="shared" si="1"/>
        <v>10.367892976588628</v>
      </c>
      <c r="I30" s="5">
        <f t="shared" si="1"/>
        <v>64.28571428571429</v>
      </c>
      <c r="J30" s="6">
        <f t="shared" si="2"/>
        <v>10.681629260182875</v>
      </c>
    </row>
    <row r="31" spans="1:10" ht="15">
      <c r="A31" s="7" t="s">
        <v>70</v>
      </c>
      <c r="B31" s="8">
        <v>4253</v>
      </c>
      <c r="C31" s="8">
        <v>481</v>
      </c>
      <c r="D31" s="8">
        <v>4734</v>
      </c>
      <c r="E31" s="8">
        <v>5634</v>
      </c>
      <c r="F31" s="8">
        <v>445</v>
      </c>
      <c r="G31" s="8">
        <v>6079</v>
      </c>
      <c r="H31" s="9">
        <f t="shared" si="1"/>
        <v>32.47119680225723</v>
      </c>
      <c r="I31" s="9">
        <f t="shared" si="1"/>
        <v>-7.484407484407485</v>
      </c>
      <c r="J31" s="10">
        <f t="shared" si="2"/>
        <v>28.41149133924799</v>
      </c>
    </row>
    <row r="32" spans="1:10" ht="15">
      <c r="A32" s="11" t="s">
        <v>30</v>
      </c>
      <c r="B32" s="4">
        <v>196</v>
      </c>
      <c r="C32" s="4">
        <v>0</v>
      </c>
      <c r="D32" s="4">
        <v>196</v>
      </c>
      <c r="E32" s="4">
        <v>292</v>
      </c>
      <c r="F32" s="4">
        <v>0</v>
      </c>
      <c r="G32" s="4">
        <v>292</v>
      </c>
      <c r="H32" s="5">
        <f t="shared" si="1"/>
        <v>48.97959183673469</v>
      </c>
      <c r="I32" s="5"/>
      <c r="J32" s="6">
        <f t="shared" si="2"/>
        <v>48.97959183673469</v>
      </c>
    </row>
    <row r="33" spans="1:10" ht="15">
      <c r="A33" s="7" t="s">
        <v>71</v>
      </c>
      <c r="B33" s="8">
        <v>6545</v>
      </c>
      <c r="C33" s="8">
        <v>2353</v>
      </c>
      <c r="D33" s="8">
        <v>8898</v>
      </c>
      <c r="E33" s="8">
        <v>6745</v>
      </c>
      <c r="F33" s="8">
        <v>2080</v>
      </c>
      <c r="G33" s="8">
        <v>8825</v>
      </c>
      <c r="H33" s="9">
        <f t="shared" si="1"/>
        <v>3.055767761650115</v>
      </c>
      <c r="I33" s="9">
        <f t="shared" si="1"/>
        <v>-11.602209944751381</v>
      </c>
      <c r="J33" s="10">
        <f t="shared" si="2"/>
        <v>-0.8204090806922905</v>
      </c>
    </row>
    <row r="34" spans="1:10" ht="15">
      <c r="A34" s="11" t="s">
        <v>31</v>
      </c>
      <c r="B34" s="4">
        <v>1433</v>
      </c>
      <c r="C34" s="4">
        <v>13</v>
      </c>
      <c r="D34" s="4">
        <v>1446</v>
      </c>
      <c r="E34" s="4">
        <v>1385</v>
      </c>
      <c r="F34" s="4">
        <v>0</v>
      </c>
      <c r="G34" s="4">
        <v>1385</v>
      </c>
      <c r="H34" s="5">
        <f t="shared" si="1"/>
        <v>-3.3496161898115844</v>
      </c>
      <c r="I34" s="5">
        <f t="shared" si="1"/>
        <v>-100</v>
      </c>
      <c r="J34" s="6">
        <f t="shared" si="2"/>
        <v>-4.218533886583679</v>
      </c>
    </row>
    <row r="35" spans="1:10" ht="15">
      <c r="A35" s="7" t="s">
        <v>32</v>
      </c>
      <c r="B35" s="8">
        <v>20528</v>
      </c>
      <c r="C35" s="8">
        <v>1071</v>
      </c>
      <c r="D35" s="8">
        <v>21599</v>
      </c>
      <c r="E35" s="8">
        <v>21632</v>
      </c>
      <c r="F35" s="8">
        <v>826</v>
      </c>
      <c r="G35" s="8">
        <v>22458</v>
      </c>
      <c r="H35" s="9">
        <f t="shared" si="1"/>
        <v>5.378020265003897</v>
      </c>
      <c r="I35" s="9">
        <f t="shared" si="1"/>
        <v>-22.875816993464053</v>
      </c>
      <c r="J35" s="10">
        <f t="shared" si="2"/>
        <v>3.9770359738876797</v>
      </c>
    </row>
    <row r="36" spans="1:10" ht="15">
      <c r="A36" s="11" t="s">
        <v>33</v>
      </c>
      <c r="B36" s="4">
        <v>2176</v>
      </c>
      <c r="C36" s="4">
        <v>2</v>
      </c>
      <c r="D36" s="4">
        <v>2178</v>
      </c>
      <c r="E36" s="4">
        <v>2271</v>
      </c>
      <c r="F36" s="4">
        <v>11</v>
      </c>
      <c r="G36" s="4">
        <v>2282</v>
      </c>
      <c r="H36" s="5">
        <f t="shared" si="1"/>
        <v>4.365808823529411</v>
      </c>
      <c r="I36" s="5">
        <f t="shared" si="1"/>
        <v>450</v>
      </c>
      <c r="J36" s="6">
        <f t="shared" si="2"/>
        <v>4.775022956841139</v>
      </c>
    </row>
    <row r="37" spans="1:10" ht="15">
      <c r="A37" s="7" t="s">
        <v>34</v>
      </c>
      <c r="B37" s="8">
        <v>2904</v>
      </c>
      <c r="C37" s="8">
        <v>15</v>
      </c>
      <c r="D37" s="8">
        <v>2919</v>
      </c>
      <c r="E37" s="8">
        <v>3652</v>
      </c>
      <c r="F37" s="8">
        <v>0</v>
      </c>
      <c r="G37" s="8">
        <v>3652</v>
      </c>
      <c r="H37" s="9">
        <f t="shared" si="1"/>
        <v>25.757575757575758</v>
      </c>
      <c r="I37" s="9">
        <f t="shared" si="1"/>
        <v>-100</v>
      </c>
      <c r="J37" s="10">
        <f t="shared" si="2"/>
        <v>25.11133949982871</v>
      </c>
    </row>
    <row r="38" spans="1:10" ht="15">
      <c r="A38" s="11" t="s">
        <v>35</v>
      </c>
      <c r="B38" s="4">
        <v>769</v>
      </c>
      <c r="C38" s="4">
        <v>1</v>
      </c>
      <c r="D38" s="4">
        <v>770</v>
      </c>
      <c r="E38" s="4">
        <v>969</v>
      </c>
      <c r="F38" s="4">
        <v>7</v>
      </c>
      <c r="G38" s="4">
        <v>976</v>
      </c>
      <c r="H38" s="5">
        <f t="shared" si="1"/>
        <v>26.007802340702213</v>
      </c>
      <c r="I38" s="5">
        <f t="shared" si="1"/>
        <v>600</v>
      </c>
      <c r="J38" s="6">
        <f t="shared" si="2"/>
        <v>26.75324675324675</v>
      </c>
    </row>
    <row r="39" spans="1:10" ht="15">
      <c r="A39" s="7" t="s">
        <v>36</v>
      </c>
      <c r="B39" s="8">
        <v>12013</v>
      </c>
      <c r="C39" s="8">
        <v>1987</v>
      </c>
      <c r="D39" s="8">
        <v>14000</v>
      </c>
      <c r="E39" s="8">
        <v>12623</v>
      </c>
      <c r="F39" s="8">
        <v>1643</v>
      </c>
      <c r="G39" s="8">
        <v>14266</v>
      </c>
      <c r="H39" s="9">
        <f t="shared" si="1"/>
        <v>5.077832348289353</v>
      </c>
      <c r="I39" s="9">
        <f t="shared" si="1"/>
        <v>-17.31253145445395</v>
      </c>
      <c r="J39" s="10">
        <f t="shared" si="2"/>
        <v>1.9</v>
      </c>
    </row>
    <row r="40" spans="1:10" ht="15">
      <c r="A40" s="11" t="s">
        <v>37</v>
      </c>
      <c r="B40" s="4">
        <v>733</v>
      </c>
      <c r="C40" s="4">
        <v>34</v>
      </c>
      <c r="D40" s="4">
        <v>767</v>
      </c>
      <c r="E40" s="4">
        <v>1047</v>
      </c>
      <c r="F40" s="4">
        <v>30</v>
      </c>
      <c r="G40" s="4">
        <v>1077</v>
      </c>
      <c r="H40" s="5">
        <f t="shared" si="1"/>
        <v>42.83765347885403</v>
      </c>
      <c r="I40" s="5">
        <f t="shared" si="1"/>
        <v>-11.76470588235294</v>
      </c>
      <c r="J40" s="6">
        <f t="shared" si="2"/>
        <v>40.41720990873533</v>
      </c>
    </row>
    <row r="41" spans="1:10" ht="15">
      <c r="A41" s="7" t="s">
        <v>38</v>
      </c>
      <c r="B41" s="8">
        <v>7311</v>
      </c>
      <c r="C41" s="8">
        <v>743</v>
      </c>
      <c r="D41" s="8">
        <v>8054</v>
      </c>
      <c r="E41" s="8">
        <v>7527</v>
      </c>
      <c r="F41" s="8">
        <v>688</v>
      </c>
      <c r="G41" s="8">
        <v>8215</v>
      </c>
      <c r="H41" s="9">
        <f t="shared" si="1"/>
        <v>2.9544521953221174</v>
      </c>
      <c r="I41" s="9">
        <f t="shared" si="1"/>
        <v>-7.402422611036339</v>
      </c>
      <c r="J41" s="10">
        <f t="shared" si="2"/>
        <v>1.999006704742985</v>
      </c>
    </row>
    <row r="42" spans="1:10" ht="15">
      <c r="A42" s="11" t="s">
        <v>39</v>
      </c>
      <c r="B42" s="4">
        <v>6421</v>
      </c>
      <c r="C42" s="4">
        <v>104</v>
      </c>
      <c r="D42" s="4">
        <v>6525</v>
      </c>
      <c r="E42" s="4">
        <v>5924</v>
      </c>
      <c r="F42" s="4">
        <v>69</v>
      </c>
      <c r="G42" s="4">
        <v>5993</v>
      </c>
      <c r="H42" s="5">
        <f t="shared" si="1"/>
        <v>-7.740227378912942</v>
      </c>
      <c r="I42" s="5">
        <f t="shared" si="1"/>
        <v>-33.65384615384615</v>
      </c>
      <c r="J42" s="6">
        <f t="shared" si="2"/>
        <v>-8.153256704980844</v>
      </c>
    </row>
    <row r="43" spans="1:10" ht="15">
      <c r="A43" s="7" t="s">
        <v>40</v>
      </c>
      <c r="B43" s="8">
        <v>3976</v>
      </c>
      <c r="C43" s="8">
        <v>9</v>
      </c>
      <c r="D43" s="8">
        <v>3985</v>
      </c>
      <c r="E43" s="8">
        <v>4744</v>
      </c>
      <c r="F43" s="8">
        <v>18</v>
      </c>
      <c r="G43" s="8">
        <v>4762</v>
      </c>
      <c r="H43" s="9">
        <f t="shared" si="1"/>
        <v>19.3158953722334</v>
      </c>
      <c r="I43" s="9">
        <f t="shared" si="1"/>
        <v>100</v>
      </c>
      <c r="J43" s="10">
        <f t="shared" si="2"/>
        <v>19.498117942283564</v>
      </c>
    </row>
    <row r="44" spans="1:10" ht="15">
      <c r="A44" s="11" t="s">
        <v>41</v>
      </c>
      <c r="B44" s="4">
        <v>2282</v>
      </c>
      <c r="C44" s="4">
        <v>16</v>
      </c>
      <c r="D44" s="4">
        <v>2298</v>
      </c>
      <c r="E44" s="4">
        <v>2331</v>
      </c>
      <c r="F44" s="4">
        <v>14</v>
      </c>
      <c r="G44" s="4">
        <v>2345</v>
      </c>
      <c r="H44" s="5">
        <f t="shared" si="1"/>
        <v>2.147239263803681</v>
      </c>
      <c r="I44" s="5">
        <f t="shared" si="1"/>
        <v>-12.5</v>
      </c>
      <c r="J44" s="6">
        <f t="shared" si="2"/>
        <v>2.0452567449956485</v>
      </c>
    </row>
    <row r="45" spans="1:10" ht="15">
      <c r="A45" s="7" t="s">
        <v>42</v>
      </c>
      <c r="B45" s="8">
        <v>3415</v>
      </c>
      <c r="C45" s="8">
        <v>105</v>
      </c>
      <c r="D45" s="8">
        <v>3520</v>
      </c>
      <c r="E45" s="8">
        <v>5998</v>
      </c>
      <c r="F45" s="8">
        <v>40</v>
      </c>
      <c r="G45" s="8">
        <v>6038</v>
      </c>
      <c r="H45" s="9">
        <f t="shared" si="1"/>
        <v>75.63689604685212</v>
      </c>
      <c r="I45" s="9">
        <f t="shared" si="1"/>
        <v>-61.904761904761905</v>
      </c>
      <c r="J45" s="10">
        <f t="shared" si="2"/>
        <v>71.5340909090909</v>
      </c>
    </row>
    <row r="46" spans="1:10" ht="15">
      <c r="A46" s="11" t="s">
        <v>43</v>
      </c>
      <c r="B46" s="4">
        <v>1398</v>
      </c>
      <c r="C46" s="4">
        <v>8</v>
      </c>
      <c r="D46" s="4">
        <v>1406</v>
      </c>
      <c r="E46" s="4">
        <v>5866</v>
      </c>
      <c r="F46" s="4">
        <v>139</v>
      </c>
      <c r="G46" s="4">
        <v>6005</v>
      </c>
      <c r="H46" s="5">
        <f t="shared" si="1"/>
        <v>319.5994277539342</v>
      </c>
      <c r="I46" s="5">
        <f t="shared" si="1"/>
        <v>1637.5</v>
      </c>
      <c r="J46" s="6">
        <f t="shared" si="2"/>
        <v>327.09815078236136</v>
      </c>
    </row>
    <row r="47" spans="1:10" ht="15">
      <c r="A47" s="7" t="s">
        <v>44</v>
      </c>
      <c r="B47" s="8">
        <v>14953</v>
      </c>
      <c r="C47" s="8">
        <v>780</v>
      </c>
      <c r="D47" s="8">
        <v>15733</v>
      </c>
      <c r="E47" s="8">
        <v>17754</v>
      </c>
      <c r="F47" s="8">
        <v>800</v>
      </c>
      <c r="G47" s="8">
        <v>18554</v>
      </c>
      <c r="H47" s="9">
        <f t="shared" si="1"/>
        <v>18.7320270179897</v>
      </c>
      <c r="I47" s="9">
        <f t="shared" si="1"/>
        <v>2.564102564102564</v>
      </c>
      <c r="J47" s="10">
        <f t="shared" si="2"/>
        <v>17.93046462848789</v>
      </c>
    </row>
    <row r="48" spans="1:10" ht="15">
      <c r="A48" s="11" t="s">
        <v>45</v>
      </c>
      <c r="B48" s="4">
        <v>998</v>
      </c>
      <c r="C48" s="4">
        <v>0</v>
      </c>
      <c r="D48" s="4">
        <v>998</v>
      </c>
      <c r="E48" s="4">
        <v>1430</v>
      </c>
      <c r="F48" s="4">
        <v>0</v>
      </c>
      <c r="G48" s="4">
        <v>1430</v>
      </c>
      <c r="H48" s="5">
        <f t="shared" si="1"/>
        <v>43.28657314629258</v>
      </c>
      <c r="I48" s="5"/>
      <c r="J48" s="6">
        <f t="shared" si="2"/>
        <v>43.28657314629258</v>
      </c>
    </row>
    <row r="49" spans="1:10" ht="15">
      <c r="A49" s="7" t="s">
        <v>46</v>
      </c>
      <c r="B49" s="8">
        <v>975</v>
      </c>
      <c r="C49" s="8">
        <v>7</v>
      </c>
      <c r="D49" s="8">
        <v>982</v>
      </c>
      <c r="E49" s="8">
        <v>807</v>
      </c>
      <c r="F49" s="8">
        <v>13</v>
      </c>
      <c r="G49" s="8">
        <v>820</v>
      </c>
      <c r="H49" s="9">
        <f t="shared" si="1"/>
        <v>-17.23076923076923</v>
      </c>
      <c r="I49" s="9">
        <f t="shared" si="1"/>
        <v>85.71428571428571</v>
      </c>
      <c r="J49" s="10">
        <f t="shared" si="2"/>
        <v>-16.4969450101833</v>
      </c>
    </row>
    <row r="50" spans="1:10" ht="15">
      <c r="A50" s="11" t="s">
        <v>47</v>
      </c>
      <c r="B50" s="4">
        <v>3928</v>
      </c>
      <c r="C50" s="4">
        <v>61</v>
      </c>
      <c r="D50" s="4">
        <v>3989</v>
      </c>
      <c r="E50" s="4">
        <v>3899</v>
      </c>
      <c r="F50" s="4">
        <v>58</v>
      </c>
      <c r="G50" s="4">
        <v>3957</v>
      </c>
      <c r="H50" s="5">
        <f t="shared" si="1"/>
        <v>-0.7382892057026477</v>
      </c>
      <c r="I50" s="5">
        <f t="shared" si="1"/>
        <v>-4.918032786885246</v>
      </c>
      <c r="J50" s="6">
        <f t="shared" si="2"/>
        <v>-0.8022060666833792</v>
      </c>
    </row>
    <row r="51" spans="1:10" ht="15">
      <c r="A51" s="7" t="s">
        <v>48</v>
      </c>
      <c r="B51" s="8">
        <v>5115</v>
      </c>
      <c r="C51" s="8">
        <v>163</v>
      </c>
      <c r="D51" s="8">
        <v>5278</v>
      </c>
      <c r="E51" s="8">
        <v>5034</v>
      </c>
      <c r="F51" s="8">
        <v>156</v>
      </c>
      <c r="G51" s="8">
        <v>5190</v>
      </c>
      <c r="H51" s="9">
        <f t="shared" si="1"/>
        <v>-1.5835777126099706</v>
      </c>
      <c r="I51" s="9">
        <f t="shared" si="1"/>
        <v>-4.294478527607362</v>
      </c>
      <c r="J51" s="10">
        <f t="shared" si="2"/>
        <v>-1.6672982190223569</v>
      </c>
    </row>
    <row r="52" spans="1:10" ht="15">
      <c r="A52" s="11" t="s">
        <v>49</v>
      </c>
      <c r="B52" s="4">
        <v>2297</v>
      </c>
      <c r="C52" s="4">
        <v>3</v>
      </c>
      <c r="D52" s="4">
        <v>2300</v>
      </c>
      <c r="E52" s="4">
        <v>2560</v>
      </c>
      <c r="F52" s="4">
        <v>0</v>
      </c>
      <c r="G52" s="4">
        <v>2560</v>
      </c>
      <c r="H52" s="5">
        <f t="shared" si="1"/>
        <v>11.449717022202874</v>
      </c>
      <c r="I52" s="5">
        <f t="shared" si="1"/>
        <v>-100</v>
      </c>
      <c r="J52" s="6">
        <f t="shared" si="2"/>
        <v>11.304347826086957</v>
      </c>
    </row>
    <row r="53" spans="1:10" ht="15">
      <c r="A53" s="7" t="s">
        <v>50</v>
      </c>
      <c r="B53" s="8">
        <v>22767</v>
      </c>
      <c r="C53" s="8">
        <v>1917</v>
      </c>
      <c r="D53" s="8">
        <v>24684</v>
      </c>
      <c r="E53" s="8">
        <v>24791</v>
      </c>
      <c r="F53" s="8">
        <v>999</v>
      </c>
      <c r="G53" s="8">
        <v>25790</v>
      </c>
      <c r="H53" s="9">
        <f t="shared" si="1"/>
        <v>8.890060174814424</v>
      </c>
      <c r="I53" s="9">
        <f t="shared" si="1"/>
        <v>-47.88732394366197</v>
      </c>
      <c r="J53" s="10">
        <f t="shared" si="2"/>
        <v>4.480635229298331</v>
      </c>
    </row>
    <row r="54" spans="1:10" ht="15">
      <c r="A54" s="11" t="s">
        <v>51</v>
      </c>
      <c r="B54" s="4">
        <v>1121</v>
      </c>
      <c r="C54" s="4">
        <v>0</v>
      </c>
      <c r="D54" s="4">
        <v>1121</v>
      </c>
      <c r="E54" s="4">
        <v>1083</v>
      </c>
      <c r="F54" s="4">
        <v>0</v>
      </c>
      <c r="G54" s="4">
        <v>1083</v>
      </c>
      <c r="H54" s="5">
        <f t="shared" si="1"/>
        <v>-3.389830508474576</v>
      </c>
      <c r="I54" s="5"/>
      <c r="J54" s="6">
        <f t="shared" si="2"/>
        <v>-3.389830508474576</v>
      </c>
    </row>
    <row r="55" spans="1:10" ht="15">
      <c r="A55" s="7" t="s">
        <v>52</v>
      </c>
      <c r="B55" s="8">
        <v>1709</v>
      </c>
      <c r="C55" s="8">
        <v>7</v>
      </c>
      <c r="D55" s="8">
        <v>1716</v>
      </c>
      <c r="E55" s="8">
        <v>1198</v>
      </c>
      <c r="F55" s="8">
        <v>1</v>
      </c>
      <c r="G55" s="8">
        <v>1199</v>
      </c>
      <c r="H55" s="9">
        <f t="shared" si="1"/>
        <v>-29.900526623756583</v>
      </c>
      <c r="I55" s="9">
        <f t="shared" si="1"/>
        <v>-85.71428571428571</v>
      </c>
      <c r="J55" s="10">
        <f t="shared" si="2"/>
        <v>-30.128205128205128</v>
      </c>
    </row>
    <row r="56" spans="1:10" ht="15">
      <c r="A56" s="11" t="s">
        <v>53</v>
      </c>
      <c r="B56" s="4">
        <v>10312</v>
      </c>
      <c r="C56" s="4">
        <v>129</v>
      </c>
      <c r="D56" s="4">
        <v>10441</v>
      </c>
      <c r="E56" s="4">
        <v>10792</v>
      </c>
      <c r="F56" s="4">
        <v>160</v>
      </c>
      <c r="G56" s="4">
        <v>10952</v>
      </c>
      <c r="H56" s="5">
        <f t="shared" si="1"/>
        <v>4.654771140418929</v>
      </c>
      <c r="I56" s="5">
        <f t="shared" si="1"/>
        <v>24.031007751937985</v>
      </c>
      <c r="J56" s="6">
        <f t="shared" si="2"/>
        <v>4.894167225361555</v>
      </c>
    </row>
    <row r="57" spans="1:10" ht="15">
      <c r="A57" s="7" t="s">
        <v>72</v>
      </c>
      <c r="B57" s="8">
        <v>740</v>
      </c>
      <c r="C57" s="8">
        <v>201</v>
      </c>
      <c r="D57" s="8">
        <v>941</v>
      </c>
      <c r="E57" s="8">
        <v>677</v>
      </c>
      <c r="F57" s="8">
        <v>134</v>
      </c>
      <c r="G57" s="8">
        <v>811</v>
      </c>
      <c r="H57" s="9">
        <f t="shared" si="1"/>
        <v>-8.513513513513514</v>
      </c>
      <c r="I57" s="9">
        <f t="shared" si="1"/>
        <v>-33.33333333333333</v>
      </c>
      <c r="J57" s="10">
        <f t="shared" si="2"/>
        <v>-13.815090329436769</v>
      </c>
    </row>
    <row r="58" spans="1:10" ht="15">
      <c r="A58" s="11" t="s">
        <v>73</v>
      </c>
      <c r="B58" s="4">
        <v>167</v>
      </c>
      <c r="C58" s="4">
        <v>223</v>
      </c>
      <c r="D58" s="4">
        <v>390</v>
      </c>
      <c r="E58" s="4">
        <v>206</v>
      </c>
      <c r="F58" s="4">
        <v>258</v>
      </c>
      <c r="G58" s="4">
        <v>464</v>
      </c>
      <c r="H58" s="5">
        <f t="shared" si="1"/>
        <v>23.353293413173652</v>
      </c>
      <c r="I58" s="5">
        <f t="shared" si="1"/>
        <v>15.695067264573993</v>
      </c>
      <c r="J58" s="6">
        <f t="shared" si="2"/>
        <v>18.974358974358974</v>
      </c>
    </row>
    <row r="59" spans="1:10" ht="15">
      <c r="A59" s="14" t="s">
        <v>54</v>
      </c>
      <c r="B59" s="15">
        <f>B60-SUM(B5+B9+B19+B31+B57+B58)</f>
        <v>617873</v>
      </c>
      <c r="C59" s="15">
        <f>C60-SUM(C5+C9+C19+C31+C57+C58)</f>
        <v>504339</v>
      </c>
      <c r="D59" s="15">
        <f>D60-SUM(D5+D9+D19+D31+D57+D58)</f>
        <v>1122212</v>
      </c>
      <c r="E59" s="15">
        <f>E60-SUM(E5+E9+E19+E31+E57+E58)</f>
        <v>659415</v>
      </c>
      <c r="F59" s="15">
        <f>F60-SUM(F5+F9+F19+F31+F57+F58)</f>
        <v>446335</v>
      </c>
      <c r="G59" s="15">
        <f>G60-SUM(G5+G9+G19+G31+G57+G58)</f>
        <v>1105750</v>
      </c>
      <c r="H59" s="16">
        <f>+((E59-B59)/B59)*100</f>
        <v>6.723388139633873</v>
      </c>
      <c r="I59" s="16">
        <f>+((F59-C59)/C59)*100</f>
        <v>-11.500994370849766</v>
      </c>
      <c r="J59" s="16">
        <f>+((G59-D59)/D59)*100</f>
        <v>-1.466924253171415</v>
      </c>
    </row>
    <row r="60" spans="1:10" ht="15">
      <c r="A60" s="17" t="s">
        <v>55</v>
      </c>
      <c r="B60" s="18">
        <f>SUM(B4:B58)</f>
        <v>766444</v>
      </c>
      <c r="C60" s="18">
        <f>SUM(C4:C58)</f>
        <v>584858</v>
      </c>
      <c r="D60" s="18">
        <f>SUM(D4:D58)</f>
        <v>1351302</v>
      </c>
      <c r="E60" s="18">
        <f>SUM(E4:E58)</f>
        <v>820343</v>
      </c>
      <c r="F60" s="18">
        <f>SUM(F4:F58)</f>
        <v>527763</v>
      </c>
      <c r="G60" s="18">
        <f>SUM(G4:G58)</f>
        <v>1348106</v>
      </c>
      <c r="H60" s="19">
        <f>+((E60-B60)/B60)*100</f>
        <v>7.032346785936089</v>
      </c>
      <c r="I60" s="19">
        <f>+((F60-C60)/C60)*100</f>
        <v>-9.76219868754467</v>
      </c>
      <c r="J60" s="19">
        <f>+((G60-D60)/D60)*100</f>
        <v>-0.23651263744151937</v>
      </c>
    </row>
    <row r="61" spans="1:10" ht="15.75" thickBot="1">
      <c r="A61" s="20" t="s">
        <v>56</v>
      </c>
      <c r="B61" s="66">
        <v>305271</v>
      </c>
      <c r="C61" s="66"/>
      <c r="D61" s="66"/>
      <c r="E61" s="66">
        <v>346044</v>
      </c>
      <c r="F61" s="66"/>
      <c r="G61" s="66"/>
      <c r="H61" s="67">
        <f>+((E61-B61)/B61)*100</f>
        <v>13.356329294299163</v>
      </c>
      <c r="I61" s="67"/>
      <c r="J61" s="68"/>
    </row>
    <row r="62" spans="1:10" ht="15">
      <c r="A62" s="21" t="s">
        <v>57</v>
      </c>
      <c r="B62" s="22"/>
      <c r="C62" s="22"/>
      <c r="D62" s="22">
        <f>+D60+B61</f>
        <v>1656573</v>
      </c>
      <c r="E62" s="22"/>
      <c r="F62" s="22"/>
      <c r="G62" s="22">
        <f>+G60+E61</f>
        <v>1694150</v>
      </c>
      <c r="H62" s="19"/>
      <c r="I62" s="19"/>
      <c r="J62" s="19">
        <f>+((G62-D62)/D62)*100</f>
        <v>2.2683576274634443</v>
      </c>
    </row>
    <row r="63" spans="1:10" ht="15">
      <c r="A63" s="51"/>
      <c r="B63" s="52"/>
      <c r="C63" s="52"/>
      <c r="D63" s="52"/>
      <c r="E63" s="52"/>
      <c r="F63" s="52"/>
      <c r="G63" s="52"/>
      <c r="H63" s="52"/>
      <c r="I63" s="52"/>
      <c r="J63" s="53"/>
    </row>
    <row r="64" spans="1:10" ht="15.75" thickBot="1">
      <c r="A64" s="54"/>
      <c r="B64" s="55"/>
      <c r="C64" s="55"/>
      <c r="D64" s="55"/>
      <c r="E64" s="55"/>
      <c r="F64" s="55"/>
      <c r="G64" s="55"/>
      <c r="H64" s="55"/>
      <c r="I64" s="55"/>
      <c r="J64" s="56"/>
    </row>
    <row r="65" spans="1:10" ht="51" customHeight="1">
      <c r="A65" s="57" t="s">
        <v>58</v>
      </c>
      <c r="B65" s="57"/>
      <c r="C65" s="57"/>
      <c r="D65" s="57"/>
      <c r="E65" s="57"/>
      <c r="F65" s="57"/>
      <c r="G65" s="57"/>
      <c r="H65" s="57"/>
      <c r="I65" s="57"/>
      <c r="J65" s="57"/>
    </row>
    <row r="67" spans="2:10" ht="15">
      <c r="B67" s="45"/>
      <c r="C67" s="45"/>
      <c r="D67" s="45"/>
      <c r="E67" s="45"/>
      <c r="F67" s="45"/>
      <c r="G67" s="45"/>
      <c r="H67" s="43"/>
      <c r="I67" s="43"/>
      <c r="J67" s="43"/>
    </row>
    <row r="68" spans="2:10" ht="15">
      <c r="B68" s="45"/>
      <c r="C68" s="45"/>
      <c r="D68" s="45"/>
      <c r="E68" s="45"/>
      <c r="F68" s="45"/>
      <c r="G68" s="45"/>
      <c r="H68" s="43"/>
      <c r="I68" s="43"/>
      <c r="J68" s="43"/>
    </row>
    <row r="69" spans="2:10" ht="15">
      <c r="B69" s="45"/>
      <c r="C69" s="45"/>
      <c r="D69" s="45"/>
      <c r="E69" s="45"/>
      <c r="F69" s="45"/>
      <c r="G69" s="45"/>
      <c r="H69" s="43"/>
      <c r="I69" s="43"/>
      <c r="J69" s="43"/>
    </row>
    <row r="70" spans="2:10" ht="15">
      <c r="B70" s="45"/>
      <c r="C70" s="45"/>
      <c r="D70" s="45"/>
      <c r="E70" s="45"/>
      <c r="F70" s="45"/>
      <c r="G70" s="45"/>
      <c r="H70" s="43"/>
      <c r="I70" s="43"/>
      <c r="J70" s="43"/>
    </row>
    <row r="72" spans="2:10" ht="15">
      <c r="B72" s="47"/>
      <c r="E72" s="47"/>
      <c r="H72" s="50"/>
      <c r="I72" s="50"/>
      <c r="J72" s="50"/>
    </row>
    <row r="73" spans="2:10" ht="15">
      <c r="B73" s="48"/>
      <c r="E73" s="48"/>
      <c r="H73" s="50"/>
      <c r="I73" s="50"/>
      <c r="J73" s="50"/>
    </row>
    <row r="74" spans="2:10" ht="15">
      <c r="B74" s="49"/>
      <c r="E74" s="49"/>
      <c r="J74" s="50"/>
    </row>
    <row r="75" spans="2:10" ht="15">
      <c r="B75" s="48"/>
      <c r="E75" s="48"/>
      <c r="J75" s="43"/>
    </row>
  </sheetData>
  <sheetProtection/>
  <mergeCells count="11">
    <mergeCell ref="A63:J63"/>
    <mergeCell ref="A64:J64"/>
    <mergeCell ref="A65:J65"/>
    <mergeCell ref="A1:J1"/>
    <mergeCell ref="A2:A3"/>
    <mergeCell ref="B2:D2"/>
    <mergeCell ref="E2:G2"/>
    <mergeCell ref="H2:J2"/>
    <mergeCell ref="B61:D61"/>
    <mergeCell ref="E61:G61"/>
    <mergeCell ref="H61:J61"/>
  </mergeCells>
  <printOptions/>
  <pageMargins left="0.7" right="0.7" top="0.75" bottom="0.75" header="0.3" footer="0.3"/>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dimension ref="A1:J68"/>
  <sheetViews>
    <sheetView zoomScale="80" zoomScaleNormal="80" zoomScalePageLayoutView="0" workbookViewId="0" topLeftCell="A31">
      <selection activeCell="A65" sqref="A65:K69"/>
    </sheetView>
  </sheetViews>
  <sheetFormatPr defaultColWidth="9.140625" defaultRowHeight="15"/>
  <cols>
    <col min="1" max="1" width="29.57421875" style="0" customWidth="1"/>
    <col min="2" max="10" width="14.28125" style="0" customWidth="1"/>
  </cols>
  <sheetData>
    <row r="1" spans="1:10" ht="28.5" customHeight="1">
      <c r="A1" s="58" t="s">
        <v>64</v>
      </c>
      <c r="B1" s="59"/>
      <c r="C1" s="59"/>
      <c r="D1" s="59"/>
      <c r="E1" s="59"/>
      <c r="F1" s="59"/>
      <c r="G1" s="59"/>
      <c r="H1" s="59"/>
      <c r="I1" s="59"/>
      <c r="J1" s="60"/>
    </row>
    <row r="2" spans="1:10" ht="27.75"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3" t="s">
        <v>6</v>
      </c>
      <c r="B4" s="4">
        <v>122924</v>
      </c>
      <c r="C4" s="4">
        <v>287872</v>
      </c>
      <c r="D4" s="4">
        <v>410796</v>
      </c>
      <c r="E4" s="4">
        <v>121651</v>
      </c>
      <c r="F4" s="4">
        <v>295554</v>
      </c>
      <c r="G4" s="4">
        <v>417205</v>
      </c>
      <c r="H4" s="5">
        <f>+((E4-B4)/B4)*100</f>
        <v>-1.035599232045817</v>
      </c>
      <c r="I4" s="5">
        <f aca="true" t="shared" si="0" ref="I4:J18">+((F4-C4)/C4)*100</f>
        <v>2.6685471320586927</v>
      </c>
      <c r="J4" s="6">
        <f t="shared" si="0"/>
        <v>1.5601417735323615</v>
      </c>
    </row>
    <row r="5" spans="1:10" ht="15">
      <c r="A5" s="7" t="s">
        <v>67</v>
      </c>
      <c r="B5" s="8">
        <v>118517</v>
      </c>
      <c r="C5" s="8">
        <v>69402</v>
      </c>
      <c r="D5" s="8">
        <v>187919</v>
      </c>
      <c r="E5" s="8">
        <v>129601</v>
      </c>
      <c r="F5" s="8">
        <v>74093</v>
      </c>
      <c r="G5" s="8">
        <v>203694</v>
      </c>
      <c r="H5" s="9">
        <f>+((E5-B5)/B5)*100</f>
        <v>9.352244825636829</v>
      </c>
      <c r="I5" s="9">
        <f t="shared" si="0"/>
        <v>6.759171205440766</v>
      </c>
      <c r="J5" s="10">
        <f t="shared" si="0"/>
        <v>8.394574258057993</v>
      </c>
    </row>
    <row r="6" spans="1:10" ht="15">
      <c r="A6" s="11" t="s">
        <v>7</v>
      </c>
      <c r="B6" s="4">
        <v>69458</v>
      </c>
      <c r="C6" s="4">
        <v>11259</v>
      </c>
      <c r="D6" s="4">
        <v>80717</v>
      </c>
      <c r="E6" s="4">
        <v>74998</v>
      </c>
      <c r="F6" s="4">
        <v>11342</v>
      </c>
      <c r="G6" s="4">
        <v>86340</v>
      </c>
      <c r="H6" s="5">
        <f>+((E6-B6)/B6)*100</f>
        <v>7.9760430763914885</v>
      </c>
      <c r="I6" s="13">
        <f t="shared" si="0"/>
        <v>0.7371880273558931</v>
      </c>
      <c r="J6" s="6">
        <f t="shared" si="0"/>
        <v>6.9663144071261325</v>
      </c>
    </row>
    <row r="7" spans="1:10" ht="15">
      <c r="A7" s="7" t="s">
        <v>8</v>
      </c>
      <c r="B7" s="8">
        <v>55268</v>
      </c>
      <c r="C7" s="8">
        <v>18387</v>
      </c>
      <c r="D7" s="8">
        <v>73655</v>
      </c>
      <c r="E7" s="8">
        <v>58091</v>
      </c>
      <c r="F7" s="8">
        <v>15761</v>
      </c>
      <c r="G7" s="8">
        <v>73852</v>
      </c>
      <c r="H7" s="9">
        <f>+((E7-B7)/B7)*100</f>
        <v>5.107838170369834</v>
      </c>
      <c r="I7" s="9">
        <f t="shared" si="0"/>
        <v>-14.281829553488878</v>
      </c>
      <c r="J7" s="12">
        <f t="shared" si="0"/>
        <v>0.26746317290068566</v>
      </c>
    </row>
    <row r="8" spans="1:10" ht="15">
      <c r="A8" s="11" t="s">
        <v>9</v>
      </c>
      <c r="B8" s="4">
        <v>42355</v>
      </c>
      <c r="C8" s="4">
        <v>114509</v>
      </c>
      <c r="D8" s="4">
        <v>156864</v>
      </c>
      <c r="E8" s="4">
        <v>45451</v>
      </c>
      <c r="F8" s="4">
        <v>73378</v>
      </c>
      <c r="G8" s="4">
        <v>118829</v>
      </c>
      <c r="H8" s="5">
        <f>+((E8-B8)/B8)*100</f>
        <v>7.309644670050762</v>
      </c>
      <c r="I8" s="5">
        <f t="shared" si="0"/>
        <v>-35.91944737968195</v>
      </c>
      <c r="J8" s="6">
        <f t="shared" si="0"/>
        <v>-24.247118523051817</v>
      </c>
    </row>
    <row r="9" spans="1:10" ht="15">
      <c r="A9" s="7" t="s">
        <v>68</v>
      </c>
      <c r="B9" s="8">
        <v>2787</v>
      </c>
      <c r="C9" s="8">
        <v>3407</v>
      </c>
      <c r="D9" s="8">
        <v>6194</v>
      </c>
      <c r="E9" s="8">
        <v>3193</v>
      </c>
      <c r="F9" s="8">
        <v>2362</v>
      </c>
      <c r="G9" s="8">
        <v>5555</v>
      </c>
      <c r="H9" s="9">
        <f>+((E9-B9)/B9)*100</f>
        <v>14.567635450304989</v>
      </c>
      <c r="I9" s="9">
        <f t="shared" si="0"/>
        <v>-30.67214558262401</v>
      </c>
      <c r="J9" s="10">
        <f t="shared" si="0"/>
        <v>-10.316435259928964</v>
      </c>
    </row>
    <row r="10" spans="1:10" ht="15">
      <c r="A10" s="11" t="s">
        <v>10</v>
      </c>
      <c r="B10" s="4">
        <v>8779</v>
      </c>
      <c r="C10" s="4">
        <v>17944</v>
      </c>
      <c r="D10" s="4">
        <v>26723</v>
      </c>
      <c r="E10" s="4">
        <v>9168</v>
      </c>
      <c r="F10" s="4">
        <v>11371</v>
      </c>
      <c r="G10" s="4">
        <v>20539</v>
      </c>
      <c r="H10" s="5">
        <f>+((E10-B10)/B10)*100</f>
        <v>4.43102859095569</v>
      </c>
      <c r="I10" s="5">
        <f t="shared" si="0"/>
        <v>-36.63062862238074</v>
      </c>
      <c r="J10" s="6">
        <f t="shared" si="0"/>
        <v>-23.14111439583879</v>
      </c>
    </row>
    <row r="11" spans="1:10" ht="15">
      <c r="A11" s="7" t="s">
        <v>11</v>
      </c>
      <c r="B11" s="8">
        <v>15800</v>
      </c>
      <c r="C11" s="8">
        <v>9910</v>
      </c>
      <c r="D11" s="8">
        <v>25710</v>
      </c>
      <c r="E11" s="8">
        <v>16198</v>
      </c>
      <c r="F11" s="8">
        <v>6471</v>
      </c>
      <c r="G11" s="8">
        <v>22669</v>
      </c>
      <c r="H11" s="9">
        <f>+((E11-B11)/B11)*100</f>
        <v>2.518987341772152</v>
      </c>
      <c r="I11" s="9">
        <f t="shared" si="0"/>
        <v>-34.70232088799193</v>
      </c>
      <c r="J11" s="10">
        <f t="shared" si="0"/>
        <v>-11.828082458187476</v>
      </c>
    </row>
    <row r="12" spans="1:10" ht="15">
      <c r="A12" s="11" t="s">
        <v>12</v>
      </c>
      <c r="B12" s="4">
        <v>28454</v>
      </c>
      <c r="C12" s="4">
        <v>5944</v>
      </c>
      <c r="D12" s="4">
        <v>34398</v>
      </c>
      <c r="E12" s="4">
        <v>31419</v>
      </c>
      <c r="F12" s="4">
        <v>6891</v>
      </c>
      <c r="G12" s="4">
        <v>38310</v>
      </c>
      <c r="H12" s="5">
        <f>+((E12-B12)/B12)*100</f>
        <v>10.420327546214942</v>
      </c>
      <c r="I12" s="5">
        <f t="shared" si="0"/>
        <v>15.932032301480485</v>
      </c>
      <c r="J12" s="6">
        <f t="shared" si="0"/>
        <v>11.372754229897089</v>
      </c>
    </row>
    <row r="13" spans="1:10" ht="15">
      <c r="A13" s="7" t="s">
        <v>13</v>
      </c>
      <c r="B13" s="8">
        <v>20256</v>
      </c>
      <c r="C13" s="8">
        <v>899</v>
      </c>
      <c r="D13" s="8">
        <v>21155</v>
      </c>
      <c r="E13" s="8">
        <v>21111</v>
      </c>
      <c r="F13" s="8">
        <v>1012</v>
      </c>
      <c r="G13" s="8">
        <v>22123</v>
      </c>
      <c r="H13" s="9">
        <f>+((E13-B13)/B13)*100</f>
        <v>4.220971563981043</v>
      </c>
      <c r="I13" s="9">
        <f t="shared" si="0"/>
        <v>12.569521690767518</v>
      </c>
      <c r="J13" s="10">
        <f t="shared" si="0"/>
        <v>4.575750413613803</v>
      </c>
    </row>
    <row r="14" spans="1:10" ht="15">
      <c r="A14" s="11" t="s">
        <v>14</v>
      </c>
      <c r="B14" s="4">
        <v>6252</v>
      </c>
      <c r="C14" s="4">
        <v>91</v>
      </c>
      <c r="D14" s="4">
        <v>6343</v>
      </c>
      <c r="E14" s="4">
        <v>7051</v>
      </c>
      <c r="F14" s="4">
        <v>52</v>
      </c>
      <c r="G14" s="4">
        <v>7103</v>
      </c>
      <c r="H14" s="5">
        <f>+((E14-B14)/B14)*100</f>
        <v>12.779910428662827</v>
      </c>
      <c r="I14" s="5">
        <f t="shared" si="0"/>
        <v>-42.857142857142854</v>
      </c>
      <c r="J14" s="6">
        <f t="shared" si="0"/>
        <v>11.98171212360082</v>
      </c>
    </row>
    <row r="15" spans="1:10" ht="15">
      <c r="A15" s="7" t="s">
        <v>15</v>
      </c>
      <c r="B15" s="8">
        <v>13340</v>
      </c>
      <c r="C15" s="8">
        <v>1227</v>
      </c>
      <c r="D15" s="8">
        <v>14567</v>
      </c>
      <c r="E15" s="8">
        <v>13130</v>
      </c>
      <c r="F15" s="8">
        <v>1590</v>
      </c>
      <c r="G15" s="8">
        <v>14720</v>
      </c>
      <c r="H15" s="9">
        <f>+((E15-B15)/B15)*100</f>
        <v>-1.5742128935532234</v>
      </c>
      <c r="I15" s="9">
        <f t="shared" si="0"/>
        <v>29.584352078239608</v>
      </c>
      <c r="J15" s="12">
        <f t="shared" si="0"/>
        <v>1.05031921466328</v>
      </c>
    </row>
    <row r="16" spans="1:10" ht="15">
      <c r="A16" s="11" t="s">
        <v>16</v>
      </c>
      <c r="B16" s="4">
        <v>1416</v>
      </c>
      <c r="C16" s="4"/>
      <c r="D16" s="4">
        <v>1416</v>
      </c>
      <c r="E16" s="4">
        <v>1596</v>
      </c>
      <c r="F16" s="4">
        <v>30</v>
      </c>
      <c r="G16" s="4">
        <v>1626</v>
      </c>
      <c r="H16" s="5">
        <f>+((E16-B16)/B16)*100</f>
        <v>12.711864406779661</v>
      </c>
      <c r="I16" s="5"/>
      <c r="J16" s="6">
        <f t="shared" si="0"/>
        <v>14.83050847457627</v>
      </c>
    </row>
    <row r="17" spans="1:10" ht="15">
      <c r="A17" s="7" t="s">
        <v>17</v>
      </c>
      <c r="B17" s="8">
        <v>1290</v>
      </c>
      <c r="C17" s="8"/>
      <c r="D17" s="8">
        <v>1290</v>
      </c>
      <c r="E17" s="8">
        <v>1444</v>
      </c>
      <c r="F17" s="8"/>
      <c r="G17" s="8">
        <v>1444</v>
      </c>
      <c r="H17" s="9">
        <f>+((E17-B17)/B17)*100</f>
        <v>11.937984496124031</v>
      </c>
      <c r="I17" s="9"/>
      <c r="J17" s="10">
        <f t="shared" si="0"/>
        <v>11.937984496124031</v>
      </c>
    </row>
    <row r="18" spans="1:10" ht="15">
      <c r="A18" s="11" t="s">
        <v>18</v>
      </c>
      <c r="B18" s="4">
        <v>988</v>
      </c>
      <c r="C18" s="4">
        <v>22</v>
      </c>
      <c r="D18" s="4">
        <v>1010</v>
      </c>
      <c r="E18" s="4">
        <v>563</v>
      </c>
      <c r="F18" s="4">
        <v>17</v>
      </c>
      <c r="G18" s="4">
        <v>580</v>
      </c>
      <c r="H18" s="5">
        <f>+((E18-B18)/B18)*100</f>
        <v>-43.016194331983804</v>
      </c>
      <c r="I18" s="5">
        <f>+((F18-C18)/C18)*100</f>
        <v>-22.727272727272727</v>
      </c>
      <c r="J18" s="6">
        <f t="shared" si="0"/>
        <v>-42.57425742574257</v>
      </c>
    </row>
    <row r="19" spans="1:10" ht="15">
      <c r="A19" s="7" t="s">
        <v>69</v>
      </c>
      <c r="B19" s="8"/>
      <c r="C19" s="8"/>
      <c r="D19" s="8"/>
      <c r="E19" s="8"/>
      <c r="F19" s="8"/>
      <c r="G19" s="8"/>
      <c r="H19" s="9"/>
      <c r="I19" s="9"/>
      <c r="J19" s="10"/>
    </row>
    <row r="20" spans="1:10" ht="15">
      <c r="A20" s="11" t="s">
        <v>19</v>
      </c>
      <c r="B20" s="4">
        <v>2867</v>
      </c>
      <c r="C20" s="4">
        <v>77</v>
      </c>
      <c r="D20" s="4">
        <v>2944</v>
      </c>
      <c r="E20" s="4">
        <v>3214</v>
      </c>
      <c r="F20" s="4">
        <v>146</v>
      </c>
      <c r="G20" s="4">
        <v>3360</v>
      </c>
      <c r="H20" s="5">
        <f>+((E20-B20)/B20)*100</f>
        <v>12.103243808859435</v>
      </c>
      <c r="I20" s="5">
        <f>+((F20-C20)/C20)*100</f>
        <v>89.6103896103896</v>
      </c>
      <c r="J20" s="6">
        <f>+((G20-D20)/D20)*100</f>
        <v>14.130434782608695</v>
      </c>
    </row>
    <row r="21" spans="1:10" ht="15">
      <c r="A21" s="7" t="s">
        <v>20</v>
      </c>
      <c r="B21" s="8">
        <v>3</v>
      </c>
      <c r="C21" s="8"/>
      <c r="D21" s="8">
        <v>3</v>
      </c>
      <c r="E21" s="8"/>
      <c r="F21" s="8"/>
      <c r="G21" s="8"/>
      <c r="H21" s="9">
        <f aca="true" t="shared" si="1" ref="H21:J60">+((E21-B21)/B21)*100</f>
        <v>-100</v>
      </c>
      <c r="I21" s="9"/>
      <c r="J21" s="10">
        <f aca="true" t="shared" si="2" ref="J21:J58">+((G21-D21)/D21)*100</f>
        <v>-100</v>
      </c>
    </row>
    <row r="22" spans="1:10" ht="15">
      <c r="A22" s="11" t="s">
        <v>21</v>
      </c>
      <c r="B22" s="4">
        <v>1116</v>
      </c>
      <c r="C22" s="4">
        <v>4</v>
      </c>
      <c r="D22" s="4">
        <v>1120</v>
      </c>
      <c r="E22" s="4">
        <v>2629</v>
      </c>
      <c r="F22" s="4">
        <v>14</v>
      </c>
      <c r="G22" s="4">
        <v>2643</v>
      </c>
      <c r="H22" s="5">
        <f t="shared" si="1"/>
        <v>135.57347670250897</v>
      </c>
      <c r="I22" s="5">
        <f t="shared" si="1"/>
        <v>250</v>
      </c>
      <c r="J22" s="6">
        <f t="shared" si="2"/>
        <v>135.98214285714286</v>
      </c>
    </row>
    <row r="23" spans="1:10" ht="15">
      <c r="A23" s="7" t="s">
        <v>22</v>
      </c>
      <c r="B23" s="8">
        <v>972</v>
      </c>
      <c r="C23" s="8">
        <v>0</v>
      </c>
      <c r="D23" s="8">
        <v>972</v>
      </c>
      <c r="E23" s="8">
        <v>1092</v>
      </c>
      <c r="F23" s="8">
        <v>2</v>
      </c>
      <c r="G23" s="8">
        <v>1094</v>
      </c>
      <c r="H23" s="9">
        <f t="shared" si="1"/>
        <v>12.345679012345679</v>
      </c>
      <c r="I23" s="9"/>
      <c r="J23" s="10">
        <f t="shared" si="2"/>
        <v>12.551440329218108</v>
      </c>
    </row>
    <row r="24" spans="1:10" ht="15">
      <c r="A24" s="11" t="s">
        <v>23</v>
      </c>
      <c r="B24" s="4">
        <v>1190</v>
      </c>
      <c r="C24" s="4">
        <v>171</v>
      </c>
      <c r="D24" s="4">
        <v>1361</v>
      </c>
      <c r="E24" s="4">
        <v>1778</v>
      </c>
      <c r="F24" s="4">
        <v>138</v>
      </c>
      <c r="G24" s="4">
        <v>1916</v>
      </c>
      <c r="H24" s="5">
        <f t="shared" si="1"/>
        <v>49.411764705882355</v>
      </c>
      <c r="I24" s="5">
        <f t="shared" si="1"/>
        <v>-19.298245614035086</v>
      </c>
      <c r="J24" s="6">
        <f t="shared" si="2"/>
        <v>40.778839088905215</v>
      </c>
    </row>
    <row r="25" spans="1:10" ht="15">
      <c r="A25" s="7" t="s">
        <v>24</v>
      </c>
      <c r="B25" s="8">
        <v>1494</v>
      </c>
      <c r="C25" s="8">
        <v>2</v>
      </c>
      <c r="D25" s="8">
        <v>1496</v>
      </c>
      <c r="E25" s="8">
        <v>1612</v>
      </c>
      <c r="F25" s="8">
        <v>13</v>
      </c>
      <c r="G25" s="8">
        <v>1625</v>
      </c>
      <c r="H25" s="9">
        <f t="shared" si="1"/>
        <v>7.898259705488621</v>
      </c>
      <c r="I25" s="9">
        <f t="shared" si="1"/>
        <v>550</v>
      </c>
      <c r="J25" s="10">
        <f t="shared" si="2"/>
        <v>8.622994652406417</v>
      </c>
    </row>
    <row r="26" spans="1:10" ht="15">
      <c r="A26" s="11" t="s">
        <v>25</v>
      </c>
      <c r="B26" s="4"/>
      <c r="C26" s="4"/>
      <c r="D26" s="4"/>
      <c r="E26" s="4"/>
      <c r="F26" s="4"/>
      <c r="G26" s="4"/>
      <c r="H26" s="5"/>
      <c r="I26" s="5"/>
      <c r="J26" s="6"/>
    </row>
    <row r="27" spans="1:10" ht="15">
      <c r="A27" s="7" t="s">
        <v>26</v>
      </c>
      <c r="B27" s="8">
        <v>3518</v>
      </c>
      <c r="C27" s="8">
        <v>43</v>
      </c>
      <c r="D27" s="8">
        <v>3561</v>
      </c>
      <c r="E27" s="8">
        <v>3648</v>
      </c>
      <c r="F27" s="8">
        <v>47</v>
      </c>
      <c r="G27" s="8">
        <v>3695</v>
      </c>
      <c r="H27" s="9">
        <f t="shared" si="1"/>
        <v>3.695281409891984</v>
      </c>
      <c r="I27" s="9">
        <f t="shared" si="1"/>
        <v>9.30232558139535</v>
      </c>
      <c r="J27" s="10">
        <f t="shared" si="2"/>
        <v>3.7629879247402416</v>
      </c>
    </row>
    <row r="28" spans="1:10" ht="15">
      <c r="A28" s="11" t="s">
        <v>27</v>
      </c>
      <c r="B28" s="4">
        <v>12430</v>
      </c>
      <c r="C28" s="4">
        <v>90</v>
      </c>
      <c r="D28" s="4">
        <v>12520</v>
      </c>
      <c r="E28" s="4">
        <v>11964</v>
      </c>
      <c r="F28" s="4">
        <v>362</v>
      </c>
      <c r="G28" s="4">
        <v>12326</v>
      </c>
      <c r="H28" s="5">
        <f t="shared" si="1"/>
        <v>-3.748994368463395</v>
      </c>
      <c r="I28" s="5">
        <f t="shared" si="1"/>
        <v>302.22222222222223</v>
      </c>
      <c r="J28" s="6">
        <f t="shared" si="2"/>
        <v>-1.549520766773163</v>
      </c>
    </row>
    <row r="29" spans="1:10" ht="15">
      <c r="A29" s="7" t="s">
        <v>28</v>
      </c>
      <c r="B29" s="8">
        <v>5681</v>
      </c>
      <c r="C29" s="8">
        <v>212</v>
      </c>
      <c r="D29" s="8">
        <v>5893</v>
      </c>
      <c r="E29" s="8">
        <v>5992</v>
      </c>
      <c r="F29" s="8">
        <v>208</v>
      </c>
      <c r="G29" s="8">
        <v>6200</v>
      </c>
      <c r="H29" s="9">
        <f t="shared" si="1"/>
        <v>5.474388311916916</v>
      </c>
      <c r="I29" s="9">
        <f t="shared" si="1"/>
        <v>-1.8867924528301887</v>
      </c>
      <c r="J29" s="10">
        <f t="shared" si="2"/>
        <v>5.209570677074495</v>
      </c>
    </row>
    <row r="30" spans="1:10" ht="15">
      <c r="A30" s="11" t="s">
        <v>29</v>
      </c>
      <c r="B30" s="4">
        <v>1960</v>
      </c>
      <c r="C30" s="4">
        <v>2</v>
      </c>
      <c r="D30" s="4">
        <v>1962</v>
      </c>
      <c r="E30" s="4">
        <v>2203</v>
      </c>
      <c r="F30" s="4">
        <v>12</v>
      </c>
      <c r="G30" s="4">
        <v>2215</v>
      </c>
      <c r="H30" s="5">
        <f t="shared" si="1"/>
        <v>12.39795918367347</v>
      </c>
      <c r="I30" s="5">
        <f t="shared" si="1"/>
        <v>500</v>
      </c>
      <c r="J30" s="6">
        <f t="shared" si="2"/>
        <v>12.89500509683996</v>
      </c>
    </row>
    <row r="31" spans="1:10" ht="15">
      <c r="A31" s="7" t="s">
        <v>70</v>
      </c>
      <c r="B31" s="8">
        <v>26</v>
      </c>
      <c r="C31" s="8">
        <v>398</v>
      </c>
      <c r="D31" s="8">
        <v>424</v>
      </c>
      <c r="E31" s="8">
        <v>15</v>
      </c>
      <c r="F31" s="8">
        <v>354</v>
      </c>
      <c r="G31" s="8">
        <v>369</v>
      </c>
      <c r="H31" s="9">
        <f t="shared" si="1"/>
        <v>-42.30769230769231</v>
      </c>
      <c r="I31" s="9">
        <f t="shared" si="1"/>
        <v>-11.055276381909549</v>
      </c>
      <c r="J31" s="10">
        <f t="shared" si="2"/>
        <v>-12.971698113207546</v>
      </c>
    </row>
    <row r="32" spans="1:10" ht="15">
      <c r="A32" s="11" t="s">
        <v>30</v>
      </c>
      <c r="B32" s="4">
        <v>183</v>
      </c>
      <c r="C32" s="4"/>
      <c r="D32" s="4">
        <v>183</v>
      </c>
      <c r="E32" s="4">
        <v>270</v>
      </c>
      <c r="F32" s="4"/>
      <c r="G32" s="4">
        <v>270</v>
      </c>
      <c r="H32" s="5">
        <f t="shared" si="1"/>
        <v>47.540983606557376</v>
      </c>
      <c r="I32" s="5"/>
      <c r="J32" s="6">
        <f t="shared" si="2"/>
        <v>47.540983606557376</v>
      </c>
    </row>
    <row r="33" spans="1:10" ht="15">
      <c r="A33" s="7" t="s">
        <v>71</v>
      </c>
      <c r="B33" s="8">
        <v>5869</v>
      </c>
      <c r="C33" s="8">
        <v>2256</v>
      </c>
      <c r="D33" s="8">
        <v>8125</v>
      </c>
      <c r="E33" s="8">
        <v>6125</v>
      </c>
      <c r="F33" s="8">
        <v>2035</v>
      </c>
      <c r="G33" s="8">
        <v>8160</v>
      </c>
      <c r="H33" s="9">
        <f t="shared" si="1"/>
        <v>4.361901516442324</v>
      </c>
      <c r="I33" s="9">
        <f t="shared" si="1"/>
        <v>-9.796099290780141</v>
      </c>
      <c r="J33" s="10">
        <f t="shared" si="2"/>
        <v>0.43076923076923074</v>
      </c>
    </row>
    <row r="34" spans="1:10" ht="15">
      <c r="A34" s="11" t="s">
        <v>31</v>
      </c>
      <c r="B34" s="4">
        <v>1277</v>
      </c>
      <c r="C34" s="4"/>
      <c r="D34" s="4">
        <v>1277</v>
      </c>
      <c r="E34" s="4">
        <v>1296</v>
      </c>
      <c r="F34" s="4"/>
      <c r="G34" s="4">
        <v>1296</v>
      </c>
      <c r="H34" s="5">
        <f t="shared" si="1"/>
        <v>1.4878621769772904</v>
      </c>
      <c r="I34" s="5"/>
      <c r="J34" s="6">
        <f t="shared" si="2"/>
        <v>1.4878621769772904</v>
      </c>
    </row>
    <row r="35" spans="1:10" ht="15">
      <c r="A35" s="7" t="s">
        <v>32</v>
      </c>
      <c r="B35" s="8">
        <v>633</v>
      </c>
      <c r="C35" s="8">
        <v>879</v>
      </c>
      <c r="D35" s="8">
        <v>1512</v>
      </c>
      <c r="E35" s="8">
        <v>600</v>
      </c>
      <c r="F35" s="8">
        <v>823</v>
      </c>
      <c r="G35" s="8">
        <v>1423</v>
      </c>
      <c r="H35" s="9">
        <f t="shared" si="1"/>
        <v>-5.213270142180095</v>
      </c>
      <c r="I35" s="9">
        <f t="shared" si="1"/>
        <v>-6.370875995449373</v>
      </c>
      <c r="J35" s="10">
        <f t="shared" si="2"/>
        <v>-5.886243386243386</v>
      </c>
    </row>
    <row r="36" spans="1:10" ht="15">
      <c r="A36" s="11" t="s">
        <v>33</v>
      </c>
      <c r="B36" s="4">
        <v>1754</v>
      </c>
      <c r="C36" s="4"/>
      <c r="D36" s="4">
        <v>1754</v>
      </c>
      <c r="E36" s="4">
        <v>1886</v>
      </c>
      <c r="F36" s="4">
        <v>6</v>
      </c>
      <c r="G36" s="4">
        <v>1892</v>
      </c>
      <c r="H36" s="5">
        <f t="shared" si="1"/>
        <v>7.525655644241732</v>
      </c>
      <c r="I36" s="5"/>
      <c r="J36" s="6">
        <f t="shared" si="2"/>
        <v>7.8677309007981755</v>
      </c>
    </row>
    <row r="37" spans="1:10" ht="15">
      <c r="A37" s="7" t="s">
        <v>34</v>
      </c>
      <c r="B37" s="8">
        <v>2426</v>
      </c>
      <c r="C37" s="8"/>
      <c r="D37" s="8">
        <v>2426</v>
      </c>
      <c r="E37" s="8">
        <v>3061</v>
      </c>
      <c r="F37" s="8"/>
      <c r="G37" s="8">
        <v>3061</v>
      </c>
      <c r="H37" s="9">
        <f t="shared" si="1"/>
        <v>26.17477328936521</v>
      </c>
      <c r="I37" s="9"/>
      <c r="J37" s="10">
        <f t="shared" si="2"/>
        <v>26.17477328936521</v>
      </c>
    </row>
    <row r="38" spans="1:10" ht="15">
      <c r="A38" s="11" t="s">
        <v>35</v>
      </c>
      <c r="B38" s="4">
        <v>684</v>
      </c>
      <c r="C38" s="4"/>
      <c r="D38" s="4">
        <v>684</v>
      </c>
      <c r="E38" s="4">
        <v>837</v>
      </c>
      <c r="F38" s="4">
        <v>5</v>
      </c>
      <c r="G38" s="4">
        <v>842</v>
      </c>
      <c r="H38" s="5">
        <f t="shared" si="1"/>
        <v>22.36842105263158</v>
      </c>
      <c r="I38" s="5"/>
      <c r="J38" s="6">
        <f t="shared" si="2"/>
        <v>23.099415204678362</v>
      </c>
    </row>
    <row r="39" spans="1:10" ht="15">
      <c r="A39" s="7" t="s">
        <v>36</v>
      </c>
      <c r="B39" s="8">
        <v>11385</v>
      </c>
      <c r="C39" s="8">
        <v>1771</v>
      </c>
      <c r="D39" s="8">
        <v>13156</v>
      </c>
      <c r="E39" s="8">
        <v>11881</v>
      </c>
      <c r="F39" s="8">
        <v>1546</v>
      </c>
      <c r="G39" s="8">
        <v>13427</v>
      </c>
      <c r="H39" s="9">
        <f t="shared" si="1"/>
        <v>4.356609574000879</v>
      </c>
      <c r="I39" s="9">
        <f t="shared" si="1"/>
        <v>-12.704686617730095</v>
      </c>
      <c r="J39" s="10">
        <f t="shared" si="2"/>
        <v>2.0598966251140163</v>
      </c>
    </row>
    <row r="40" spans="1:10" ht="15">
      <c r="A40" s="11" t="s">
        <v>37</v>
      </c>
      <c r="B40" s="4">
        <v>310</v>
      </c>
      <c r="C40" s="4">
        <v>1</v>
      </c>
      <c r="D40" s="4">
        <v>311</v>
      </c>
      <c r="E40" s="4">
        <v>407</v>
      </c>
      <c r="F40" s="4">
        <v>8</v>
      </c>
      <c r="G40" s="4">
        <v>415</v>
      </c>
      <c r="H40" s="5">
        <f t="shared" si="1"/>
        <v>31.290322580645164</v>
      </c>
      <c r="I40" s="5">
        <f t="shared" si="1"/>
        <v>700</v>
      </c>
      <c r="J40" s="6">
        <f t="shared" si="2"/>
        <v>33.440514469453376</v>
      </c>
    </row>
    <row r="41" spans="1:10" ht="15">
      <c r="A41" s="7" t="s">
        <v>38</v>
      </c>
      <c r="B41" s="8">
        <v>6679</v>
      </c>
      <c r="C41" s="8">
        <v>584</v>
      </c>
      <c r="D41" s="8">
        <v>7263</v>
      </c>
      <c r="E41" s="8">
        <v>6971</v>
      </c>
      <c r="F41" s="8">
        <v>643</v>
      </c>
      <c r="G41" s="8">
        <v>7614</v>
      </c>
      <c r="H41" s="9">
        <f t="shared" si="1"/>
        <v>4.371911962868693</v>
      </c>
      <c r="I41" s="9">
        <f t="shared" si="1"/>
        <v>10.102739726027398</v>
      </c>
      <c r="J41" s="10">
        <f t="shared" si="2"/>
        <v>4.83271375464684</v>
      </c>
    </row>
    <row r="42" spans="1:10" ht="15">
      <c r="A42" s="11" t="s">
        <v>39</v>
      </c>
      <c r="B42" s="4">
        <v>4543</v>
      </c>
      <c r="C42" s="4">
        <v>68</v>
      </c>
      <c r="D42" s="4">
        <v>4611</v>
      </c>
      <c r="E42" s="4">
        <v>4643</v>
      </c>
      <c r="F42" s="4">
        <v>44</v>
      </c>
      <c r="G42" s="4">
        <v>4687</v>
      </c>
      <c r="H42" s="5">
        <f t="shared" si="1"/>
        <v>2.201188641866608</v>
      </c>
      <c r="I42" s="5">
        <f t="shared" si="1"/>
        <v>-35.294117647058826</v>
      </c>
      <c r="J42" s="6">
        <f t="shared" si="2"/>
        <v>1.6482324875298202</v>
      </c>
    </row>
    <row r="43" spans="1:10" ht="15">
      <c r="A43" s="7" t="s">
        <v>40</v>
      </c>
      <c r="B43" s="8">
        <v>3531</v>
      </c>
      <c r="C43" s="8">
        <v>2</v>
      </c>
      <c r="D43" s="8">
        <v>3533</v>
      </c>
      <c r="E43" s="8">
        <v>3962</v>
      </c>
      <c r="F43" s="8">
        <v>13</v>
      </c>
      <c r="G43" s="8">
        <v>3975</v>
      </c>
      <c r="H43" s="9">
        <f t="shared" si="1"/>
        <v>12.20617388841688</v>
      </c>
      <c r="I43" s="9">
        <f t="shared" si="1"/>
        <v>550</v>
      </c>
      <c r="J43" s="10">
        <f t="shared" si="2"/>
        <v>12.51061420888763</v>
      </c>
    </row>
    <row r="44" spans="1:10" ht="15">
      <c r="A44" s="11" t="s">
        <v>41</v>
      </c>
      <c r="B44" s="4">
        <v>2017</v>
      </c>
      <c r="C44" s="4">
        <v>8</v>
      </c>
      <c r="D44" s="4">
        <v>2025</v>
      </c>
      <c r="E44" s="4">
        <v>2187</v>
      </c>
      <c r="F44" s="4">
        <v>11</v>
      </c>
      <c r="G44" s="4">
        <v>2198</v>
      </c>
      <c r="H44" s="5">
        <f t="shared" si="1"/>
        <v>8.42835894893406</v>
      </c>
      <c r="I44" s="5">
        <f t="shared" si="1"/>
        <v>37.5</v>
      </c>
      <c r="J44" s="6">
        <f t="shared" si="2"/>
        <v>8.54320987654321</v>
      </c>
    </row>
    <row r="45" spans="1:10" ht="15">
      <c r="A45" s="7" t="s">
        <v>42</v>
      </c>
      <c r="B45" s="8">
        <v>2599</v>
      </c>
      <c r="C45" s="8">
        <v>26</v>
      </c>
      <c r="D45" s="8">
        <v>2625</v>
      </c>
      <c r="E45" s="8">
        <v>2826</v>
      </c>
      <c r="F45" s="8">
        <v>13</v>
      </c>
      <c r="G45" s="8">
        <v>2839</v>
      </c>
      <c r="H45" s="9">
        <f t="shared" si="1"/>
        <v>8.734128510965757</v>
      </c>
      <c r="I45" s="9">
        <f t="shared" si="1"/>
        <v>-50</v>
      </c>
      <c r="J45" s="10">
        <f t="shared" si="2"/>
        <v>8.152380952380952</v>
      </c>
    </row>
    <row r="46" spans="1:10" ht="15">
      <c r="A46" s="11" t="s">
        <v>43</v>
      </c>
      <c r="B46" s="4">
        <v>1223</v>
      </c>
      <c r="C46" s="4">
        <v>8</v>
      </c>
      <c r="D46" s="4">
        <v>1231</v>
      </c>
      <c r="E46" s="4">
        <v>4915</v>
      </c>
      <c r="F46" s="4">
        <v>112</v>
      </c>
      <c r="G46" s="4">
        <v>5027</v>
      </c>
      <c r="H46" s="5">
        <f t="shared" si="1"/>
        <v>301.880621422731</v>
      </c>
      <c r="I46" s="5">
        <f t="shared" si="1"/>
        <v>1300</v>
      </c>
      <c r="J46" s="6">
        <f t="shared" si="2"/>
        <v>308.3671811535337</v>
      </c>
    </row>
    <row r="47" spans="1:10" ht="15">
      <c r="A47" s="7" t="s">
        <v>44</v>
      </c>
      <c r="B47" s="8">
        <v>10416</v>
      </c>
      <c r="C47" s="8">
        <v>490</v>
      </c>
      <c r="D47" s="8">
        <v>10906</v>
      </c>
      <c r="E47" s="8">
        <v>11347</v>
      </c>
      <c r="F47" s="8">
        <v>533</v>
      </c>
      <c r="G47" s="8">
        <v>11880</v>
      </c>
      <c r="H47" s="9">
        <f t="shared" si="1"/>
        <v>8.938172043010754</v>
      </c>
      <c r="I47" s="9">
        <f t="shared" si="1"/>
        <v>8.775510204081632</v>
      </c>
      <c r="J47" s="10">
        <f t="shared" si="2"/>
        <v>8.930863744727672</v>
      </c>
    </row>
    <row r="48" spans="1:10" ht="15">
      <c r="A48" s="11" t="s">
        <v>45</v>
      </c>
      <c r="B48" s="4">
        <v>825</v>
      </c>
      <c r="C48" s="4"/>
      <c r="D48" s="4">
        <v>825</v>
      </c>
      <c r="E48" s="4">
        <v>1246</v>
      </c>
      <c r="F48" s="4"/>
      <c r="G48" s="4">
        <v>1246</v>
      </c>
      <c r="H48" s="5">
        <f t="shared" si="1"/>
        <v>51.030303030303024</v>
      </c>
      <c r="I48" s="5"/>
      <c r="J48" s="6">
        <f t="shared" si="2"/>
        <v>51.030303030303024</v>
      </c>
    </row>
    <row r="49" spans="1:10" ht="15">
      <c r="A49" s="7" t="s">
        <v>46</v>
      </c>
      <c r="B49" s="8">
        <v>656</v>
      </c>
      <c r="C49" s="8">
        <v>2</v>
      </c>
      <c r="D49" s="8">
        <v>658</v>
      </c>
      <c r="E49" s="8">
        <v>656</v>
      </c>
      <c r="F49" s="8">
        <v>5</v>
      </c>
      <c r="G49" s="8">
        <v>661</v>
      </c>
      <c r="H49" s="23">
        <f t="shared" si="1"/>
        <v>0</v>
      </c>
      <c r="I49" s="9">
        <f t="shared" si="1"/>
        <v>150</v>
      </c>
      <c r="J49" s="10">
        <f t="shared" si="2"/>
        <v>0.4559270516717325</v>
      </c>
    </row>
    <row r="50" spans="1:10" ht="15">
      <c r="A50" s="11" t="s">
        <v>47</v>
      </c>
      <c r="B50" s="4">
        <v>3472</v>
      </c>
      <c r="C50" s="4">
        <v>36</v>
      </c>
      <c r="D50" s="4">
        <v>3508</v>
      </c>
      <c r="E50" s="4">
        <v>3671</v>
      </c>
      <c r="F50" s="4">
        <v>58</v>
      </c>
      <c r="G50" s="4">
        <v>3729</v>
      </c>
      <c r="H50" s="5">
        <f t="shared" si="1"/>
        <v>5.731566820276498</v>
      </c>
      <c r="I50" s="5">
        <f t="shared" si="1"/>
        <v>61.111111111111114</v>
      </c>
      <c r="J50" s="6">
        <f t="shared" si="2"/>
        <v>6.29988597491448</v>
      </c>
    </row>
    <row r="51" spans="1:10" ht="15">
      <c r="A51" s="7" t="s">
        <v>48</v>
      </c>
      <c r="B51" s="8">
        <v>4384</v>
      </c>
      <c r="C51" s="8">
        <v>118</v>
      </c>
      <c r="D51" s="8">
        <v>4502</v>
      </c>
      <c r="E51" s="8">
        <v>4696</v>
      </c>
      <c r="F51" s="8">
        <v>147</v>
      </c>
      <c r="G51" s="8">
        <v>4843</v>
      </c>
      <c r="H51" s="9">
        <f t="shared" si="1"/>
        <v>7.116788321167883</v>
      </c>
      <c r="I51" s="9">
        <f t="shared" si="1"/>
        <v>24.576271186440678</v>
      </c>
      <c r="J51" s="10">
        <f t="shared" si="2"/>
        <v>7.574411372723235</v>
      </c>
    </row>
    <row r="52" spans="1:10" ht="15">
      <c r="A52" s="11" t="s">
        <v>49</v>
      </c>
      <c r="B52" s="4">
        <v>1714</v>
      </c>
      <c r="C52" s="4">
        <v>1</v>
      </c>
      <c r="D52" s="4">
        <v>1715</v>
      </c>
      <c r="E52" s="4">
        <v>1450</v>
      </c>
      <c r="F52" s="4"/>
      <c r="G52" s="4">
        <v>1450</v>
      </c>
      <c r="H52" s="5">
        <f t="shared" si="1"/>
        <v>-15.402567094515755</v>
      </c>
      <c r="I52" s="5">
        <f t="shared" si="1"/>
        <v>-100</v>
      </c>
      <c r="J52" s="6">
        <f t="shared" si="2"/>
        <v>-15.451895043731778</v>
      </c>
    </row>
    <row r="53" spans="1:10" ht="15">
      <c r="A53" s="7" t="s">
        <v>50</v>
      </c>
      <c r="B53" s="8">
        <v>962</v>
      </c>
      <c r="C53" s="8">
        <v>506</v>
      </c>
      <c r="D53" s="8">
        <v>1468</v>
      </c>
      <c r="E53" s="8">
        <v>690</v>
      </c>
      <c r="F53" s="8">
        <v>150</v>
      </c>
      <c r="G53" s="8">
        <v>840</v>
      </c>
      <c r="H53" s="9">
        <f t="shared" si="1"/>
        <v>-28.274428274428274</v>
      </c>
      <c r="I53" s="9">
        <f t="shared" si="1"/>
        <v>-70.35573122529645</v>
      </c>
      <c r="J53" s="10">
        <f t="shared" si="2"/>
        <v>-42.77929155313351</v>
      </c>
    </row>
    <row r="54" spans="1:10" ht="15">
      <c r="A54" s="11" t="s">
        <v>51</v>
      </c>
      <c r="B54" s="4">
        <v>758</v>
      </c>
      <c r="C54" s="4"/>
      <c r="D54" s="4">
        <v>758</v>
      </c>
      <c r="E54" s="4">
        <v>621</v>
      </c>
      <c r="F54" s="4"/>
      <c r="G54" s="4">
        <v>621</v>
      </c>
      <c r="H54" s="5">
        <f t="shared" si="1"/>
        <v>-18.073878627968337</v>
      </c>
      <c r="I54" s="5"/>
      <c r="J54" s="6">
        <f t="shared" si="2"/>
        <v>-18.073878627968337</v>
      </c>
    </row>
    <row r="55" spans="1:10" ht="15">
      <c r="A55" s="7" t="s">
        <v>52</v>
      </c>
      <c r="B55" s="8">
        <v>136</v>
      </c>
      <c r="C55" s="8"/>
      <c r="D55" s="8">
        <v>136</v>
      </c>
      <c r="E55" s="8">
        <v>142</v>
      </c>
      <c r="F55" s="8"/>
      <c r="G55" s="8">
        <v>142</v>
      </c>
      <c r="H55" s="9">
        <f t="shared" si="1"/>
        <v>4.411764705882353</v>
      </c>
      <c r="I55" s="9"/>
      <c r="J55" s="10">
        <f t="shared" si="2"/>
        <v>4.411764705882353</v>
      </c>
    </row>
    <row r="56" spans="1:10" ht="15">
      <c r="A56" s="11" t="s">
        <v>53</v>
      </c>
      <c r="B56" s="4">
        <v>7881</v>
      </c>
      <c r="C56" s="4">
        <v>22</v>
      </c>
      <c r="D56" s="4">
        <v>7903</v>
      </c>
      <c r="E56" s="4">
        <v>8371</v>
      </c>
      <c r="F56" s="4">
        <v>91</v>
      </c>
      <c r="G56" s="4">
        <v>8462</v>
      </c>
      <c r="H56" s="5">
        <f t="shared" si="1"/>
        <v>6.217485090724527</v>
      </c>
      <c r="I56" s="5">
        <f t="shared" si="1"/>
        <v>313.6363636363636</v>
      </c>
      <c r="J56" s="6">
        <f t="shared" si="2"/>
        <v>7.073263317727445</v>
      </c>
    </row>
    <row r="57" spans="1:10" ht="15">
      <c r="A57" s="7" t="s">
        <v>72</v>
      </c>
      <c r="B57" s="8">
        <v>632</v>
      </c>
      <c r="C57" s="8">
        <v>171</v>
      </c>
      <c r="D57" s="8">
        <v>803</v>
      </c>
      <c r="E57" s="8">
        <v>671</v>
      </c>
      <c r="F57" s="8">
        <v>134</v>
      </c>
      <c r="G57" s="8">
        <v>805</v>
      </c>
      <c r="H57" s="9">
        <f t="shared" si="1"/>
        <v>6.170886075949367</v>
      </c>
      <c r="I57" s="9">
        <f t="shared" si="1"/>
        <v>-21.637426900584796</v>
      </c>
      <c r="J57" s="10">
        <f t="shared" si="2"/>
        <v>0.24906600249066002</v>
      </c>
    </row>
    <row r="58" spans="1:10" ht="15">
      <c r="A58" s="11" t="s">
        <v>73</v>
      </c>
      <c r="B58" s="4"/>
      <c r="C58" s="4">
        <v>210</v>
      </c>
      <c r="D58" s="4">
        <v>210</v>
      </c>
      <c r="E58" s="4"/>
      <c r="F58" s="4">
        <v>244</v>
      </c>
      <c r="G58" s="4">
        <v>244</v>
      </c>
      <c r="H58" s="5"/>
      <c r="I58" s="5">
        <f t="shared" si="1"/>
        <v>16.19047619047619</v>
      </c>
      <c r="J58" s="6">
        <f t="shared" si="2"/>
        <v>16.19047619047619</v>
      </c>
    </row>
    <row r="59" spans="1:10" ht="15">
      <c r="A59" s="14" t="s">
        <v>54</v>
      </c>
      <c r="B59" s="29">
        <f>+B60-SUM(B5+B9+B19+B31+B57+B58)</f>
        <v>494128</v>
      </c>
      <c r="C59" s="29">
        <f>+C60-SUM(C5+C9+C19+C31+C57+C58)</f>
        <v>475443</v>
      </c>
      <c r="D59" s="29">
        <f>+D60-SUM(D5+D9+D19+D31+D57+D58)</f>
        <v>969571</v>
      </c>
      <c r="E59" s="29">
        <f>+E60-SUM(E5+E9+E19+E31+E57+E58)</f>
        <v>520760</v>
      </c>
      <c r="F59" s="29">
        <f>+F60-SUM(F5+F9+F19+F31+F57+F58)</f>
        <v>430654</v>
      </c>
      <c r="G59" s="29">
        <f>+G60-SUM(G5+G9+G19+G31+G57+G58)</f>
        <v>951414</v>
      </c>
      <c r="H59" s="30">
        <f>+((E59-B59)/B59)*100</f>
        <v>5.389696596833209</v>
      </c>
      <c r="I59" s="30">
        <f t="shared" si="1"/>
        <v>-9.420477323254312</v>
      </c>
      <c r="J59" s="30">
        <f t="shared" si="1"/>
        <v>-1.872683898342669</v>
      </c>
    </row>
    <row r="60" spans="1:10" ht="15">
      <c r="A60" s="17" t="s">
        <v>55</v>
      </c>
      <c r="B60" s="31">
        <f>SUM(B4:B58)</f>
        <v>616090</v>
      </c>
      <c r="C60" s="31">
        <f>SUM(C4:C58)</f>
        <v>549031</v>
      </c>
      <c r="D60" s="31">
        <f>SUM(D4:D58)</f>
        <v>1165121</v>
      </c>
      <c r="E60" s="31">
        <f>SUM(E4:E58)</f>
        <v>654240</v>
      </c>
      <c r="F60" s="31">
        <f>SUM(F4:F58)</f>
        <v>507841</v>
      </c>
      <c r="G60" s="31">
        <f>SUM(G4:G58)</f>
        <v>1162081</v>
      </c>
      <c r="H60" s="32">
        <f>+((E60-B60)/B60)*100</f>
        <v>6.192277102371406</v>
      </c>
      <c r="I60" s="32">
        <f t="shared" si="1"/>
        <v>-7.50230861281057</v>
      </c>
      <c r="J60" s="32">
        <f t="shared" si="1"/>
        <v>-0.26091710646362054</v>
      </c>
    </row>
    <row r="61" spans="1:10" ht="15">
      <c r="A61" s="33"/>
      <c r="B61" s="34"/>
      <c r="C61" s="34"/>
      <c r="D61" s="34"/>
      <c r="E61" s="34"/>
      <c r="F61" s="34"/>
      <c r="G61" s="34"/>
      <c r="H61" s="34"/>
      <c r="I61" s="34"/>
      <c r="J61" s="35"/>
    </row>
    <row r="62" spans="1:10" ht="15">
      <c r="A62" s="33"/>
      <c r="B62" s="34"/>
      <c r="C62" s="34"/>
      <c r="D62" s="34"/>
      <c r="E62" s="34"/>
      <c r="F62" s="34"/>
      <c r="G62" s="34"/>
      <c r="H62" s="34"/>
      <c r="I62" s="34"/>
      <c r="J62" s="35"/>
    </row>
    <row r="63" spans="1:10" ht="15.75" thickBot="1">
      <c r="A63" s="36"/>
      <c r="B63" s="37"/>
      <c r="C63" s="37"/>
      <c r="D63" s="37"/>
      <c r="E63" s="37"/>
      <c r="F63" s="37"/>
      <c r="G63" s="37"/>
      <c r="H63" s="37"/>
      <c r="I63" s="37"/>
      <c r="J63" s="38"/>
    </row>
    <row r="64" spans="1:10" ht="51" customHeight="1">
      <c r="A64" s="57" t="s">
        <v>58</v>
      </c>
      <c r="B64" s="57"/>
      <c r="C64" s="57"/>
      <c r="D64" s="57"/>
      <c r="E64" s="57"/>
      <c r="F64" s="57"/>
      <c r="G64" s="57"/>
      <c r="H64" s="57"/>
      <c r="I64" s="57"/>
      <c r="J64" s="57"/>
    </row>
    <row r="65" spans="2:10" ht="15">
      <c r="B65" s="45"/>
      <c r="C65" s="45"/>
      <c r="D65" s="45"/>
      <c r="E65" s="45"/>
      <c r="F65" s="45"/>
      <c r="G65" s="45"/>
      <c r="H65" s="43"/>
      <c r="I65" s="43"/>
      <c r="J65" s="43"/>
    </row>
    <row r="66" spans="2:10" ht="15">
      <c r="B66" s="45"/>
      <c r="C66" s="45"/>
      <c r="D66" s="45"/>
      <c r="E66" s="45"/>
      <c r="F66" s="45"/>
      <c r="G66" s="45"/>
      <c r="H66" s="43"/>
      <c r="I66" s="43"/>
      <c r="J66" s="43"/>
    </row>
    <row r="67" spans="2:10" ht="15">
      <c r="B67" s="48"/>
      <c r="C67" s="48"/>
      <c r="D67" s="48"/>
      <c r="E67" s="48"/>
      <c r="F67" s="48"/>
      <c r="G67" s="48"/>
      <c r="H67" s="48"/>
      <c r="I67" s="48"/>
      <c r="J67" s="48"/>
    </row>
    <row r="68" spans="2:10" ht="15">
      <c r="B68" s="48"/>
      <c r="C68" s="48"/>
      <c r="D68" s="48"/>
      <c r="E68" s="48"/>
      <c r="F68" s="48"/>
      <c r="G68" s="48"/>
      <c r="H68" s="48"/>
      <c r="I68" s="48"/>
      <c r="J68" s="48"/>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A1:J68"/>
  <sheetViews>
    <sheetView zoomScale="80" zoomScaleNormal="80" zoomScalePageLayoutView="0" workbookViewId="0" topLeftCell="A25">
      <selection activeCell="A65" sqref="A65:K69"/>
    </sheetView>
  </sheetViews>
  <sheetFormatPr defaultColWidth="9.140625" defaultRowHeight="15"/>
  <cols>
    <col min="1" max="1" width="28.8515625" style="0" customWidth="1"/>
    <col min="2" max="10" width="14.28125" style="0" customWidth="1"/>
  </cols>
  <sheetData>
    <row r="1" spans="1:10" ht="22.5" customHeight="1">
      <c r="A1" s="58" t="s">
        <v>65</v>
      </c>
      <c r="B1" s="59"/>
      <c r="C1" s="59"/>
      <c r="D1" s="59"/>
      <c r="E1" s="59"/>
      <c r="F1" s="59"/>
      <c r="G1" s="59"/>
      <c r="H1" s="59"/>
      <c r="I1" s="59"/>
      <c r="J1" s="60"/>
    </row>
    <row r="2" spans="1:10" ht="33"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3" t="s">
        <v>6</v>
      </c>
      <c r="B4" s="4">
        <v>207849.277</v>
      </c>
      <c r="C4" s="4">
        <v>1402337.989</v>
      </c>
      <c r="D4" s="4">
        <v>1610187.266</v>
      </c>
      <c r="E4" s="4">
        <v>189031.31699999998</v>
      </c>
      <c r="F4" s="4">
        <v>1436624.311</v>
      </c>
      <c r="G4" s="4">
        <v>1625655.628</v>
      </c>
      <c r="H4" s="5">
        <f>+((E4-B4)/B4)*100</f>
        <v>-9.053656703362032</v>
      </c>
      <c r="I4" s="5">
        <f aca="true" t="shared" si="0" ref="I4:J18">+((F4-C4)/C4)*100</f>
        <v>2.4449399694612373</v>
      </c>
      <c r="J4" s="40">
        <f t="shared" si="0"/>
        <v>0.9606560880602544</v>
      </c>
    </row>
    <row r="5" spans="1:10" ht="15">
      <c r="A5" s="7" t="s">
        <v>67</v>
      </c>
      <c r="B5" s="8">
        <v>125701.08899999999</v>
      </c>
      <c r="C5" s="8">
        <v>177418.81500000003</v>
      </c>
      <c r="D5" s="8">
        <v>303119.90400000004</v>
      </c>
      <c r="E5" s="8">
        <v>129677.576</v>
      </c>
      <c r="F5" s="8">
        <v>181154.946</v>
      </c>
      <c r="G5" s="8">
        <v>310832.522</v>
      </c>
      <c r="H5" s="9">
        <f>+((E5-B5)/B5)*100</f>
        <v>3.163446738317445</v>
      </c>
      <c r="I5" s="9">
        <f t="shared" si="0"/>
        <v>2.105825698362355</v>
      </c>
      <c r="J5" s="10">
        <f t="shared" si="0"/>
        <v>2.5444116002359114</v>
      </c>
    </row>
    <row r="6" spans="1:10" ht="15">
      <c r="A6" s="11" t="s">
        <v>7</v>
      </c>
      <c r="B6" s="4">
        <v>76434.618</v>
      </c>
      <c r="C6" s="4">
        <v>28450.37</v>
      </c>
      <c r="D6" s="4">
        <v>104884.988</v>
      </c>
      <c r="E6" s="4">
        <v>77820</v>
      </c>
      <c r="F6" s="4">
        <v>24145</v>
      </c>
      <c r="G6" s="4">
        <v>101965</v>
      </c>
      <c r="H6" s="5">
        <f>+((E6-B6)/B6)*100</f>
        <v>1.8125059511646904</v>
      </c>
      <c r="I6" s="5">
        <f t="shared" si="0"/>
        <v>-15.132913912894628</v>
      </c>
      <c r="J6" s="6">
        <f t="shared" si="0"/>
        <v>-2.783990402897312</v>
      </c>
    </row>
    <row r="7" spans="1:10" ht="15">
      <c r="A7" s="7" t="s">
        <v>8</v>
      </c>
      <c r="B7" s="8">
        <v>80614.72800000002</v>
      </c>
      <c r="C7" s="8">
        <v>45834.92</v>
      </c>
      <c r="D7" s="8">
        <v>126449.64800000002</v>
      </c>
      <c r="E7" s="8">
        <v>69007</v>
      </c>
      <c r="F7" s="8">
        <v>37099</v>
      </c>
      <c r="G7" s="8">
        <v>106106</v>
      </c>
      <c r="H7" s="9">
        <f>+((E7-B7)/B7)*100</f>
        <v>-14.399016517180351</v>
      </c>
      <c r="I7" s="9">
        <f t="shared" si="0"/>
        <v>-19.059529284658943</v>
      </c>
      <c r="J7" s="10">
        <f t="shared" si="0"/>
        <v>-16.088338972679477</v>
      </c>
    </row>
    <row r="8" spans="1:10" ht="15">
      <c r="A8" s="11" t="s">
        <v>9</v>
      </c>
      <c r="B8" s="4">
        <v>60298.27199999999</v>
      </c>
      <c r="C8" s="4">
        <v>279953.66799999995</v>
      </c>
      <c r="D8" s="4">
        <v>340251.93999999994</v>
      </c>
      <c r="E8" s="4">
        <v>59942</v>
      </c>
      <c r="F8" s="4">
        <v>161518</v>
      </c>
      <c r="G8" s="4">
        <v>221460</v>
      </c>
      <c r="H8" s="13">
        <f>+((E8-B8)/B8)*100</f>
        <v>-0.5908494359506521</v>
      </c>
      <c r="I8" s="5">
        <f t="shared" si="0"/>
        <v>-42.30545320092036</v>
      </c>
      <c r="J8" s="6">
        <f t="shared" si="0"/>
        <v>-34.912935397223585</v>
      </c>
    </row>
    <row r="9" spans="1:10" ht="15">
      <c r="A9" s="7" t="s">
        <v>68</v>
      </c>
      <c r="B9" s="8">
        <v>3425.87</v>
      </c>
      <c r="C9" s="8">
        <v>7037.42</v>
      </c>
      <c r="D9" s="8">
        <v>10463.29</v>
      </c>
      <c r="E9" s="8">
        <v>3663</v>
      </c>
      <c r="F9" s="8">
        <v>4227</v>
      </c>
      <c r="G9" s="8">
        <v>7890</v>
      </c>
      <c r="H9" s="9">
        <f>+((E9-B9)/B9)*100</f>
        <v>6.921745425249648</v>
      </c>
      <c r="I9" s="9">
        <f t="shared" si="0"/>
        <v>-39.93537404332838</v>
      </c>
      <c r="J9" s="10">
        <f t="shared" si="0"/>
        <v>-24.593507395857333</v>
      </c>
    </row>
    <row r="10" spans="1:10" ht="15">
      <c r="A10" s="11" t="s">
        <v>10</v>
      </c>
      <c r="B10" s="4">
        <v>11043.847</v>
      </c>
      <c r="C10" s="4">
        <v>42592.225</v>
      </c>
      <c r="D10" s="4">
        <v>53636.072</v>
      </c>
      <c r="E10" s="4">
        <v>10471</v>
      </c>
      <c r="F10" s="4">
        <v>25861</v>
      </c>
      <c r="G10" s="4">
        <v>36332</v>
      </c>
      <c r="H10" s="5">
        <f>+((E10-B10)/B10)*100</f>
        <v>-5.187024050586718</v>
      </c>
      <c r="I10" s="5">
        <f t="shared" si="0"/>
        <v>-39.282345545460466</v>
      </c>
      <c r="J10" s="6">
        <f t="shared" si="0"/>
        <v>-32.26200457035706</v>
      </c>
    </row>
    <row r="11" spans="1:10" ht="15">
      <c r="A11" s="7" t="s">
        <v>11</v>
      </c>
      <c r="B11" s="8">
        <v>19477.084000000003</v>
      </c>
      <c r="C11" s="8">
        <v>21649.631999999998</v>
      </c>
      <c r="D11" s="8">
        <v>41126.716</v>
      </c>
      <c r="E11" s="8">
        <v>18199</v>
      </c>
      <c r="F11" s="8">
        <v>11907</v>
      </c>
      <c r="G11" s="8">
        <v>30106</v>
      </c>
      <c r="H11" s="9">
        <f>+((E11-B11)/B11)*100</f>
        <v>-6.56198843728354</v>
      </c>
      <c r="I11" s="9">
        <f t="shared" si="0"/>
        <v>-45.0013746192083</v>
      </c>
      <c r="J11" s="10">
        <f t="shared" si="0"/>
        <v>-26.79697547453096</v>
      </c>
    </row>
    <row r="12" spans="1:10" ht="15">
      <c r="A12" s="11" t="s">
        <v>12</v>
      </c>
      <c r="B12" s="4">
        <v>35638.028000000006</v>
      </c>
      <c r="C12" s="4">
        <v>10709.082000000002</v>
      </c>
      <c r="D12" s="4">
        <v>46347.11000000001</v>
      </c>
      <c r="E12" s="4">
        <v>35506</v>
      </c>
      <c r="F12" s="4">
        <v>10675</v>
      </c>
      <c r="G12" s="4">
        <v>46181</v>
      </c>
      <c r="H12" s="13">
        <f>+((E12-B12)/B12)*100</f>
        <v>-0.37046943225928686</v>
      </c>
      <c r="I12" s="5">
        <f t="shared" si="0"/>
        <v>-0.3182532358982978</v>
      </c>
      <c r="J12" s="6">
        <f t="shared" si="0"/>
        <v>-0.35840422412531836</v>
      </c>
    </row>
    <row r="13" spans="1:10" ht="15">
      <c r="A13" s="7" t="s">
        <v>13</v>
      </c>
      <c r="B13" s="8">
        <v>26591.586999999996</v>
      </c>
      <c r="C13" s="8">
        <v>2388.993</v>
      </c>
      <c r="D13" s="8">
        <v>28980.579999999994</v>
      </c>
      <c r="E13" s="8">
        <v>28150</v>
      </c>
      <c r="F13" s="8">
        <v>2594</v>
      </c>
      <c r="G13" s="8">
        <v>30744</v>
      </c>
      <c r="H13" s="9">
        <f>+((E13-B13)/B13)*100</f>
        <v>5.86054905260075</v>
      </c>
      <c r="I13" s="9">
        <f t="shared" si="0"/>
        <v>8.581314386438137</v>
      </c>
      <c r="J13" s="10">
        <f t="shared" si="0"/>
        <v>6.084833360823026</v>
      </c>
    </row>
    <row r="14" spans="1:10" ht="15">
      <c r="A14" s="11" t="s">
        <v>14</v>
      </c>
      <c r="B14" s="4">
        <v>8246.416</v>
      </c>
      <c r="C14" s="4">
        <v>304.60299999999995</v>
      </c>
      <c r="D14" s="4">
        <v>8551.018999999998</v>
      </c>
      <c r="E14" s="4">
        <v>8704</v>
      </c>
      <c r="F14" s="4">
        <v>250</v>
      </c>
      <c r="G14" s="4">
        <v>8954</v>
      </c>
      <c r="H14" s="5">
        <f>+((E14-B14)/B14)*100</f>
        <v>5.548883296695204</v>
      </c>
      <c r="I14" s="5">
        <f t="shared" si="0"/>
        <v>-17.925956080537606</v>
      </c>
      <c r="J14" s="6">
        <f t="shared" si="0"/>
        <v>4.7126664085298104</v>
      </c>
    </row>
    <row r="15" spans="1:10" ht="15">
      <c r="A15" s="7" t="s">
        <v>15</v>
      </c>
      <c r="B15" s="8">
        <v>17649.141999999996</v>
      </c>
      <c r="C15" s="8">
        <v>3389.4020000000005</v>
      </c>
      <c r="D15" s="8">
        <v>21038.543999999998</v>
      </c>
      <c r="E15" s="8">
        <v>19747</v>
      </c>
      <c r="F15" s="8">
        <v>3664</v>
      </c>
      <c r="G15" s="8">
        <v>23411</v>
      </c>
      <c r="H15" s="9">
        <f>+((E15-B15)/B15)*100</f>
        <v>11.886458843155118</v>
      </c>
      <c r="I15" s="9">
        <f t="shared" si="0"/>
        <v>8.101665131489256</v>
      </c>
      <c r="J15" s="10">
        <f t="shared" si="0"/>
        <v>11.276711924551442</v>
      </c>
    </row>
    <row r="16" spans="1:10" ht="15">
      <c r="A16" s="11" t="s">
        <v>16</v>
      </c>
      <c r="B16" s="4">
        <v>1501.2050000000002</v>
      </c>
      <c r="C16" s="4"/>
      <c r="D16" s="4">
        <v>1501.2050000000002</v>
      </c>
      <c r="E16" s="4">
        <v>1796</v>
      </c>
      <c r="F16" s="4">
        <v>57</v>
      </c>
      <c r="G16" s="4">
        <v>1853</v>
      </c>
      <c r="H16" s="5">
        <f>+((E16-B16)/B16)*100</f>
        <v>19.63722476277389</v>
      </c>
      <c r="I16" s="5"/>
      <c r="J16" s="6">
        <f t="shared" si="0"/>
        <v>23.434174546447675</v>
      </c>
    </row>
    <row r="17" spans="1:10" ht="15">
      <c r="A17" s="7" t="s">
        <v>17</v>
      </c>
      <c r="B17" s="8">
        <v>1941.3860000000002</v>
      </c>
      <c r="C17" s="8"/>
      <c r="D17" s="8">
        <v>1941.3860000000002</v>
      </c>
      <c r="E17" s="8">
        <v>2034</v>
      </c>
      <c r="F17" s="8">
        <v>4</v>
      </c>
      <c r="G17" s="8">
        <v>2038</v>
      </c>
      <c r="H17" s="9">
        <f>+((E17-B17)/B17)*100</f>
        <v>4.7705093165398225</v>
      </c>
      <c r="I17" s="9"/>
      <c r="J17" s="10">
        <f t="shared" si="0"/>
        <v>4.97654768294403</v>
      </c>
    </row>
    <row r="18" spans="1:10" ht="15">
      <c r="A18" s="11" t="s">
        <v>18</v>
      </c>
      <c r="B18" s="4">
        <v>1059.084</v>
      </c>
      <c r="C18" s="4">
        <v>76.13300000000001</v>
      </c>
      <c r="D18" s="4">
        <v>1135.217</v>
      </c>
      <c r="E18" s="4">
        <v>557</v>
      </c>
      <c r="F18" s="4">
        <v>52</v>
      </c>
      <c r="G18" s="4">
        <v>609</v>
      </c>
      <c r="H18" s="5">
        <f>+((E18-B18)/B18)*100</f>
        <v>-47.40738222841625</v>
      </c>
      <c r="I18" s="5">
        <f>+((F18-C18)/C18)*100</f>
        <v>-31.698475037106128</v>
      </c>
      <c r="J18" s="6">
        <f t="shared" si="0"/>
        <v>-46.35386890788282</v>
      </c>
    </row>
    <row r="19" spans="1:10" ht="15">
      <c r="A19" s="7" t="s">
        <v>69</v>
      </c>
      <c r="B19" s="8"/>
      <c r="C19" s="8"/>
      <c r="D19" s="8"/>
      <c r="E19" s="8"/>
      <c r="F19" s="8"/>
      <c r="G19" s="8"/>
      <c r="H19" s="9"/>
      <c r="I19" s="9"/>
      <c r="J19" s="10"/>
    </row>
    <row r="20" spans="1:10" ht="15">
      <c r="A20" s="11" t="s">
        <v>19</v>
      </c>
      <c r="B20" s="4">
        <v>2027.6419999999998</v>
      </c>
      <c r="C20" s="4">
        <v>213.07799999999997</v>
      </c>
      <c r="D20" s="4">
        <v>2240.72</v>
      </c>
      <c r="E20" s="4">
        <v>2253</v>
      </c>
      <c r="F20" s="4">
        <v>226</v>
      </c>
      <c r="G20" s="4">
        <v>2479</v>
      </c>
      <c r="H20" s="5">
        <f>+((E20-B20)/B20)*100</f>
        <v>11.114289406118052</v>
      </c>
      <c r="I20" s="5">
        <f>+((F20-C20)/C20)*100</f>
        <v>6.064445883667027</v>
      </c>
      <c r="J20" s="6">
        <f>+((G20-D20)/D20)*100</f>
        <v>10.634081902245716</v>
      </c>
    </row>
    <row r="21" spans="1:10" ht="15">
      <c r="A21" s="7" t="s">
        <v>20</v>
      </c>
      <c r="B21" s="8">
        <v>1.693</v>
      </c>
      <c r="C21" s="8"/>
      <c r="D21" s="8">
        <v>1.693</v>
      </c>
      <c r="E21" s="8"/>
      <c r="F21" s="8"/>
      <c r="G21" s="8"/>
      <c r="H21" s="9">
        <f aca="true" t="shared" si="1" ref="H21:J60">+((E21-B21)/B21)*100</f>
        <v>-100</v>
      </c>
      <c r="I21" s="9"/>
      <c r="J21" s="10">
        <f aca="true" t="shared" si="2" ref="J21:J58">+((G21-D21)/D21)*100</f>
        <v>-100</v>
      </c>
    </row>
    <row r="22" spans="1:10" ht="15">
      <c r="A22" s="11" t="s">
        <v>21</v>
      </c>
      <c r="B22" s="4">
        <v>1546.555</v>
      </c>
      <c r="C22" s="4">
        <v>8.922</v>
      </c>
      <c r="D22" s="4">
        <v>1555.477</v>
      </c>
      <c r="E22" s="4">
        <v>3780</v>
      </c>
      <c r="F22" s="4">
        <v>50</v>
      </c>
      <c r="G22" s="4">
        <v>3830</v>
      </c>
      <c r="H22" s="5">
        <f t="shared" si="1"/>
        <v>144.4141980078303</v>
      </c>
      <c r="I22" s="5">
        <f t="shared" si="1"/>
        <v>460.4124635731899</v>
      </c>
      <c r="J22" s="6">
        <f t="shared" si="2"/>
        <v>146.226720163654</v>
      </c>
    </row>
    <row r="23" spans="1:10" ht="15">
      <c r="A23" s="7" t="s">
        <v>22</v>
      </c>
      <c r="B23" s="8">
        <v>1258.257</v>
      </c>
      <c r="C23" s="8"/>
      <c r="D23" s="8">
        <v>1258.257</v>
      </c>
      <c r="E23" s="8">
        <v>1394</v>
      </c>
      <c r="F23" s="8">
        <v>2</v>
      </c>
      <c r="G23" s="8">
        <v>1396</v>
      </c>
      <c r="H23" s="9">
        <f t="shared" si="1"/>
        <v>10.788177613953264</v>
      </c>
      <c r="I23" s="9"/>
      <c r="J23" s="10">
        <f t="shared" si="2"/>
        <v>10.947127653571561</v>
      </c>
    </row>
    <row r="24" spans="1:10" ht="15">
      <c r="A24" s="11" t="s">
        <v>23</v>
      </c>
      <c r="B24" s="4">
        <v>1329.429</v>
      </c>
      <c r="C24" s="4">
        <v>642.6979999999999</v>
      </c>
      <c r="D24" s="4">
        <v>1972.127</v>
      </c>
      <c r="E24" s="4">
        <v>2313</v>
      </c>
      <c r="F24" s="4">
        <v>537</v>
      </c>
      <c r="G24" s="4">
        <v>2850</v>
      </c>
      <c r="H24" s="5">
        <f t="shared" si="1"/>
        <v>73.9844700243488</v>
      </c>
      <c r="I24" s="5">
        <f t="shared" si="1"/>
        <v>-16.445982405422125</v>
      </c>
      <c r="J24" s="6">
        <f t="shared" si="2"/>
        <v>44.51401963463814</v>
      </c>
    </row>
    <row r="25" spans="1:10" ht="15">
      <c r="A25" s="7" t="s">
        <v>24</v>
      </c>
      <c r="B25" s="8">
        <v>864.2980000000001</v>
      </c>
      <c r="C25" s="8">
        <v>5.699999999999999</v>
      </c>
      <c r="D25" s="8">
        <v>869.9980000000002</v>
      </c>
      <c r="E25" s="8">
        <v>792</v>
      </c>
      <c r="F25" s="8">
        <v>45</v>
      </c>
      <c r="G25" s="8">
        <v>837</v>
      </c>
      <c r="H25" s="9">
        <f t="shared" si="1"/>
        <v>-8.364938944669559</v>
      </c>
      <c r="I25" s="9">
        <f t="shared" si="1"/>
        <v>689.4736842105264</v>
      </c>
      <c r="J25" s="10">
        <f t="shared" si="2"/>
        <v>-3.7928822824880233</v>
      </c>
    </row>
    <row r="26" spans="1:10" ht="15">
      <c r="A26" s="11" t="s">
        <v>25</v>
      </c>
      <c r="B26" s="4"/>
      <c r="C26" s="4"/>
      <c r="D26" s="4"/>
      <c r="E26" s="4">
        <v>8</v>
      </c>
      <c r="F26" s="4"/>
      <c r="G26" s="4">
        <v>8</v>
      </c>
      <c r="H26" s="5"/>
      <c r="I26" s="5"/>
      <c r="J26" s="6"/>
    </row>
    <row r="27" spans="1:10" ht="15">
      <c r="A27" s="7" t="s">
        <v>26</v>
      </c>
      <c r="B27" s="8">
        <v>3645.8590000000004</v>
      </c>
      <c r="C27" s="8">
        <v>149.74499999999998</v>
      </c>
      <c r="D27" s="8">
        <v>3795.6040000000003</v>
      </c>
      <c r="E27" s="8">
        <v>3650</v>
      </c>
      <c r="F27" s="8">
        <v>198</v>
      </c>
      <c r="G27" s="8">
        <v>3848</v>
      </c>
      <c r="H27" s="9">
        <f t="shared" si="1"/>
        <v>0.11358091467606457</v>
      </c>
      <c r="I27" s="9">
        <f t="shared" si="1"/>
        <v>32.22478212962038</v>
      </c>
      <c r="J27" s="10">
        <f t="shared" si="2"/>
        <v>1.3804390552860555</v>
      </c>
    </row>
    <row r="28" spans="1:10" ht="15">
      <c r="A28" s="11" t="s">
        <v>27</v>
      </c>
      <c r="B28" s="4">
        <v>15617.771</v>
      </c>
      <c r="C28" s="4">
        <v>379.199</v>
      </c>
      <c r="D28" s="4">
        <v>15996.970000000001</v>
      </c>
      <c r="E28" s="4">
        <v>12894</v>
      </c>
      <c r="F28" s="4">
        <v>484</v>
      </c>
      <c r="G28" s="4">
        <v>13378</v>
      </c>
      <c r="H28" s="5">
        <f t="shared" si="1"/>
        <v>-17.440203214658485</v>
      </c>
      <c r="I28" s="5">
        <f t="shared" si="1"/>
        <v>27.637467398384487</v>
      </c>
      <c r="J28" s="6">
        <f t="shared" si="2"/>
        <v>-16.3716628836586</v>
      </c>
    </row>
    <row r="29" spans="1:10" ht="15">
      <c r="A29" s="7" t="s">
        <v>28</v>
      </c>
      <c r="B29" s="8">
        <v>7446.4220000000005</v>
      </c>
      <c r="C29" s="8">
        <v>704.1469999999999</v>
      </c>
      <c r="D29" s="8">
        <v>8150.569</v>
      </c>
      <c r="E29" s="8">
        <v>7922</v>
      </c>
      <c r="F29" s="8">
        <v>692</v>
      </c>
      <c r="G29" s="8">
        <v>8614</v>
      </c>
      <c r="H29" s="9">
        <f t="shared" si="1"/>
        <v>6.386664628998995</v>
      </c>
      <c r="I29" s="9">
        <f t="shared" si="1"/>
        <v>-1.7250659308354555</v>
      </c>
      <c r="J29" s="10">
        <f t="shared" si="2"/>
        <v>5.685872974021809</v>
      </c>
    </row>
    <row r="30" spans="1:10" ht="15">
      <c r="A30" s="11" t="s">
        <v>29</v>
      </c>
      <c r="B30" s="4">
        <v>2607.7129999999997</v>
      </c>
      <c r="C30" s="4">
        <v>7.48</v>
      </c>
      <c r="D30" s="4">
        <v>2615.1929999999998</v>
      </c>
      <c r="E30" s="4">
        <v>2812</v>
      </c>
      <c r="F30" s="4">
        <v>60</v>
      </c>
      <c r="G30" s="4">
        <v>2872</v>
      </c>
      <c r="H30" s="5">
        <f t="shared" si="1"/>
        <v>7.833952586039962</v>
      </c>
      <c r="I30" s="5">
        <f t="shared" si="1"/>
        <v>702.139037433155</v>
      </c>
      <c r="J30" s="6">
        <f t="shared" si="2"/>
        <v>9.81981062200764</v>
      </c>
    </row>
    <row r="31" spans="1:10" ht="15">
      <c r="A31" s="7" t="s">
        <v>70</v>
      </c>
      <c r="B31" s="8">
        <v>23.267</v>
      </c>
      <c r="C31" s="8">
        <v>1104.1490000000001</v>
      </c>
      <c r="D31" s="8">
        <v>1127.4160000000002</v>
      </c>
      <c r="E31" s="8">
        <v>12</v>
      </c>
      <c r="F31" s="8">
        <v>1088</v>
      </c>
      <c r="G31" s="8">
        <v>1100</v>
      </c>
      <c r="H31" s="9">
        <f t="shared" si="1"/>
        <v>-48.42480766751193</v>
      </c>
      <c r="I31" s="9">
        <f t="shared" si="1"/>
        <v>-1.46257434458575</v>
      </c>
      <c r="J31" s="10">
        <f t="shared" si="2"/>
        <v>-2.4317554478559966</v>
      </c>
    </row>
    <row r="32" spans="1:10" ht="15">
      <c r="A32" s="11" t="s">
        <v>30</v>
      </c>
      <c r="B32" s="4">
        <v>218.42799999999997</v>
      </c>
      <c r="C32" s="4"/>
      <c r="D32" s="4">
        <v>218.42799999999997</v>
      </c>
      <c r="E32" s="4">
        <v>339</v>
      </c>
      <c r="F32" s="4"/>
      <c r="G32" s="4">
        <v>339</v>
      </c>
      <c r="H32" s="5">
        <f t="shared" si="1"/>
        <v>55.19988279890858</v>
      </c>
      <c r="I32" s="5"/>
      <c r="J32" s="6">
        <f t="shared" si="2"/>
        <v>55.19988279890858</v>
      </c>
    </row>
    <row r="33" spans="1:10" ht="15">
      <c r="A33" s="7" t="s">
        <v>71</v>
      </c>
      <c r="B33" s="8">
        <v>7793.981000000002</v>
      </c>
      <c r="C33" s="8">
        <v>4464.058</v>
      </c>
      <c r="D33" s="8">
        <v>12258.039</v>
      </c>
      <c r="E33" s="8">
        <v>7776</v>
      </c>
      <c r="F33" s="8">
        <v>3977</v>
      </c>
      <c r="G33" s="8">
        <v>11753</v>
      </c>
      <c r="H33" s="23">
        <f t="shared" si="1"/>
        <v>-0.2307036673556374</v>
      </c>
      <c r="I33" s="9">
        <f t="shared" si="1"/>
        <v>-10.910655730727512</v>
      </c>
      <c r="J33" s="10">
        <f t="shared" si="2"/>
        <v>-4.120063576237607</v>
      </c>
    </row>
    <row r="34" spans="1:10" ht="15">
      <c r="A34" s="11" t="s">
        <v>31</v>
      </c>
      <c r="B34" s="4">
        <v>2256.469</v>
      </c>
      <c r="C34" s="4"/>
      <c r="D34" s="4">
        <v>2256.469</v>
      </c>
      <c r="E34" s="4">
        <v>2261</v>
      </c>
      <c r="F34" s="4"/>
      <c r="G34" s="4">
        <v>2261</v>
      </c>
      <c r="H34" s="13">
        <f t="shared" si="1"/>
        <v>0.20080045416090136</v>
      </c>
      <c r="I34" s="5"/>
      <c r="J34" s="40">
        <f t="shared" si="2"/>
        <v>0.20080045416090136</v>
      </c>
    </row>
    <row r="35" spans="1:10" ht="15">
      <c r="A35" s="7" t="s">
        <v>32</v>
      </c>
      <c r="B35" s="8">
        <v>590.2439999999999</v>
      </c>
      <c r="C35" s="8">
        <v>2386.402</v>
      </c>
      <c r="D35" s="8">
        <v>2976.6459999999997</v>
      </c>
      <c r="E35" s="8">
        <v>548</v>
      </c>
      <c r="F35" s="8">
        <v>2020</v>
      </c>
      <c r="G35" s="8">
        <v>2568</v>
      </c>
      <c r="H35" s="9">
        <f t="shared" si="1"/>
        <v>-7.157040139332195</v>
      </c>
      <c r="I35" s="9">
        <f t="shared" si="1"/>
        <v>-15.353741741751811</v>
      </c>
      <c r="J35" s="10">
        <f t="shared" si="2"/>
        <v>-13.728404385338388</v>
      </c>
    </row>
    <row r="36" spans="1:10" ht="15">
      <c r="A36" s="11" t="s">
        <v>33</v>
      </c>
      <c r="B36" s="4">
        <v>1866.144</v>
      </c>
      <c r="C36" s="4"/>
      <c r="D36" s="4">
        <v>1866.144</v>
      </c>
      <c r="E36" s="4">
        <v>2288</v>
      </c>
      <c r="F36" s="4">
        <v>24</v>
      </c>
      <c r="G36" s="4">
        <v>2312</v>
      </c>
      <c r="H36" s="5">
        <f t="shared" si="1"/>
        <v>22.605758183720013</v>
      </c>
      <c r="I36" s="5"/>
      <c r="J36" s="6">
        <f t="shared" si="2"/>
        <v>23.89183257026253</v>
      </c>
    </row>
    <row r="37" spans="1:10" ht="15">
      <c r="A37" s="7" t="s">
        <v>34</v>
      </c>
      <c r="B37" s="8">
        <v>3911.1749999999993</v>
      </c>
      <c r="C37" s="8"/>
      <c r="D37" s="8">
        <v>3911.1749999999993</v>
      </c>
      <c r="E37" s="8">
        <v>4761</v>
      </c>
      <c r="F37" s="8"/>
      <c r="G37" s="8">
        <v>4761</v>
      </c>
      <c r="H37" s="9">
        <f t="shared" si="1"/>
        <v>21.728125179773365</v>
      </c>
      <c r="I37" s="9"/>
      <c r="J37" s="10">
        <f t="shared" si="2"/>
        <v>21.728125179773365</v>
      </c>
    </row>
    <row r="38" spans="1:10" ht="15">
      <c r="A38" s="11" t="s">
        <v>35</v>
      </c>
      <c r="B38" s="4">
        <v>552.765</v>
      </c>
      <c r="C38" s="4"/>
      <c r="D38" s="4">
        <v>552.765</v>
      </c>
      <c r="E38" s="4">
        <v>671</v>
      </c>
      <c r="F38" s="4">
        <v>15</v>
      </c>
      <c r="G38" s="4">
        <v>686</v>
      </c>
      <c r="H38" s="5">
        <f t="shared" si="1"/>
        <v>21.389740667372216</v>
      </c>
      <c r="I38" s="5"/>
      <c r="J38" s="6">
        <f t="shared" si="2"/>
        <v>24.103371233706913</v>
      </c>
    </row>
    <row r="39" spans="1:10" ht="15">
      <c r="A39" s="7" t="s">
        <v>36</v>
      </c>
      <c r="B39" s="8">
        <v>15749.967999999999</v>
      </c>
      <c r="C39" s="8">
        <v>4951.386</v>
      </c>
      <c r="D39" s="8">
        <v>20701.354</v>
      </c>
      <c r="E39" s="8">
        <v>14070</v>
      </c>
      <c r="F39" s="8">
        <v>4545</v>
      </c>
      <c r="G39" s="8">
        <v>18615</v>
      </c>
      <c r="H39" s="9">
        <f t="shared" si="1"/>
        <v>-10.66648516365239</v>
      </c>
      <c r="I39" s="9">
        <f t="shared" si="1"/>
        <v>-8.207520076196854</v>
      </c>
      <c r="J39" s="10">
        <f t="shared" si="2"/>
        <v>-10.078345600002779</v>
      </c>
    </row>
    <row r="40" spans="1:10" ht="15">
      <c r="A40" s="11" t="s">
        <v>37</v>
      </c>
      <c r="B40" s="4">
        <v>307.747</v>
      </c>
      <c r="C40" s="4">
        <v>1.765</v>
      </c>
      <c r="D40" s="4">
        <v>309.512</v>
      </c>
      <c r="E40" s="4">
        <v>490</v>
      </c>
      <c r="F40" s="4">
        <v>23</v>
      </c>
      <c r="G40" s="4">
        <v>513</v>
      </c>
      <c r="H40" s="5">
        <f t="shared" si="1"/>
        <v>59.2216983431195</v>
      </c>
      <c r="I40" s="5">
        <f t="shared" si="1"/>
        <v>1203.1161473087818</v>
      </c>
      <c r="J40" s="6">
        <f t="shared" si="2"/>
        <v>65.74478533950219</v>
      </c>
    </row>
    <row r="41" spans="1:10" ht="15">
      <c r="A41" s="7" t="s">
        <v>38</v>
      </c>
      <c r="B41" s="8">
        <v>7356.677000000001</v>
      </c>
      <c r="C41" s="8">
        <v>1951.13</v>
      </c>
      <c r="D41" s="8">
        <v>9307.807</v>
      </c>
      <c r="E41" s="8">
        <v>7337</v>
      </c>
      <c r="F41" s="8">
        <v>1927</v>
      </c>
      <c r="G41" s="8">
        <v>9264</v>
      </c>
      <c r="H41" s="9">
        <f t="shared" si="1"/>
        <v>-0.26747130531897195</v>
      </c>
      <c r="I41" s="9">
        <f t="shared" si="1"/>
        <v>-1.2367192344948879</v>
      </c>
      <c r="J41" s="10">
        <f t="shared" si="2"/>
        <v>-0.47064791953680063</v>
      </c>
    </row>
    <row r="42" spans="1:10" ht="15">
      <c r="A42" s="11" t="s">
        <v>39</v>
      </c>
      <c r="B42" s="4">
        <v>6243.738</v>
      </c>
      <c r="C42" s="4">
        <v>274.16200000000003</v>
      </c>
      <c r="D42" s="4">
        <v>6517.900000000001</v>
      </c>
      <c r="E42" s="4">
        <v>5863</v>
      </c>
      <c r="F42" s="4">
        <v>130</v>
      </c>
      <c r="G42" s="4">
        <v>5993</v>
      </c>
      <c r="H42" s="5">
        <f t="shared" si="1"/>
        <v>-6.097917625627472</v>
      </c>
      <c r="I42" s="5">
        <f t="shared" si="1"/>
        <v>-52.58277952451471</v>
      </c>
      <c r="J42" s="6">
        <f t="shared" si="2"/>
        <v>-8.053207321376526</v>
      </c>
    </row>
    <row r="43" spans="1:10" ht="15">
      <c r="A43" s="7" t="s">
        <v>40</v>
      </c>
      <c r="B43" s="8">
        <v>4816.816999999999</v>
      </c>
      <c r="C43" s="8">
        <v>9.158</v>
      </c>
      <c r="D43" s="8">
        <v>4825.974999999999</v>
      </c>
      <c r="E43" s="8">
        <v>5822</v>
      </c>
      <c r="F43" s="8">
        <v>16</v>
      </c>
      <c r="G43" s="8">
        <v>5838</v>
      </c>
      <c r="H43" s="9">
        <f t="shared" si="1"/>
        <v>20.86819989216948</v>
      </c>
      <c r="I43" s="9">
        <f t="shared" si="1"/>
        <v>74.71063550993668</v>
      </c>
      <c r="J43" s="10">
        <f t="shared" si="2"/>
        <v>20.97037386227655</v>
      </c>
    </row>
    <row r="44" spans="1:10" ht="15">
      <c r="A44" s="11" t="s">
        <v>41</v>
      </c>
      <c r="B44" s="4">
        <v>3011.011</v>
      </c>
      <c r="C44" s="4">
        <v>26.363</v>
      </c>
      <c r="D44" s="4">
        <v>3037.374</v>
      </c>
      <c r="E44" s="4">
        <v>3231</v>
      </c>
      <c r="F44" s="4">
        <v>26</v>
      </c>
      <c r="G44" s="4">
        <v>3257</v>
      </c>
      <c r="H44" s="5">
        <f t="shared" si="1"/>
        <v>7.306150658366908</v>
      </c>
      <c r="I44" s="5">
        <f t="shared" si="1"/>
        <v>-1.3769297879603972</v>
      </c>
      <c r="J44" s="6">
        <f t="shared" si="2"/>
        <v>7.230785540404316</v>
      </c>
    </row>
    <row r="45" spans="1:10" ht="15">
      <c r="A45" s="7" t="s">
        <v>42</v>
      </c>
      <c r="B45" s="8">
        <v>3478.492</v>
      </c>
      <c r="C45" s="8">
        <v>65.471</v>
      </c>
      <c r="D45" s="8">
        <v>3543.963</v>
      </c>
      <c r="E45" s="8">
        <v>2848</v>
      </c>
      <c r="F45" s="8">
        <v>47</v>
      </c>
      <c r="G45" s="8">
        <v>2895</v>
      </c>
      <c r="H45" s="9">
        <f t="shared" si="1"/>
        <v>-18.125440564474495</v>
      </c>
      <c r="I45" s="9">
        <f t="shared" si="1"/>
        <v>-28.21249102656138</v>
      </c>
      <c r="J45" s="10">
        <f t="shared" si="2"/>
        <v>-18.311788243838894</v>
      </c>
    </row>
    <row r="46" spans="1:10" ht="15">
      <c r="A46" s="11" t="s">
        <v>43</v>
      </c>
      <c r="B46" s="4">
        <v>1468.4440000000002</v>
      </c>
      <c r="C46" s="4">
        <v>30.517</v>
      </c>
      <c r="D46" s="4">
        <v>1498.9610000000002</v>
      </c>
      <c r="E46" s="4">
        <v>5052</v>
      </c>
      <c r="F46" s="4">
        <v>173</v>
      </c>
      <c r="G46" s="4">
        <v>5225</v>
      </c>
      <c r="H46" s="5">
        <f t="shared" si="1"/>
        <v>244.03763439395706</v>
      </c>
      <c r="I46" s="5">
        <f t="shared" si="1"/>
        <v>466.89713929940694</v>
      </c>
      <c r="J46" s="6">
        <f t="shared" si="2"/>
        <v>248.5747794639086</v>
      </c>
    </row>
    <row r="47" spans="1:10" ht="15">
      <c r="A47" s="7" t="s">
        <v>44</v>
      </c>
      <c r="B47" s="8">
        <v>12705.689000000002</v>
      </c>
      <c r="C47" s="8">
        <v>1831.435</v>
      </c>
      <c r="D47" s="8">
        <v>14537.124000000002</v>
      </c>
      <c r="E47" s="8">
        <v>13232</v>
      </c>
      <c r="F47" s="8">
        <v>2070</v>
      </c>
      <c r="G47" s="8">
        <v>15302</v>
      </c>
      <c r="H47" s="9">
        <f t="shared" si="1"/>
        <v>4.142325536222378</v>
      </c>
      <c r="I47" s="9">
        <f t="shared" si="1"/>
        <v>13.02612432327656</v>
      </c>
      <c r="J47" s="10">
        <f t="shared" si="2"/>
        <v>5.261535913155851</v>
      </c>
    </row>
    <row r="48" spans="1:10" ht="15">
      <c r="A48" s="11" t="s">
        <v>45</v>
      </c>
      <c r="B48" s="4">
        <v>571.486</v>
      </c>
      <c r="C48" s="4"/>
      <c r="D48" s="4">
        <v>571.486</v>
      </c>
      <c r="E48" s="4">
        <v>782</v>
      </c>
      <c r="F48" s="4"/>
      <c r="G48" s="4">
        <v>782</v>
      </c>
      <c r="H48" s="5">
        <f t="shared" si="1"/>
        <v>36.83624795708032</v>
      </c>
      <c r="I48" s="5"/>
      <c r="J48" s="6">
        <f t="shared" si="2"/>
        <v>36.83624795708032</v>
      </c>
    </row>
    <row r="49" spans="1:10" ht="15">
      <c r="A49" s="7" t="s">
        <v>46</v>
      </c>
      <c r="B49" s="8">
        <v>831.1430000000001</v>
      </c>
      <c r="C49" s="8">
        <v>7.459</v>
      </c>
      <c r="D49" s="8">
        <v>838.6020000000001</v>
      </c>
      <c r="E49" s="8">
        <v>764</v>
      </c>
      <c r="F49" s="8">
        <v>8</v>
      </c>
      <c r="G49" s="8">
        <v>772</v>
      </c>
      <c r="H49" s="9">
        <f t="shared" si="1"/>
        <v>-8.078393248815201</v>
      </c>
      <c r="I49" s="9">
        <f t="shared" si="1"/>
        <v>7.252982973588959</v>
      </c>
      <c r="J49" s="10">
        <f t="shared" si="2"/>
        <v>-7.942027326431381</v>
      </c>
    </row>
    <row r="50" spans="1:10" ht="15">
      <c r="A50" s="11" t="s">
        <v>47</v>
      </c>
      <c r="B50" s="4">
        <v>4136.937</v>
      </c>
      <c r="C50" s="4">
        <v>130.55</v>
      </c>
      <c r="D50" s="4">
        <v>4267.487</v>
      </c>
      <c r="E50" s="4">
        <v>4193</v>
      </c>
      <c r="F50" s="4">
        <v>119</v>
      </c>
      <c r="G50" s="4">
        <v>4312</v>
      </c>
      <c r="H50" s="5">
        <f t="shared" si="1"/>
        <v>1.355181381780774</v>
      </c>
      <c r="I50" s="5">
        <f t="shared" si="1"/>
        <v>-8.847184986595181</v>
      </c>
      <c r="J50" s="6">
        <f t="shared" si="2"/>
        <v>1.0430728904387974</v>
      </c>
    </row>
    <row r="51" spans="1:10" ht="15">
      <c r="A51" s="7" t="s">
        <v>48</v>
      </c>
      <c r="B51" s="8">
        <v>4707.954</v>
      </c>
      <c r="C51" s="8">
        <v>460.04299999999995</v>
      </c>
      <c r="D51" s="8">
        <v>5167.996999999999</v>
      </c>
      <c r="E51" s="8">
        <v>5082</v>
      </c>
      <c r="F51" s="8">
        <v>444</v>
      </c>
      <c r="G51" s="8">
        <v>5526</v>
      </c>
      <c r="H51" s="9">
        <f t="shared" si="1"/>
        <v>7.94497992121419</v>
      </c>
      <c r="I51" s="9">
        <f>+((F51-C51)/C51)*100</f>
        <v>-3.487282710529223</v>
      </c>
      <c r="J51" s="10">
        <f t="shared" si="2"/>
        <v>6.927306652848301</v>
      </c>
    </row>
    <row r="52" spans="1:10" ht="15">
      <c r="A52" s="11" t="s">
        <v>49</v>
      </c>
      <c r="B52" s="4">
        <v>2628.235</v>
      </c>
      <c r="C52" s="4">
        <v>0.564</v>
      </c>
      <c r="D52" s="4">
        <v>2628.799</v>
      </c>
      <c r="E52" s="4">
        <v>2348</v>
      </c>
      <c r="F52" s="4"/>
      <c r="G52" s="4">
        <v>2348</v>
      </c>
      <c r="H52" s="5">
        <f t="shared" si="1"/>
        <v>-10.66247881182619</v>
      </c>
      <c r="I52" s="5">
        <f t="shared" si="1"/>
        <v>-100</v>
      </c>
      <c r="J52" s="6">
        <f t="shared" si="2"/>
        <v>-10.68164587707162</v>
      </c>
    </row>
    <row r="53" spans="1:10" ht="15">
      <c r="A53" s="7" t="s">
        <v>50</v>
      </c>
      <c r="B53" s="8">
        <v>594.3870000000001</v>
      </c>
      <c r="C53" s="8">
        <v>2235.81</v>
      </c>
      <c r="D53" s="8">
        <v>2830.197</v>
      </c>
      <c r="E53" s="8">
        <v>512</v>
      </c>
      <c r="F53" s="8">
        <v>1587</v>
      </c>
      <c r="G53" s="8">
        <v>2099</v>
      </c>
      <c r="H53" s="9">
        <f t="shared" si="1"/>
        <v>-13.86083477599612</v>
      </c>
      <c r="I53" s="9">
        <f t="shared" si="1"/>
        <v>-29.01901324352248</v>
      </c>
      <c r="J53" s="10">
        <f t="shared" si="2"/>
        <v>-25.835551376812287</v>
      </c>
    </row>
    <row r="54" spans="1:10" ht="15">
      <c r="A54" s="11" t="s">
        <v>51</v>
      </c>
      <c r="B54" s="4">
        <v>394.266</v>
      </c>
      <c r="C54" s="4"/>
      <c r="D54" s="4">
        <v>394.266</v>
      </c>
      <c r="E54" s="4">
        <v>349</v>
      </c>
      <c r="F54" s="4"/>
      <c r="G54" s="4">
        <v>349</v>
      </c>
      <c r="H54" s="5">
        <f t="shared" si="1"/>
        <v>-11.481081300441838</v>
      </c>
      <c r="I54" s="5"/>
      <c r="J54" s="6">
        <f t="shared" si="2"/>
        <v>-11.481081300441838</v>
      </c>
    </row>
    <row r="55" spans="1:10" ht="15">
      <c r="A55" s="7" t="s">
        <v>52</v>
      </c>
      <c r="B55" s="8">
        <v>66.94999999999999</v>
      </c>
      <c r="C55" s="8"/>
      <c r="D55" s="8">
        <v>66.94999999999999</v>
      </c>
      <c r="E55" s="8">
        <v>95</v>
      </c>
      <c r="F55" s="8"/>
      <c r="G55" s="8">
        <v>95</v>
      </c>
      <c r="H55" s="9">
        <f t="shared" si="1"/>
        <v>41.89693801344289</v>
      </c>
      <c r="I55" s="9"/>
      <c r="J55" s="10">
        <f t="shared" si="2"/>
        <v>41.89693801344289</v>
      </c>
    </row>
    <row r="56" spans="1:10" ht="15">
      <c r="A56" s="11" t="s">
        <v>53</v>
      </c>
      <c r="B56" s="4">
        <v>11445.029999999999</v>
      </c>
      <c r="C56" s="4">
        <v>86.715</v>
      </c>
      <c r="D56" s="4">
        <v>11531.744999999999</v>
      </c>
      <c r="E56" s="4">
        <v>12303</v>
      </c>
      <c r="F56" s="4">
        <v>66</v>
      </c>
      <c r="G56" s="4">
        <v>12369</v>
      </c>
      <c r="H56" s="5">
        <f t="shared" si="1"/>
        <v>7.496441686915642</v>
      </c>
      <c r="I56" s="5">
        <f t="shared" si="1"/>
        <v>-23.888600588133542</v>
      </c>
      <c r="J56" s="6">
        <f t="shared" si="2"/>
        <v>7.260436299970221</v>
      </c>
    </row>
    <row r="57" spans="1:10" ht="15">
      <c r="A57" s="7" t="s">
        <v>72</v>
      </c>
      <c r="B57" s="8">
        <v>509.35799999999995</v>
      </c>
      <c r="C57" s="8">
        <v>549.2510000000001</v>
      </c>
      <c r="D57" s="8">
        <v>1058.609</v>
      </c>
      <c r="E57" s="8">
        <v>530</v>
      </c>
      <c r="F57" s="8">
        <v>412</v>
      </c>
      <c r="G57" s="8">
        <v>942</v>
      </c>
      <c r="H57" s="9">
        <f t="shared" si="1"/>
        <v>4.052552428743645</v>
      </c>
      <c r="I57" s="9">
        <f t="shared" si="1"/>
        <v>-24.988757416918688</v>
      </c>
      <c r="J57" s="10">
        <f t="shared" si="2"/>
        <v>-11.015304045214043</v>
      </c>
    </row>
    <row r="58" spans="1:10" ht="15">
      <c r="A58" s="11" t="s">
        <v>73</v>
      </c>
      <c r="B58" s="4"/>
      <c r="C58" s="4">
        <v>603.2470000000001</v>
      </c>
      <c r="D58" s="4">
        <v>603.2470000000001</v>
      </c>
      <c r="E58" s="4"/>
      <c r="F58" s="4">
        <v>555</v>
      </c>
      <c r="G58" s="4">
        <v>555</v>
      </c>
      <c r="H58" s="5"/>
      <c r="I58" s="5">
        <f t="shared" si="1"/>
        <v>-7.9978847801978405</v>
      </c>
      <c r="J58" s="6">
        <f t="shared" si="2"/>
        <v>-7.9978847801978405</v>
      </c>
    </row>
    <row r="59" spans="1:10" ht="15">
      <c r="A59" s="14" t="s">
        <v>54</v>
      </c>
      <c r="B59" s="29">
        <f>+B60-SUM(B5+B9+B31+B19+B57+B58)</f>
        <v>682394.49</v>
      </c>
      <c r="C59" s="29">
        <f>+C60-SUM(C5+C9+C31+C19+C57+C58)</f>
        <v>1858710.974</v>
      </c>
      <c r="D59" s="29">
        <f>+D60-SUM(D5+D9+D31+D19+D57+D58)</f>
        <v>2541105.464000001</v>
      </c>
      <c r="E59" s="29">
        <f>+E60-SUM(E5+E9+E31+E19+E57+E58)</f>
        <v>661799.3169999999</v>
      </c>
      <c r="F59" s="29">
        <f>+F60-SUM(F5+F9+F31+F19+F57+F58)</f>
        <v>1733961.311</v>
      </c>
      <c r="G59" s="29">
        <f>+G60-SUM(G5+G9+G31+G19+G57+G58)</f>
        <v>2395760.628</v>
      </c>
      <c r="H59" s="30">
        <f>+((E59-B59)/B59)*100</f>
        <v>-3.0180743399613426</v>
      </c>
      <c r="I59" s="30">
        <f t="shared" si="1"/>
        <v>-6.711622449376034</v>
      </c>
      <c r="J59" s="30">
        <f t="shared" si="1"/>
        <v>-5.719748277240373</v>
      </c>
    </row>
    <row r="60" spans="1:10" ht="15">
      <c r="A60" s="17" t="s">
        <v>55</v>
      </c>
      <c r="B60" s="31">
        <f>SUM(B4:B58)</f>
        <v>812054.074</v>
      </c>
      <c r="C60" s="31">
        <f>SUM(C4:C58)</f>
        <v>2045423.856</v>
      </c>
      <c r="D60" s="31">
        <f>SUM(D4:D58)</f>
        <v>2857477.930000001</v>
      </c>
      <c r="E60" s="31">
        <f>SUM(E4:E58)</f>
        <v>795681.8929999999</v>
      </c>
      <c r="F60" s="31">
        <f>SUM(F4:F58)</f>
        <v>1921398.257</v>
      </c>
      <c r="G60" s="31">
        <f>SUM(G4:G58)</f>
        <v>2717080.15</v>
      </c>
      <c r="H60" s="32">
        <f>+((E60-B60)/B60)*100</f>
        <v>-2.016144185984356</v>
      </c>
      <c r="I60" s="32">
        <f t="shared" si="1"/>
        <v>-6.063564704996769</v>
      </c>
      <c r="J60" s="32">
        <f t="shared" si="1"/>
        <v>-4.913346084881262</v>
      </c>
    </row>
    <row r="61" spans="1:10" ht="15">
      <c r="A61" s="33"/>
      <c r="B61" s="34"/>
      <c r="C61" s="34"/>
      <c r="D61" s="34"/>
      <c r="E61" s="34"/>
      <c r="F61" s="34"/>
      <c r="G61" s="34"/>
      <c r="H61" s="34"/>
      <c r="I61" s="34"/>
      <c r="J61" s="35"/>
    </row>
    <row r="62" spans="1:10" ht="15">
      <c r="A62" s="33" t="s">
        <v>66</v>
      </c>
      <c r="B62" s="34"/>
      <c r="C62" s="34"/>
      <c r="D62" s="34"/>
      <c r="E62" s="34"/>
      <c r="F62" s="34"/>
      <c r="G62" s="34"/>
      <c r="H62" s="34"/>
      <c r="I62" s="34"/>
      <c r="J62" s="35"/>
    </row>
    <row r="63" spans="1:10" ht="15.75" thickBot="1">
      <c r="A63" s="36"/>
      <c r="B63" s="37"/>
      <c r="C63" s="37"/>
      <c r="D63" s="37"/>
      <c r="E63" s="37"/>
      <c r="F63" s="37"/>
      <c r="G63" s="37"/>
      <c r="H63" s="37"/>
      <c r="I63" s="37"/>
      <c r="J63" s="38"/>
    </row>
    <row r="64" spans="1:10" ht="51" customHeight="1">
      <c r="A64" s="57" t="s">
        <v>58</v>
      </c>
      <c r="B64" s="57"/>
      <c r="C64" s="57"/>
      <c r="D64" s="57"/>
      <c r="E64" s="57"/>
      <c r="F64" s="57"/>
      <c r="G64" s="57"/>
      <c r="H64" s="57"/>
      <c r="I64" s="57"/>
      <c r="J64" s="57"/>
    </row>
    <row r="65" spans="2:10" ht="15">
      <c r="B65" s="45"/>
      <c r="C65" s="45"/>
      <c r="D65" s="45"/>
      <c r="E65" s="45"/>
      <c r="F65" s="45"/>
      <c r="G65" s="45"/>
      <c r="H65" s="43"/>
      <c r="I65" s="43"/>
      <c r="J65" s="43"/>
    </row>
    <row r="66" spans="2:10" ht="15">
      <c r="B66" s="45"/>
      <c r="C66" s="45"/>
      <c r="D66" s="45"/>
      <c r="E66" s="45"/>
      <c r="F66" s="45"/>
      <c r="G66" s="45"/>
      <c r="H66" s="43"/>
      <c r="I66" s="43"/>
      <c r="J66" s="43"/>
    </row>
    <row r="67" spans="2:10" ht="15">
      <c r="B67" s="48"/>
      <c r="C67" s="48"/>
      <c r="D67" s="48"/>
      <c r="E67" s="48"/>
      <c r="F67" s="48"/>
      <c r="G67" s="48"/>
      <c r="H67" s="48"/>
      <c r="I67" s="48"/>
      <c r="J67" s="48"/>
    </row>
    <row r="68" spans="2:10" ht="15">
      <c r="B68" s="48"/>
      <c r="C68" s="48"/>
      <c r="D68" s="48"/>
      <c r="E68" s="48"/>
      <c r="F68" s="48"/>
      <c r="G68" s="48"/>
      <c r="H68" s="48"/>
      <c r="I68" s="48"/>
      <c r="J68" s="48"/>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Sevim Taşdemir</cp:lastModifiedBy>
  <cp:lastPrinted>2016-11-04T12:36:59Z</cp:lastPrinted>
  <dcterms:created xsi:type="dcterms:W3CDTF">2016-11-04T12:20:50Z</dcterms:created>
  <dcterms:modified xsi:type="dcterms:W3CDTF">2016-12-07T03:34:16Z</dcterms:modified>
  <cp:category/>
  <cp:version/>
  <cp:contentType/>
  <cp:contentStatus/>
</cp:coreProperties>
</file>