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activeTab="1"/>
  </bookViews>
  <sheets>
    <sheet name="TÜM UÇAK" sheetId="1" r:id="rId1"/>
    <sheet name="YOLCU" sheetId="2" r:id="rId2"/>
    <sheet name="TİCARİ UÇAK" sheetId="3" r:id="rId3"/>
    <sheet name="YÜK" sheetId="4" r:id="rId4"/>
  </sheets>
  <definedNames/>
  <calcPr fullCalcOnLoad="1"/>
</workbook>
</file>

<file path=xl/sharedStrings.xml><?xml version="1.0" encoding="utf-8"?>
<sst xmlns="http://schemas.openxmlformats.org/spreadsheetml/2006/main" count="295" uniqueCount="76">
  <si>
    <t xml:space="preserve">   TÜM UÇAK TRAFİĞİ</t>
  </si>
  <si>
    <t xml:space="preserve">Havalimanları </t>
  </si>
  <si>
    <t xml:space="preserve">2015 YILI  HAZİRAN SONU
</t>
  </si>
  <si>
    <t>2016 YILI  HAZİRAN SONU
(Kesin Olmayan)</t>
  </si>
  <si>
    <t xml:space="preserve"> 2016 /2015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</si>
  <si>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</si>
  <si>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</si>
  <si>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</si>
  <si>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</si>
  <si>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</si>
  <si>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</si>
  <si>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</si>
  <si>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</si>
  <si>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</si>
  <si>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</si>
  <si>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</si>
  <si>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</si>
  <si>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</si>
  <si>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</si>
  <si>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</si>
  <si>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</si>
  <si>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</si>
  <si>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</si>
  <si>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</si>
  <si>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</si>
  <si>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</si>
  <si>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</si>
  <si>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</si>
  <si>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</si>
  <si>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</si>
  <si>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</si>
  <si>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</si>
  <si>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</si>
  <si>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Iğdır</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</si>
  <si>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</si>
  <si>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</si>
  <si>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</si>
  <si>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</si>
  <si>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</si>
  <si>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</si>
  <si>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</si>
  <si>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</si>
  <si>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</si>
  <si>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</si>
  <si>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</si>
  <si>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</si>
  <si>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</si>
  <si>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</si>
  <si>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</si>
  <si>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</si>
  <si>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</si>
  <si>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</si>
  <si>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</si>
  <si>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</si>
  <si>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</si>
  <si>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</si>
  <si>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</si>
  <si>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</si>
  <si>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</si>
  <si>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</si>
  <si>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</si>
  <si>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</si>
  <si>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</si>
  <si>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</si>
  <si>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 xml:space="preserve">Hatay </t>
  </si>
  <si>
    <t xml:space="preserve">Zafer(*) </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</si>
  <si>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</si>
  <si>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</si>
  <si>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</si>
  <si>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t>
  </si>
  <si>
    <t>DİĞER DİREKT TR.Y.</t>
  </si>
  <si>
    <t>TÜRKİYE DİREKT TR.</t>
  </si>
  <si>
    <t>TÜRKİYE GENELİ DİREKT TRANSİT DAHİL</t>
  </si>
  <si>
    <t xml:space="preserve">   TİCARİ  UÇAK TRAFİĞİ</t>
  </si>
  <si>
    <t>YÜK TRAFİĞİ ( Bagaj+Kargo+Posta) (TON)</t>
  </si>
  <si>
    <t xml:space="preserv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</si>
</sst>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T_L_-;\-* #,##0\ _T_L_-;_-* &quot;-&quot;??\ _T_L_-;_-@_-"/>
    <numFmt numFmtId="165" formatCode="_-* #,##0.00\ _T_L_-;\-* #,##0.00\ _T_L_-;_-* &quot;-&quot;??\ _T_L_-;_-@_-"/>
    <numFmt numFmtId="166" formatCode="#,##0.0"/>
    <numFmt numFmtId="167" formatCode="#,##0_ ;\-#,##0\ "/>
  </numFmts>
  <fonts count="44">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11"/>
      <color theme="1"/>
      <name val="Tahom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9" tint="-0.4999699890613556"/>
        <bgColor indexed="64"/>
      </patternFill>
    </fill>
    <fill>
      <patternFill patternType="solid">
        <fgColor theme="0"/>
        <bgColor indexed="64"/>
      </patternFill>
    </fill>
    <fill>
      <patternFill patternType="solid">
        <fgColor theme="0"/>
        <bgColor indexed="64"/>
      </patternFill>
    </fill>
    <fill>
      <patternFill patternType="solid">
        <fgColor theme="9" tint="-0.4999699890613556"/>
        <bgColor indexed="64"/>
      </patternFill>
    </fill>
    <fill>
      <patternFill patternType="solid">
        <fgColor indexed="10"/>
        <bgColor indexed="64"/>
      </patternFill>
    </fill>
    <fill>
      <patternFill patternType="solid">
        <fgColor indexed="10"/>
        <bgColor indexed="64"/>
      </patternFill>
    </fill>
    <fill>
      <patternFill patternType="solid">
        <fgColor rgb="FFFF0000"/>
        <bgColor indexed="64"/>
      </patternFill>
    </fill>
    <fill>
      <patternFill patternType="solid">
        <fgColor theme="3" tint="-0.4999699890613556"/>
        <bgColor indexed="64"/>
      </patternFill>
    </fill>
    <fill>
      <patternFill patternType="solid">
        <fgColor rgb="FFFF0000"/>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theme="0" tint="-0.3499799966812134"/>
        <bgColor indexed="64"/>
      </patternFill>
    </fill>
    <fill>
      <patternFill patternType="solid">
        <fgColor rgb="FF0070C0"/>
        <bgColor indexed="64"/>
      </patternFill>
    </fill>
    <fill>
      <patternFill patternType="solid">
        <fgColor rgb="FF00B0F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5"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6">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4" fontId="7" fillId="34" borderId="12" xfId="41" applyNumberFormat="1" applyFont="1" applyFill="1" applyBorder="1" applyAlignment="1">
      <alignment horizontal="left"/>
    </xf>
    <xf numFmtId="3" fontId="8" fillId="34" borderId="0" xfId="41" applyNumberFormat="1" applyFont="1" applyFill="1" applyBorder="1" applyAlignment="1">
      <alignment horizontal="righ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4" fontId="7" fillId="13" borderId="12" xfId="41" applyNumberFormat="1" applyFont="1" applyFill="1" applyBorder="1" applyAlignment="1">
      <alignment horizontal="left"/>
    </xf>
    <xf numFmtId="3" fontId="8" fillId="13" borderId="0" xfId="41" applyNumberFormat="1" applyFont="1" applyFill="1" applyBorder="1" applyAlignment="1">
      <alignment horizontal="right"/>
    </xf>
    <xf numFmtId="3" fontId="8" fillId="13" borderId="0" xfId="41" applyNumberFormat="1" applyFont="1" applyFill="1" applyBorder="1" applyAlignment="1">
      <alignment horizontal="right" vertical="center"/>
    </xf>
    <xf numFmtId="3" fontId="9" fillId="13" borderId="0" xfId="41" applyNumberFormat="1" applyFont="1" applyFill="1" applyBorder="1" applyAlignment="1">
      <alignment horizontal="right" vertical="center"/>
    </xf>
    <xf numFmtId="3" fontId="9" fillId="13" borderId="13" xfId="41" applyNumberFormat="1" applyFont="1" applyFill="1" applyBorder="1" applyAlignment="1">
      <alignment horizontal="right" vertical="center"/>
    </xf>
    <xf numFmtId="164" fontId="7" fillId="35" borderId="12" xfId="41" applyNumberFormat="1" applyFont="1" applyFill="1" applyBorder="1" applyAlignment="1">
      <alignment horizontal="left"/>
    </xf>
    <xf numFmtId="166" fontId="9" fillId="34" borderId="0" xfId="41" applyNumberFormat="1" applyFont="1" applyFill="1" applyBorder="1" applyAlignment="1">
      <alignment horizontal="right" vertical="center"/>
    </xf>
    <xf numFmtId="166" fontId="9" fillId="13" borderId="0"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0" fontId="5" fillId="37" borderId="12" xfId="41" applyNumberFormat="1" applyFont="1" applyFill="1" applyBorder="1" applyAlignment="1">
      <alignment horizontal="left" vertical="center"/>
    </xf>
    <xf numFmtId="3" fontId="10" fillId="38" borderId="0" xfId="41" applyNumberFormat="1" applyFont="1" applyFill="1" applyBorder="1" applyAlignment="1">
      <alignment horizontal="right" vertical="center"/>
    </xf>
    <xf numFmtId="166" fontId="10" fillId="39" borderId="0" xfId="63" applyNumberFormat="1" applyFont="1" applyFill="1" applyBorder="1" applyAlignment="1">
      <alignment horizontal="right" vertical="center"/>
    </xf>
    <xf numFmtId="0" fontId="5" fillId="40" borderId="14" xfId="56" applyNumberFormat="1" applyFont="1" applyFill="1" applyBorder="1" applyAlignment="1">
      <alignment horizontal="left" vertical="center"/>
    </xf>
    <xf numFmtId="0" fontId="5" fillId="41" borderId="12" xfId="41" applyNumberFormat="1" applyFont="1" applyFill="1" applyBorder="1" applyAlignment="1">
      <alignment horizontal="left" vertical="center"/>
    </xf>
    <xf numFmtId="3" fontId="10" fillId="39" borderId="0" xfId="41" applyNumberFormat="1" applyFont="1" applyFill="1" applyBorder="1" applyAlignment="1">
      <alignment horizontal="right" vertical="center"/>
    </xf>
    <xf numFmtId="166" fontId="9" fillId="13" borderId="13" xfId="41" applyNumberFormat="1" applyFont="1" applyFill="1" applyBorder="1" applyAlignment="1">
      <alignment horizontal="right" vertical="center"/>
    </xf>
    <xf numFmtId="0" fontId="5" fillId="42" borderId="12" xfId="48" applyNumberFormat="1" applyFont="1" applyFill="1" applyBorder="1" applyAlignment="1">
      <alignment horizontal="left" vertical="center"/>
      <protection/>
    </xf>
    <xf numFmtId="0" fontId="5" fillId="43" borderId="12" xfId="48" applyNumberFormat="1" applyFont="1" applyFill="1" applyBorder="1" applyAlignment="1">
      <alignment horizontal="left" vertical="center"/>
      <protection/>
    </xf>
    <xf numFmtId="0" fontId="5" fillId="44" borderId="14" xfId="48" applyNumberFormat="1" applyFont="1" applyFill="1" applyBorder="1" applyAlignment="1">
      <alignment horizontal="left" vertical="center"/>
      <protection/>
    </xf>
    <xf numFmtId="0" fontId="5" fillId="41" borderId="14" xfId="48" applyNumberFormat="1" applyFont="1" applyFill="1" applyBorder="1" applyAlignment="1">
      <alignment horizontal="left" vertical="center"/>
      <protection/>
    </xf>
    <xf numFmtId="3" fontId="10" fillId="39" borderId="15" xfId="48" applyNumberFormat="1" applyFont="1" applyFill="1" applyBorder="1" applyAlignment="1">
      <alignment horizontal="right"/>
      <protection/>
    </xf>
    <xf numFmtId="164" fontId="7" fillId="34" borderId="12" xfId="41" applyNumberFormat="1" applyFont="1" applyFill="1" applyBorder="1" applyAlignment="1">
      <alignment horizontal="left" vertical="center"/>
    </xf>
    <xf numFmtId="164" fontId="7" fillId="13" borderId="12" xfId="41" applyNumberFormat="1" applyFont="1" applyFill="1" applyBorder="1" applyAlignment="1">
      <alignment horizontal="left" vertical="center"/>
    </xf>
    <xf numFmtId="164" fontId="7" fillId="35" borderId="12" xfId="41" applyNumberFormat="1" applyFont="1" applyFill="1" applyBorder="1" applyAlignment="1">
      <alignment horizontal="lef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3" fontId="5" fillId="38" borderId="0" xfId="41" applyNumberFormat="1" applyFont="1" applyFill="1" applyBorder="1" applyAlignment="1">
      <alignment horizontal="right" vertical="center"/>
    </xf>
    <xf numFmtId="166" fontId="5" fillId="39" borderId="0" xfId="63" applyNumberFormat="1" applyFont="1" applyFill="1" applyBorder="1" applyAlignment="1">
      <alignment horizontal="right" vertical="center"/>
    </xf>
    <xf numFmtId="164" fontId="10" fillId="40" borderId="12" xfId="59" applyNumberFormat="1" applyFont="1" applyFill="1" applyBorder="1" applyAlignment="1">
      <alignment vertical="center"/>
    </xf>
    <xf numFmtId="164" fontId="10" fillId="40" borderId="0" xfId="59" applyNumberFormat="1" applyFont="1" applyFill="1" applyBorder="1" applyAlignment="1">
      <alignment vertical="center"/>
    </xf>
    <xf numFmtId="164" fontId="10" fillId="40" borderId="13" xfId="59" applyNumberFormat="1" applyFont="1" applyFill="1" applyBorder="1" applyAlignment="1">
      <alignment vertical="center"/>
    </xf>
    <xf numFmtId="164" fontId="10" fillId="40" borderId="14" xfId="59" applyNumberFormat="1" applyFont="1" applyFill="1" applyBorder="1" applyAlignment="1">
      <alignment vertical="center"/>
    </xf>
    <xf numFmtId="164" fontId="10" fillId="40" borderId="15" xfId="59" applyNumberFormat="1" applyFont="1" applyFill="1" applyBorder="1" applyAlignment="1">
      <alignment vertical="center"/>
    </xf>
    <xf numFmtId="164" fontId="10" fillId="40" borderId="16" xfId="59" applyNumberFormat="1" applyFont="1" applyFill="1" applyBorder="1" applyAlignment="1">
      <alignment vertical="center"/>
    </xf>
    <xf numFmtId="4" fontId="9" fillId="34" borderId="0" xfId="41" applyNumberFormat="1" applyFont="1" applyFill="1" applyBorder="1" applyAlignment="1">
      <alignment horizontal="right" vertical="center"/>
    </xf>
    <xf numFmtId="164" fontId="10" fillId="45" borderId="12" xfId="59" applyNumberFormat="1" applyFont="1" applyFill="1" applyBorder="1" applyAlignment="1">
      <alignment horizontal="center" vertical="center"/>
    </xf>
    <xf numFmtId="164" fontId="10" fillId="45" borderId="0" xfId="59" applyNumberFormat="1" applyFont="1" applyFill="1" applyBorder="1" applyAlignment="1">
      <alignment horizontal="center" vertical="center"/>
    </xf>
    <xf numFmtId="164" fontId="10" fillId="45" borderId="13" xfId="59" applyNumberFormat="1" applyFont="1" applyFill="1" applyBorder="1" applyAlignment="1">
      <alignment horizontal="center" vertical="center"/>
    </xf>
    <xf numFmtId="164" fontId="10" fillId="45" borderId="14" xfId="59" applyNumberFormat="1" applyFont="1" applyFill="1" applyBorder="1" applyAlignment="1">
      <alignment horizontal="center" vertical="center"/>
    </xf>
    <xf numFmtId="164" fontId="10" fillId="45" borderId="15" xfId="59" applyNumberFormat="1" applyFont="1" applyFill="1" applyBorder="1" applyAlignment="1">
      <alignment horizontal="center" vertical="center"/>
    </xf>
    <xf numFmtId="164" fontId="10" fillId="45" borderId="16" xfId="59" applyNumberFormat="1" applyFont="1" applyFill="1" applyBorder="1" applyAlignment="1">
      <alignment horizontal="center" vertical="center"/>
    </xf>
    <xf numFmtId="0" fontId="0" fillId="0" borderId="17" xfId="0" applyBorder="1" applyAlignment="1">
      <alignment horizontal="left" wrapText="1"/>
    </xf>
    <xf numFmtId="164" fontId="43" fillId="13" borderId="18" xfId="56" applyNumberFormat="1" applyFont="1" applyFill="1" applyBorder="1" applyAlignment="1">
      <alignment horizontal="center" vertical="center"/>
    </xf>
    <xf numFmtId="164" fontId="43" fillId="13" borderId="17" xfId="56" applyNumberFormat="1" applyFont="1" applyFill="1" applyBorder="1" applyAlignment="1">
      <alignment horizontal="center" vertical="center"/>
    </xf>
    <xf numFmtId="164" fontId="43" fillId="13" borderId="19" xfId="56" applyNumberFormat="1" applyFont="1" applyFill="1" applyBorder="1" applyAlignment="1">
      <alignment horizontal="center" vertical="center"/>
    </xf>
    <xf numFmtId="164" fontId="4" fillId="33" borderId="12" xfId="56" applyNumberFormat="1" applyFont="1" applyFill="1" applyBorder="1" applyAlignment="1">
      <alignment horizontal="center" vertical="center"/>
    </xf>
    <xf numFmtId="164" fontId="4" fillId="33" borderId="20"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7" fontId="10" fillId="40" borderId="0" xfId="59" applyNumberFormat="1" applyFont="1" applyFill="1" applyBorder="1" applyAlignment="1">
      <alignment horizontal="right" vertical="center"/>
    </xf>
    <xf numFmtId="166" fontId="10" fillId="40" borderId="15" xfId="59" applyNumberFormat="1" applyFont="1" applyFill="1" applyBorder="1" applyAlignment="1">
      <alignment horizontal="right" vertical="center"/>
    </xf>
    <xf numFmtId="166" fontId="10" fillId="40" borderId="16" xfId="59" applyNumberFormat="1" applyFont="1" applyFill="1" applyBorder="1" applyAlignment="1">
      <alignment horizontal="right" vertical="center"/>
    </xf>
    <xf numFmtId="3" fontId="10" fillId="39" borderId="21" xfId="48" applyNumberFormat="1" applyFont="1" applyFill="1" applyBorder="1" applyAlignment="1">
      <alignment horizontal="right"/>
      <protection/>
    </xf>
    <xf numFmtId="166" fontId="10" fillId="39" borderId="21" xfId="48" applyNumberFormat="1" applyFont="1" applyFill="1" applyBorder="1" applyAlignment="1">
      <alignment horizontal="right"/>
      <protection/>
    </xf>
    <xf numFmtId="166" fontId="10" fillId="39" borderId="22" xfId="48" applyNumberFormat="1" applyFont="1" applyFill="1" applyBorder="1" applyAlignment="1">
      <alignment horizontal="right"/>
      <protection/>
    </xf>
    <xf numFmtId="3" fontId="10" fillId="30" borderId="0" xfId="57" applyNumberFormat="1" applyFont="1" applyFill="1" applyBorder="1" applyAlignment="1">
      <alignment horizontal="right" vertical="center"/>
    </xf>
    <xf numFmtId="166" fontId="10" fillId="30" borderId="0" xfId="57" applyNumberFormat="1" applyFont="1" applyFill="1" applyBorder="1" applyAlignment="1">
      <alignment horizontal="right"/>
    </xf>
    <xf numFmtId="166" fontId="10" fillId="30" borderId="13" xfId="57" applyNumberFormat="1" applyFont="1" applyFill="1" applyBorder="1" applyAlignment="1">
      <alignment horizontal="right"/>
    </xf>
    <xf numFmtId="3" fontId="10" fillId="46" borderId="15" xfId="48" applyNumberFormat="1" applyFont="1" applyFill="1" applyBorder="1" applyAlignment="1">
      <alignment horizontal="right" vertical="center"/>
      <protection/>
    </xf>
    <xf numFmtId="166" fontId="10" fillId="46" borderId="15" xfId="48" applyNumberFormat="1" applyFont="1" applyFill="1" applyBorder="1" applyAlignment="1">
      <alignment horizontal="right"/>
      <protection/>
    </xf>
    <xf numFmtId="166" fontId="10" fillId="46" borderId="16" xfId="48" applyNumberFormat="1" applyFont="1" applyFill="1" applyBorder="1" applyAlignment="1">
      <alignment horizontal="right"/>
      <protection/>
    </xf>
    <xf numFmtId="3" fontId="10" fillId="47" borderId="0" xfId="48" applyNumberFormat="1" applyFont="1" applyFill="1" applyBorder="1" applyAlignment="1">
      <alignment horizontal="right" vertical="center"/>
      <protection/>
    </xf>
    <xf numFmtId="166" fontId="10" fillId="47" borderId="0" xfId="48" applyNumberFormat="1" applyFont="1" applyFill="1" applyBorder="1" applyAlignment="1">
      <alignment horizontal="right"/>
      <protection/>
    </xf>
    <xf numFmtId="166" fontId="10" fillId="47" borderId="13"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5"/>
  <sheetViews>
    <sheetView zoomScale="80" zoomScaleNormal="80" zoomScalePageLayoutView="0" workbookViewId="0" topLeftCell="A31">
      <selection activeCell="A65" sqref="A65:J65"/>
    </sheetView>
  </sheetViews>
  <sheetFormatPr defaultColWidth="9.140625" defaultRowHeight="15"/>
  <cols>
    <col min="1" max="1" width="28.28125" style="0" customWidth="1"/>
    <col min="2" max="10" width="14.28125" style="0" customWidth="1"/>
  </cols>
  <sheetData>
    <row r="1" spans="1:10" ht="31.5" customHeight="1">
      <c r="A1" s="53" t="s">
        <v>0</v>
      </c>
      <c r="B1" s="54"/>
      <c r="C1" s="54"/>
      <c r="D1" s="54"/>
      <c r="E1" s="54"/>
      <c r="F1" s="54"/>
      <c r="G1" s="54"/>
      <c r="H1" s="54"/>
      <c r="I1" s="54"/>
      <c r="J1" s="55"/>
    </row>
    <row r="2" spans="1:10" ht="29.2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 t="s">
        <v>8</v>
      </c>
      <c r="B4" s="4">
        <v>70308</v>
      </c>
      <c r="C4" s="4">
        <v>152752</v>
      </c>
      <c r="D4" s="5">
        <f>+B4+C4</f>
        <v>223060</v>
      </c>
      <c r="E4" s="4">
        <v>69603</v>
      </c>
      <c r="F4" s="4">
        <v>160553</v>
      </c>
      <c r="G4" s="5">
        <f>+E4+F4</f>
        <v>230156</v>
      </c>
      <c r="H4" s="6">
        <f>+((E4-B4)/B4)*100</f>
        <v>-1.002730841440519</v>
      </c>
      <c r="I4" s="6">
        <f aca="true" t="shared" si="0" ref="I4:J19">+((F4-C4)/C4)*100</f>
        <v>5.1069707761600505</v>
      </c>
      <c r="J4" s="7">
        <f t="shared" si="0"/>
        <v>3.1812068501748407</v>
      </c>
    </row>
    <row r="5" spans="1:10" ht="15">
      <c r="A5" s="8" t="s">
        <v>60</v>
      </c>
      <c r="B5" s="9">
        <v>61749</v>
      </c>
      <c r="C5" s="9">
        <v>37702</v>
      </c>
      <c r="D5" s="10">
        <f aca="true" t="shared" si="1" ref="D5:D58">+B5+C5</f>
        <v>99451</v>
      </c>
      <c r="E5" s="9">
        <v>70966</v>
      </c>
      <c r="F5" s="9">
        <v>41683</v>
      </c>
      <c r="G5" s="10">
        <f aca="true" t="shared" si="2" ref="G5:G58">+E5+F5</f>
        <v>112649</v>
      </c>
      <c r="H5" s="11">
        <f>+((E5-B5)/B5)*100</f>
        <v>14.926557515101461</v>
      </c>
      <c r="I5" s="11">
        <f t="shared" si="0"/>
        <v>10.559121532014217</v>
      </c>
      <c r="J5" s="12">
        <f t="shared" si="0"/>
        <v>13.270857004957215</v>
      </c>
    </row>
    <row r="6" spans="1:10" ht="15">
      <c r="A6" s="13" t="s">
        <v>9</v>
      </c>
      <c r="B6" s="4">
        <v>40116</v>
      </c>
      <c r="C6" s="4">
        <v>7287</v>
      </c>
      <c r="D6" s="5">
        <f t="shared" si="1"/>
        <v>47403</v>
      </c>
      <c r="E6" s="4">
        <v>43975</v>
      </c>
      <c r="F6" s="4">
        <v>7492</v>
      </c>
      <c r="G6" s="5">
        <f t="shared" si="2"/>
        <v>51467</v>
      </c>
      <c r="H6" s="6">
        <f>+((E6-B6)/B6)*100</f>
        <v>9.619603150862499</v>
      </c>
      <c r="I6" s="6">
        <f t="shared" si="0"/>
        <v>2.8132290380128997</v>
      </c>
      <c r="J6" s="7">
        <f t="shared" si="0"/>
        <v>8.573297048709998</v>
      </c>
    </row>
    <row r="7" spans="1:10" ht="15">
      <c r="A7" s="8" t="s">
        <v>10</v>
      </c>
      <c r="B7" s="9">
        <v>32176</v>
      </c>
      <c r="C7" s="9">
        <v>7889</v>
      </c>
      <c r="D7" s="10">
        <f t="shared" si="1"/>
        <v>40065</v>
      </c>
      <c r="E7" s="9">
        <v>33868</v>
      </c>
      <c r="F7" s="9">
        <v>6800</v>
      </c>
      <c r="G7" s="10">
        <f t="shared" si="2"/>
        <v>40668</v>
      </c>
      <c r="H7" s="11">
        <f>+((E7-B7)/B7)*100</f>
        <v>5.258577821979115</v>
      </c>
      <c r="I7" s="11">
        <f t="shared" si="0"/>
        <v>-13.804030929141842</v>
      </c>
      <c r="J7" s="12">
        <f t="shared" si="0"/>
        <v>1.505054286783976</v>
      </c>
    </row>
    <row r="8" spans="1:10" ht="15">
      <c r="A8" s="13" t="s">
        <v>11</v>
      </c>
      <c r="B8" s="4">
        <v>24461</v>
      </c>
      <c r="C8" s="4">
        <v>45602</v>
      </c>
      <c r="D8" s="5">
        <f t="shared" si="1"/>
        <v>70063</v>
      </c>
      <c r="E8" s="4">
        <v>24313</v>
      </c>
      <c r="F8" s="4">
        <v>26896</v>
      </c>
      <c r="G8" s="5">
        <f t="shared" si="2"/>
        <v>51209</v>
      </c>
      <c r="H8" s="14">
        <f>+((E8-B8)/B8)*100</f>
        <v>-0.6050447651363395</v>
      </c>
      <c r="I8" s="6">
        <f t="shared" si="0"/>
        <v>-41.02013069602211</v>
      </c>
      <c r="J8" s="7">
        <f t="shared" si="0"/>
        <v>-26.91006665429685</v>
      </c>
    </row>
    <row r="9" spans="1:10" ht="15">
      <c r="A9" s="8" t="s">
        <v>61</v>
      </c>
      <c r="B9" s="9">
        <v>1459</v>
      </c>
      <c r="C9" s="9">
        <v>1324</v>
      </c>
      <c r="D9" s="10">
        <f t="shared" si="1"/>
        <v>2783</v>
      </c>
      <c r="E9" s="9">
        <v>1672</v>
      </c>
      <c r="F9" s="9">
        <v>906</v>
      </c>
      <c r="G9" s="10">
        <f t="shared" si="2"/>
        <v>2578</v>
      </c>
      <c r="H9" s="11">
        <f>+((E9-B9)/B9)*100</f>
        <v>14.599040438656614</v>
      </c>
      <c r="I9" s="11">
        <f t="shared" si="0"/>
        <v>-31.570996978851962</v>
      </c>
      <c r="J9" s="12">
        <f t="shared" si="0"/>
        <v>-7.366151634926338</v>
      </c>
    </row>
    <row r="10" spans="1:10" ht="15">
      <c r="A10" s="13" t="s">
        <v>12</v>
      </c>
      <c r="B10" s="4">
        <v>5686</v>
      </c>
      <c r="C10" s="4">
        <v>6113</v>
      </c>
      <c r="D10" s="5">
        <f t="shared" si="1"/>
        <v>11799</v>
      </c>
      <c r="E10" s="4">
        <v>5678</v>
      </c>
      <c r="F10" s="4">
        <v>3885</v>
      </c>
      <c r="G10" s="5">
        <f t="shared" si="2"/>
        <v>9563</v>
      </c>
      <c r="H10" s="14">
        <f>+((E10-B10)/B10)*100</f>
        <v>-0.14069644741470277</v>
      </c>
      <c r="I10" s="6">
        <f t="shared" si="0"/>
        <v>-36.44691640765581</v>
      </c>
      <c r="J10" s="7">
        <f t="shared" si="0"/>
        <v>-18.950758538859226</v>
      </c>
    </row>
    <row r="11" spans="1:10" ht="15">
      <c r="A11" s="8" t="s">
        <v>13</v>
      </c>
      <c r="B11" s="9">
        <v>7628</v>
      </c>
      <c r="C11" s="9">
        <v>3963</v>
      </c>
      <c r="D11" s="10">
        <f t="shared" si="1"/>
        <v>11591</v>
      </c>
      <c r="E11" s="9">
        <v>8120</v>
      </c>
      <c r="F11" s="9">
        <v>2494</v>
      </c>
      <c r="G11" s="10">
        <f t="shared" si="2"/>
        <v>10614</v>
      </c>
      <c r="H11" s="11">
        <f>+((E11-B11)/B11)*100</f>
        <v>6.449921342422653</v>
      </c>
      <c r="I11" s="11">
        <f t="shared" si="0"/>
        <v>-37.06787787030027</v>
      </c>
      <c r="J11" s="12">
        <f t="shared" si="0"/>
        <v>-8.428953498403933</v>
      </c>
    </row>
    <row r="12" spans="1:10" ht="15">
      <c r="A12" s="13" t="s">
        <v>14</v>
      </c>
      <c r="B12" s="4">
        <v>19102</v>
      </c>
      <c r="C12" s="4">
        <v>3364</v>
      </c>
      <c r="D12" s="5">
        <f t="shared" si="1"/>
        <v>22466</v>
      </c>
      <c r="E12" s="4">
        <v>19995</v>
      </c>
      <c r="F12" s="4">
        <v>4102</v>
      </c>
      <c r="G12" s="5">
        <f t="shared" si="2"/>
        <v>24097</v>
      </c>
      <c r="H12" s="6">
        <f>+((E12-B12)/B12)*100</f>
        <v>4.67490315150246</v>
      </c>
      <c r="I12" s="6">
        <f t="shared" si="0"/>
        <v>21.938168846611177</v>
      </c>
      <c r="J12" s="7">
        <f t="shared" si="0"/>
        <v>7.259859343007211</v>
      </c>
    </row>
    <row r="13" spans="1:10" ht="15">
      <c r="A13" s="8" t="s">
        <v>15</v>
      </c>
      <c r="B13" s="9">
        <v>10251</v>
      </c>
      <c r="C13" s="9">
        <v>1064</v>
      </c>
      <c r="D13" s="10">
        <f t="shared" si="1"/>
        <v>11315</v>
      </c>
      <c r="E13" s="9">
        <v>11084</v>
      </c>
      <c r="F13" s="9">
        <v>968</v>
      </c>
      <c r="G13" s="10">
        <f t="shared" si="2"/>
        <v>12052</v>
      </c>
      <c r="H13" s="11">
        <f>+((E13-B13)/B13)*100</f>
        <v>8.12603648424544</v>
      </c>
      <c r="I13" s="11">
        <f t="shared" si="0"/>
        <v>-9.022556390977442</v>
      </c>
      <c r="J13" s="12">
        <f t="shared" si="0"/>
        <v>6.513477684489616</v>
      </c>
    </row>
    <row r="14" spans="1:10" ht="15">
      <c r="A14" s="13" t="s">
        <v>16</v>
      </c>
      <c r="B14" s="4">
        <v>3895</v>
      </c>
      <c r="C14" s="4">
        <v>123</v>
      </c>
      <c r="D14" s="5">
        <f t="shared" si="1"/>
        <v>4018</v>
      </c>
      <c r="E14" s="4">
        <v>4260</v>
      </c>
      <c r="F14" s="4">
        <v>67</v>
      </c>
      <c r="G14" s="5">
        <f t="shared" si="2"/>
        <v>4327</v>
      </c>
      <c r="H14" s="6">
        <f>+((E14-B14)/B14)*100</f>
        <v>9.370988446726573</v>
      </c>
      <c r="I14" s="6">
        <f t="shared" si="0"/>
        <v>-45.52845528455284</v>
      </c>
      <c r="J14" s="7">
        <f t="shared" si="0"/>
        <v>7.690393230462917</v>
      </c>
    </row>
    <row r="15" spans="1:10" ht="15">
      <c r="A15" s="8" t="s">
        <v>17</v>
      </c>
      <c r="B15" s="9">
        <v>8196</v>
      </c>
      <c r="C15" s="9">
        <v>599</v>
      </c>
      <c r="D15" s="10">
        <f t="shared" si="1"/>
        <v>8795</v>
      </c>
      <c r="E15" s="9">
        <v>7800</v>
      </c>
      <c r="F15" s="9">
        <v>753</v>
      </c>
      <c r="G15" s="10">
        <f t="shared" si="2"/>
        <v>8553</v>
      </c>
      <c r="H15" s="15">
        <f>+((E15-B15)/B15)*100</f>
        <v>-4.831625183016105</v>
      </c>
      <c r="I15" s="11">
        <f t="shared" si="0"/>
        <v>25.70951585976628</v>
      </c>
      <c r="J15" s="12">
        <f t="shared" si="0"/>
        <v>-2.7515633882888</v>
      </c>
    </row>
    <row r="16" spans="1:10" ht="15">
      <c r="A16" s="13" t="s">
        <v>18</v>
      </c>
      <c r="B16" s="4">
        <v>790</v>
      </c>
      <c r="C16" s="4">
        <v>1</v>
      </c>
      <c r="D16" s="5">
        <f t="shared" si="1"/>
        <v>791</v>
      </c>
      <c r="E16" s="4">
        <v>867</v>
      </c>
      <c r="F16" s="4">
        <v>21</v>
      </c>
      <c r="G16" s="5">
        <f t="shared" si="2"/>
        <v>888</v>
      </c>
      <c r="H16" s="6">
        <f>+((E16-B16)/B16)*100</f>
        <v>9.746835443037975</v>
      </c>
      <c r="I16" s="6">
        <f t="shared" si="0"/>
        <v>2000</v>
      </c>
      <c r="J16" s="7">
        <f t="shared" si="0"/>
        <v>12.262958280657395</v>
      </c>
    </row>
    <row r="17" spans="1:10" ht="15">
      <c r="A17" s="8" t="s">
        <v>19</v>
      </c>
      <c r="B17" s="9">
        <v>766</v>
      </c>
      <c r="C17" s="9">
        <v>8</v>
      </c>
      <c r="D17" s="10">
        <f t="shared" si="1"/>
        <v>774</v>
      </c>
      <c r="E17" s="9">
        <v>907</v>
      </c>
      <c r="F17" s="9">
        <v>2</v>
      </c>
      <c r="G17" s="10">
        <f t="shared" si="2"/>
        <v>909</v>
      </c>
      <c r="H17" s="11">
        <f>+((E17-B17)/B17)*100</f>
        <v>18.407310704960835</v>
      </c>
      <c r="I17" s="11">
        <f t="shared" si="0"/>
        <v>-75</v>
      </c>
      <c r="J17" s="12">
        <f t="shared" si="0"/>
        <v>17.441860465116278</v>
      </c>
    </row>
    <row r="18" spans="1:10" ht="15">
      <c r="A18" s="13" t="s">
        <v>20</v>
      </c>
      <c r="B18" s="4">
        <v>559</v>
      </c>
      <c r="C18" s="4">
        <v>23</v>
      </c>
      <c r="D18" s="5">
        <f t="shared" si="1"/>
        <v>582</v>
      </c>
      <c r="E18" s="4">
        <v>476</v>
      </c>
      <c r="F18" s="4">
        <v>17</v>
      </c>
      <c r="G18" s="5">
        <f t="shared" si="2"/>
        <v>493</v>
      </c>
      <c r="H18" s="6">
        <f>+((E18-B18)/B18)*100</f>
        <v>-14.847942754919499</v>
      </c>
      <c r="I18" s="6">
        <f t="shared" si="0"/>
        <v>-26.08695652173913</v>
      </c>
      <c r="J18" s="7">
        <f t="shared" si="0"/>
        <v>-15.292096219931272</v>
      </c>
    </row>
    <row r="19" spans="1:10" ht="15">
      <c r="A19" s="8" t="s">
        <v>62</v>
      </c>
      <c r="B19" s="9">
        <v>7096</v>
      </c>
      <c r="C19" s="9"/>
      <c r="D19" s="10">
        <f t="shared" si="1"/>
        <v>7096</v>
      </c>
      <c r="E19" s="9">
        <v>9525</v>
      </c>
      <c r="F19" s="9"/>
      <c r="G19" s="10">
        <f t="shared" si="2"/>
        <v>9525</v>
      </c>
      <c r="H19" s="11">
        <f>+((E19-B19)/B19)*100</f>
        <v>34.23055242390079</v>
      </c>
      <c r="I19" s="11"/>
      <c r="J19" s="12">
        <f t="shared" si="0"/>
        <v>34.23055242390079</v>
      </c>
    </row>
    <row r="20" spans="1:10" ht="15">
      <c r="A20" s="13" t="s">
        <v>21</v>
      </c>
      <c r="B20" s="4">
        <v>2677</v>
      </c>
      <c r="C20" s="4">
        <v>56</v>
      </c>
      <c r="D20" s="5">
        <f t="shared" si="1"/>
        <v>2733</v>
      </c>
      <c r="E20" s="4">
        <v>9807</v>
      </c>
      <c r="F20" s="4">
        <v>58</v>
      </c>
      <c r="G20" s="5">
        <f t="shared" si="2"/>
        <v>9865</v>
      </c>
      <c r="H20" s="6">
        <f>+((E20-B20)/B20)*100</f>
        <v>266.34292118042583</v>
      </c>
      <c r="I20" s="6">
        <f>+((F20-C20)/C20)*100</f>
        <v>3.571428571428571</v>
      </c>
      <c r="J20" s="7">
        <f>+((G20-D20)/D20)*100</f>
        <v>260.9586534943286</v>
      </c>
    </row>
    <row r="21" spans="1:10" ht="15">
      <c r="A21" s="8" t="s">
        <v>22</v>
      </c>
      <c r="B21" s="9">
        <v>108</v>
      </c>
      <c r="C21" s="9"/>
      <c r="D21" s="10">
        <f t="shared" si="1"/>
        <v>108</v>
      </c>
      <c r="E21" s="9">
        <v>66</v>
      </c>
      <c r="F21" s="9"/>
      <c r="G21" s="10">
        <f t="shared" si="2"/>
        <v>66</v>
      </c>
      <c r="H21" s="11">
        <f aca="true" t="shared" si="3" ref="H21:J60">+((E21-B21)/B21)*100</f>
        <v>-38.88888888888889</v>
      </c>
      <c r="I21" s="11"/>
      <c r="J21" s="12">
        <f aca="true" t="shared" si="4" ref="J21:J58">+((G21-D21)/D21)*100</f>
        <v>-38.88888888888889</v>
      </c>
    </row>
    <row r="22" spans="1:10" ht="15">
      <c r="A22" s="13" t="s">
        <v>23</v>
      </c>
      <c r="B22" s="4">
        <v>1259</v>
      </c>
      <c r="C22" s="4">
        <v>5</v>
      </c>
      <c r="D22" s="5">
        <f t="shared" si="1"/>
        <v>1264</v>
      </c>
      <c r="E22" s="4">
        <v>1565</v>
      </c>
      <c r="F22" s="4">
        <v>7</v>
      </c>
      <c r="G22" s="5">
        <f t="shared" si="2"/>
        <v>1572</v>
      </c>
      <c r="H22" s="6">
        <f t="shared" si="3"/>
        <v>24.305003971405878</v>
      </c>
      <c r="I22" s="6">
        <f t="shared" si="3"/>
        <v>40</v>
      </c>
      <c r="J22" s="7">
        <f t="shared" si="4"/>
        <v>24.367088607594937</v>
      </c>
    </row>
    <row r="23" spans="1:10" ht="15">
      <c r="A23" s="8" t="s">
        <v>24</v>
      </c>
      <c r="B23" s="9">
        <v>553</v>
      </c>
      <c r="C23" s="9">
        <v>8</v>
      </c>
      <c r="D23" s="10">
        <f t="shared" si="1"/>
        <v>561</v>
      </c>
      <c r="E23" s="9">
        <v>671</v>
      </c>
      <c r="F23" s="9">
        <v>2</v>
      </c>
      <c r="G23" s="10">
        <f t="shared" si="2"/>
        <v>673</v>
      </c>
      <c r="H23" s="11">
        <f t="shared" si="3"/>
        <v>21.338155515370705</v>
      </c>
      <c r="I23" s="11">
        <f t="shared" si="3"/>
        <v>-75</v>
      </c>
      <c r="J23" s="12">
        <f t="shared" si="4"/>
        <v>19.964349376114082</v>
      </c>
    </row>
    <row r="24" spans="1:10" ht="15">
      <c r="A24" s="13" t="s">
        <v>25</v>
      </c>
      <c r="B24" s="4">
        <v>2824</v>
      </c>
      <c r="C24" s="4">
        <v>144</v>
      </c>
      <c r="D24" s="5">
        <f t="shared" si="1"/>
        <v>2968</v>
      </c>
      <c r="E24" s="4">
        <v>3609</v>
      </c>
      <c r="F24" s="4">
        <v>170</v>
      </c>
      <c r="G24" s="5">
        <f t="shared" si="2"/>
        <v>3779</v>
      </c>
      <c r="H24" s="6">
        <f t="shared" si="3"/>
        <v>27.797450424929178</v>
      </c>
      <c r="I24" s="6">
        <f t="shared" si="3"/>
        <v>18.055555555555554</v>
      </c>
      <c r="J24" s="7">
        <f t="shared" si="4"/>
        <v>27.324797843665767</v>
      </c>
    </row>
    <row r="25" spans="1:10" ht="15">
      <c r="A25" s="8" t="s">
        <v>26</v>
      </c>
      <c r="B25" s="9">
        <v>2143</v>
      </c>
      <c r="C25" s="9">
        <v>45</v>
      </c>
      <c r="D25" s="10">
        <f t="shared" si="1"/>
        <v>2188</v>
      </c>
      <c r="E25" s="9">
        <v>2831</v>
      </c>
      <c r="F25" s="9">
        <v>18</v>
      </c>
      <c r="G25" s="10">
        <f t="shared" si="2"/>
        <v>2849</v>
      </c>
      <c r="H25" s="11">
        <f t="shared" si="3"/>
        <v>32.104526364909006</v>
      </c>
      <c r="I25" s="11">
        <f t="shared" si="3"/>
        <v>-60</v>
      </c>
      <c r="J25" s="12">
        <f t="shared" si="4"/>
        <v>30.210237659963436</v>
      </c>
    </row>
    <row r="26" spans="1:10" ht="15">
      <c r="A26" s="13" t="s">
        <v>27</v>
      </c>
      <c r="B26" s="4">
        <v>50</v>
      </c>
      <c r="C26" s="4"/>
      <c r="D26" s="5">
        <f t="shared" si="1"/>
        <v>50</v>
      </c>
      <c r="E26" s="4">
        <v>82</v>
      </c>
      <c r="F26" s="4"/>
      <c r="G26" s="5">
        <f t="shared" si="2"/>
        <v>82</v>
      </c>
      <c r="H26" s="6">
        <f t="shared" si="3"/>
        <v>64</v>
      </c>
      <c r="I26" s="6"/>
      <c r="J26" s="7">
        <f t="shared" si="4"/>
        <v>64</v>
      </c>
    </row>
    <row r="27" spans="1:10" ht="15">
      <c r="A27" s="8" t="s">
        <v>28</v>
      </c>
      <c r="B27" s="9">
        <v>2939</v>
      </c>
      <c r="C27" s="9">
        <v>54</v>
      </c>
      <c r="D27" s="10">
        <f t="shared" si="1"/>
        <v>2993</v>
      </c>
      <c r="E27" s="9">
        <v>3065</v>
      </c>
      <c r="F27" s="9">
        <v>29</v>
      </c>
      <c r="G27" s="10">
        <f t="shared" si="2"/>
        <v>3094</v>
      </c>
      <c r="H27" s="11">
        <f t="shared" si="3"/>
        <v>4.287172507655665</v>
      </c>
      <c r="I27" s="11">
        <f t="shared" si="3"/>
        <v>-46.2962962962963</v>
      </c>
      <c r="J27" s="12">
        <f t="shared" si="4"/>
        <v>3.3745405947210156</v>
      </c>
    </row>
    <row r="28" spans="1:10" ht="15">
      <c r="A28" s="13" t="s">
        <v>29</v>
      </c>
      <c r="B28" s="4">
        <v>6760</v>
      </c>
      <c r="C28" s="4">
        <v>84</v>
      </c>
      <c r="D28" s="5">
        <f t="shared" si="1"/>
        <v>6844</v>
      </c>
      <c r="E28" s="4">
        <v>6676</v>
      </c>
      <c r="F28" s="4">
        <v>180</v>
      </c>
      <c r="G28" s="5">
        <f t="shared" si="2"/>
        <v>6856</v>
      </c>
      <c r="H28" s="6">
        <f t="shared" si="3"/>
        <v>-1.242603550295858</v>
      </c>
      <c r="I28" s="6">
        <f t="shared" si="3"/>
        <v>114.28571428571428</v>
      </c>
      <c r="J28" s="16">
        <f t="shared" si="4"/>
        <v>0.17533606078316774</v>
      </c>
    </row>
    <row r="29" spans="1:10" ht="15">
      <c r="A29" s="8" t="s">
        <v>30</v>
      </c>
      <c r="B29" s="9">
        <v>3248</v>
      </c>
      <c r="C29" s="9">
        <v>90</v>
      </c>
      <c r="D29" s="10">
        <f t="shared" si="1"/>
        <v>3338</v>
      </c>
      <c r="E29" s="9">
        <v>3410</v>
      </c>
      <c r="F29" s="9">
        <v>56</v>
      </c>
      <c r="G29" s="10">
        <f t="shared" si="2"/>
        <v>3466</v>
      </c>
      <c r="H29" s="11">
        <f t="shared" si="3"/>
        <v>4.987684729064039</v>
      </c>
      <c r="I29" s="11">
        <f t="shared" si="3"/>
        <v>-37.77777777777778</v>
      </c>
      <c r="J29" s="12">
        <f t="shared" si="4"/>
        <v>3.834631515877771</v>
      </c>
    </row>
    <row r="30" spans="1:10" ht="15">
      <c r="A30" s="13" t="s">
        <v>31</v>
      </c>
      <c r="B30" s="4">
        <v>1196</v>
      </c>
      <c r="C30" s="4">
        <v>5</v>
      </c>
      <c r="D30" s="5">
        <f t="shared" si="1"/>
        <v>1201</v>
      </c>
      <c r="E30" s="4">
        <v>1432</v>
      </c>
      <c r="F30" s="4">
        <v>17</v>
      </c>
      <c r="G30" s="5">
        <f t="shared" si="2"/>
        <v>1449</v>
      </c>
      <c r="H30" s="6">
        <f t="shared" si="3"/>
        <v>19.732441471571907</v>
      </c>
      <c r="I30" s="6">
        <f t="shared" si="3"/>
        <v>240</v>
      </c>
      <c r="J30" s="7">
        <f t="shared" si="4"/>
        <v>20.64945878434638</v>
      </c>
    </row>
    <row r="31" spans="1:10" ht="15">
      <c r="A31" s="8" t="s">
        <v>63</v>
      </c>
      <c r="B31" s="9">
        <v>1757</v>
      </c>
      <c r="C31" s="9">
        <v>176</v>
      </c>
      <c r="D31" s="10">
        <f t="shared" si="1"/>
        <v>1933</v>
      </c>
      <c r="E31" s="9">
        <v>2971</v>
      </c>
      <c r="F31" s="9">
        <v>166</v>
      </c>
      <c r="G31" s="10">
        <f t="shared" si="2"/>
        <v>3137</v>
      </c>
      <c r="H31" s="11">
        <f t="shared" si="3"/>
        <v>69.0950483779169</v>
      </c>
      <c r="I31" s="11">
        <f t="shared" si="3"/>
        <v>-5.681818181818182</v>
      </c>
      <c r="J31" s="12">
        <f t="shared" si="4"/>
        <v>62.28660113812726</v>
      </c>
    </row>
    <row r="32" spans="1:10" ht="15">
      <c r="A32" s="13" t="s">
        <v>32</v>
      </c>
      <c r="B32" s="4">
        <v>87</v>
      </c>
      <c r="C32" s="4"/>
      <c r="D32" s="5">
        <f>+B32+C32</f>
        <v>87</v>
      </c>
      <c r="E32" s="4"/>
      <c r="F32" s="4"/>
      <c r="G32" s="5"/>
      <c r="H32" s="6">
        <f t="shared" si="3"/>
        <v>-100</v>
      </c>
      <c r="I32" s="6"/>
      <c r="J32" s="7">
        <f t="shared" si="4"/>
        <v>-100</v>
      </c>
    </row>
    <row r="33" spans="1:10" ht="15">
      <c r="A33" s="8" t="s">
        <v>64</v>
      </c>
      <c r="B33" s="9">
        <v>3435</v>
      </c>
      <c r="C33" s="9">
        <v>1273</v>
      </c>
      <c r="D33" s="10">
        <f t="shared" si="1"/>
        <v>4708</v>
      </c>
      <c r="E33" s="9">
        <v>3504</v>
      </c>
      <c r="F33" s="9">
        <v>1088</v>
      </c>
      <c r="G33" s="10">
        <f t="shared" si="2"/>
        <v>4592</v>
      </c>
      <c r="H33" s="11">
        <f t="shared" si="3"/>
        <v>2.0087336244541487</v>
      </c>
      <c r="I33" s="11">
        <f t="shared" si="3"/>
        <v>-14.53260015710919</v>
      </c>
      <c r="J33" s="12">
        <f t="shared" si="4"/>
        <v>-2.463891248937978</v>
      </c>
    </row>
    <row r="34" spans="1:10" ht="15">
      <c r="A34" s="13" t="s">
        <v>33</v>
      </c>
      <c r="B34" s="4">
        <v>736</v>
      </c>
      <c r="C34" s="4">
        <v>2</v>
      </c>
      <c r="D34" s="5">
        <f t="shared" si="1"/>
        <v>738</v>
      </c>
      <c r="E34" s="4">
        <v>737</v>
      </c>
      <c r="F34" s="4">
        <v>0</v>
      </c>
      <c r="G34" s="5">
        <f t="shared" si="2"/>
        <v>737</v>
      </c>
      <c r="H34" s="14">
        <f t="shared" si="3"/>
        <v>0.1358695652173913</v>
      </c>
      <c r="I34" s="6">
        <f t="shared" si="3"/>
        <v>-100</v>
      </c>
      <c r="J34" s="16">
        <f t="shared" si="4"/>
        <v>-0.13550135501355012</v>
      </c>
    </row>
    <row r="35" spans="1:10" ht="15">
      <c r="A35" s="8" t="s">
        <v>34</v>
      </c>
      <c r="B35" s="9">
        <v>9068</v>
      </c>
      <c r="C35" s="9">
        <v>518</v>
      </c>
      <c r="D35" s="10">
        <f t="shared" si="1"/>
        <v>9586</v>
      </c>
      <c r="E35" s="9">
        <v>10419</v>
      </c>
      <c r="F35" s="9">
        <v>546</v>
      </c>
      <c r="G35" s="10">
        <f t="shared" si="2"/>
        <v>10965</v>
      </c>
      <c r="H35" s="11">
        <f t="shared" si="3"/>
        <v>14.898544331715923</v>
      </c>
      <c r="I35" s="11">
        <f t="shared" si="3"/>
        <v>5.405405405405405</v>
      </c>
      <c r="J35" s="12">
        <f t="shared" si="4"/>
        <v>14.385562278322553</v>
      </c>
    </row>
    <row r="36" spans="1:10" ht="15">
      <c r="A36" s="13" t="s">
        <v>35</v>
      </c>
      <c r="B36" s="4">
        <v>1102</v>
      </c>
      <c r="C36" s="4">
        <v>2</v>
      </c>
      <c r="D36" s="5">
        <f t="shared" si="1"/>
        <v>1104</v>
      </c>
      <c r="E36" s="4">
        <v>1218</v>
      </c>
      <c r="F36" s="4"/>
      <c r="G36" s="5">
        <f t="shared" si="2"/>
        <v>1218</v>
      </c>
      <c r="H36" s="6">
        <f t="shared" si="3"/>
        <v>10.526315789473683</v>
      </c>
      <c r="I36" s="6">
        <f t="shared" si="3"/>
        <v>-100</v>
      </c>
      <c r="J36" s="7">
        <f t="shared" si="4"/>
        <v>10.326086956521738</v>
      </c>
    </row>
    <row r="37" spans="1:10" ht="15">
      <c r="A37" s="8" t="s">
        <v>36</v>
      </c>
      <c r="B37" s="9">
        <v>1497</v>
      </c>
      <c r="C37" s="9">
        <v>12</v>
      </c>
      <c r="D37" s="10">
        <f t="shared" si="1"/>
        <v>1509</v>
      </c>
      <c r="E37" s="9">
        <v>1958</v>
      </c>
      <c r="F37" s="9"/>
      <c r="G37" s="10">
        <f t="shared" si="2"/>
        <v>1958</v>
      </c>
      <c r="H37" s="11">
        <f t="shared" si="3"/>
        <v>30.794923179692717</v>
      </c>
      <c r="I37" s="11">
        <f t="shared" si="3"/>
        <v>-100</v>
      </c>
      <c r="J37" s="12">
        <f t="shared" si="4"/>
        <v>29.754804506295564</v>
      </c>
    </row>
    <row r="38" spans="1:10" ht="15">
      <c r="A38" s="13" t="s">
        <v>37</v>
      </c>
      <c r="B38" s="4">
        <v>332</v>
      </c>
      <c r="C38" s="4"/>
      <c r="D38" s="5">
        <f t="shared" si="1"/>
        <v>332</v>
      </c>
      <c r="E38" s="4">
        <v>509</v>
      </c>
      <c r="F38" s="4">
        <v>3</v>
      </c>
      <c r="G38" s="5">
        <f t="shared" si="2"/>
        <v>512</v>
      </c>
      <c r="H38" s="6">
        <f t="shared" si="3"/>
        <v>53.31325301204819</v>
      </c>
      <c r="I38" s="6"/>
      <c r="J38" s="7">
        <f t="shared" si="4"/>
        <v>54.21686746987952</v>
      </c>
    </row>
    <row r="39" spans="1:10" ht="15">
      <c r="A39" s="8" t="s">
        <v>38</v>
      </c>
      <c r="B39" s="9">
        <v>6245</v>
      </c>
      <c r="C39" s="9">
        <v>778</v>
      </c>
      <c r="D39" s="10">
        <f t="shared" si="1"/>
        <v>7023</v>
      </c>
      <c r="E39" s="9">
        <v>6753</v>
      </c>
      <c r="F39" s="9">
        <v>564</v>
      </c>
      <c r="G39" s="10">
        <f t="shared" si="2"/>
        <v>7317</v>
      </c>
      <c r="H39" s="11">
        <f t="shared" si="3"/>
        <v>8.134507606084867</v>
      </c>
      <c r="I39" s="11">
        <f t="shared" si="3"/>
        <v>-27.506426735218508</v>
      </c>
      <c r="J39" s="12">
        <f t="shared" si="4"/>
        <v>4.186245194361384</v>
      </c>
    </row>
    <row r="40" spans="1:10" ht="15">
      <c r="A40" s="13" t="s">
        <v>39</v>
      </c>
      <c r="B40" s="4">
        <v>280</v>
      </c>
      <c r="C40" s="4">
        <v>15</v>
      </c>
      <c r="D40" s="5">
        <f t="shared" si="1"/>
        <v>295</v>
      </c>
      <c r="E40" s="4">
        <v>674</v>
      </c>
      <c r="F40" s="4">
        <v>14</v>
      </c>
      <c r="G40" s="5">
        <f t="shared" si="2"/>
        <v>688</v>
      </c>
      <c r="H40" s="6">
        <f t="shared" si="3"/>
        <v>140.71428571428572</v>
      </c>
      <c r="I40" s="6">
        <f t="shared" si="3"/>
        <v>-6.666666666666667</v>
      </c>
      <c r="J40" s="7">
        <f t="shared" si="4"/>
        <v>133.22033898305085</v>
      </c>
    </row>
    <row r="41" spans="1:10" ht="15">
      <c r="A41" s="8" t="s">
        <v>40</v>
      </c>
      <c r="B41" s="9">
        <v>3751</v>
      </c>
      <c r="C41" s="9">
        <v>328</v>
      </c>
      <c r="D41" s="10">
        <f t="shared" si="1"/>
        <v>4079</v>
      </c>
      <c r="E41" s="9">
        <v>4111</v>
      </c>
      <c r="F41" s="9">
        <v>309</v>
      </c>
      <c r="G41" s="10">
        <f t="shared" si="2"/>
        <v>4420</v>
      </c>
      <c r="H41" s="11">
        <f t="shared" si="3"/>
        <v>9.59744068248467</v>
      </c>
      <c r="I41" s="11">
        <f t="shared" si="3"/>
        <v>-5.7926829268292686</v>
      </c>
      <c r="J41" s="12">
        <f t="shared" si="4"/>
        <v>8.359892130424123</v>
      </c>
    </row>
    <row r="42" spans="1:10" ht="15">
      <c r="A42" s="13" t="s">
        <v>41</v>
      </c>
      <c r="B42" s="4">
        <v>3461</v>
      </c>
      <c r="C42" s="4">
        <v>27</v>
      </c>
      <c r="D42" s="5">
        <f t="shared" si="1"/>
        <v>3488</v>
      </c>
      <c r="E42" s="4">
        <v>3448</v>
      </c>
      <c r="F42" s="4">
        <v>36</v>
      </c>
      <c r="G42" s="5">
        <f t="shared" si="2"/>
        <v>3484</v>
      </c>
      <c r="H42" s="14">
        <f t="shared" si="3"/>
        <v>-0.37561398439757293</v>
      </c>
      <c r="I42" s="6">
        <f t="shared" si="3"/>
        <v>33.33333333333333</v>
      </c>
      <c r="J42" s="16">
        <f t="shared" si="4"/>
        <v>-0.11467889908256881</v>
      </c>
    </row>
    <row r="43" spans="1:10" ht="15">
      <c r="A43" s="8" t="s">
        <v>42</v>
      </c>
      <c r="B43" s="9">
        <v>2050</v>
      </c>
      <c r="C43" s="9">
        <v>6</v>
      </c>
      <c r="D43" s="10">
        <f t="shared" si="1"/>
        <v>2056</v>
      </c>
      <c r="E43" s="9">
        <v>2807</v>
      </c>
      <c r="F43" s="9">
        <v>11</v>
      </c>
      <c r="G43" s="10">
        <f t="shared" si="2"/>
        <v>2818</v>
      </c>
      <c r="H43" s="11">
        <f t="shared" si="3"/>
        <v>36.926829268292686</v>
      </c>
      <c r="I43" s="11">
        <f t="shared" si="3"/>
        <v>83.33333333333334</v>
      </c>
      <c r="J43" s="12">
        <f t="shared" si="4"/>
        <v>37.06225680933852</v>
      </c>
    </row>
    <row r="44" spans="1:10" ht="15">
      <c r="A44" s="13" t="s">
        <v>43</v>
      </c>
      <c r="B44" s="4">
        <v>1130</v>
      </c>
      <c r="C44" s="4">
        <v>6</v>
      </c>
      <c r="D44" s="5">
        <f t="shared" si="1"/>
        <v>1136</v>
      </c>
      <c r="E44" s="4">
        <v>1240</v>
      </c>
      <c r="F44" s="4">
        <v>1</v>
      </c>
      <c r="G44" s="5">
        <f t="shared" si="2"/>
        <v>1241</v>
      </c>
      <c r="H44" s="6">
        <f t="shared" si="3"/>
        <v>9.734513274336283</v>
      </c>
      <c r="I44" s="6">
        <f t="shared" si="3"/>
        <v>-83.33333333333334</v>
      </c>
      <c r="J44" s="7">
        <f t="shared" si="4"/>
        <v>9.242957746478874</v>
      </c>
    </row>
    <row r="45" spans="1:10" ht="15">
      <c r="A45" s="8" t="s">
        <v>44</v>
      </c>
      <c r="B45" s="9">
        <v>1851</v>
      </c>
      <c r="C45" s="9">
        <v>73</v>
      </c>
      <c r="D45" s="10">
        <f t="shared" si="1"/>
        <v>1924</v>
      </c>
      <c r="E45" s="9">
        <v>2393</v>
      </c>
      <c r="F45" s="9">
        <v>17</v>
      </c>
      <c r="G45" s="10">
        <f t="shared" si="2"/>
        <v>2410</v>
      </c>
      <c r="H45" s="11">
        <f t="shared" si="3"/>
        <v>29.281469475958943</v>
      </c>
      <c r="I45" s="11">
        <f t="shared" si="3"/>
        <v>-76.71232876712328</v>
      </c>
      <c r="J45" s="12">
        <f t="shared" si="4"/>
        <v>25.25987525987526</v>
      </c>
    </row>
    <row r="46" spans="1:10" ht="15">
      <c r="A46" s="13" t="s">
        <v>45</v>
      </c>
      <c r="B46" s="4">
        <v>203</v>
      </c>
      <c r="C46" s="4">
        <v>0</v>
      </c>
      <c r="D46" s="5">
        <f>+B46+C46</f>
        <v>203</v>
      </c>
      <c r="E46" s="4">
        <v>2755</v>
      </c>
      <c r="F46" s="4">
        <v>8</v>
      </c>
      <c r="G46" s="5">
        <f>+E46+F46</f>
        <v>2763</v>
      </c>
      <c r="H46" s="6">
        <f t="shared" si="3"/>
        <v>1257.142857142857</v>
      </c>
      <c r="I46" s="6"/>
      <c r="J46" s="7">
        <f t="shared" si="4"/>
        <v>1261.0837438423646</v>
      </c>
    </row>
    <row r="47" spans="1:10" ht="15">
      <c r="A47" s="8" t="s">
        <v>46</v>
      </c>
      <c r="B47" s="9">
        <v>7817</v>
      </c>
      <c r="C47" s="9">
        <v>327</v>
      </c>
      <c r="D47" s="10">
        <f t="shared" si="1"/>
        <v>8144</v>
      </c>
      <c r="E47" s="9">
        <v>9483</v>
      </c>
      <c r="F47" s="9">
        <v>354</v>
      </c>
      <c r="G47" s="10">
        <f t="shared" si="2"/>
        <v>9837</v>
      </c>
      <c r="H47" s="11">
        <f t="shared" si="3"/>
        <v>21.312523986183958</v>
      </c>
      <c r="I47" s="11">
        <f t="shared" si="3"/>
        <v>8.256880733944955</v>
      </c>
      <c r="J47" s="12">
        <f t="shared" si="4"/>
        <v>20.788310412573672</v>
      </c>
    </row>
    <row r="48" spans="1:10" ht="15">
      <c r="A48" s="13" t="s">
        <v>47</v>
      </c>
      <c r="B48" s="4">
        <v>386</v>
      </c>
      <c r="C48" s="4"/>
      <c r="D48" s="5">
        <f t="shared" si="1"/>
        <v>386</v>
      </c>
      <c r="E48" s="4">
        <v>764</v>
      </c>
      <c r="F48" s="4"/>
      <c r="G48" s="5">
        <f t="shared" si="2"/>
        <v>764</v>
      </c>
      <c r="H48" s="6">
        <f t="shared" si="3"/>
        <v>97.92746113989638</v>
      </c>
      <c r="I48" s="6"/>
      <c r="J48" s="7">
        <f t="shared" si="4"/>
        <v>97.92746113989638</v>
      </c>
    </row>
    <row r="49" spans="1:10" ht="15">
      <c r="A49" s="8" t="s">
        <v>48</v>
      </c>
      <c r="B49" s="9">
        <v>494</v>
      </c>
      <c r="C49" s="9">
        <v>4</v>
      </c>
      <c r="D49" s="10">
        <f t="shared" si="1"/>
        <v>498</v>
      </c>
      <c r="E49" s="9">
        <v>468</v>
      </c>
      <c r="F49" s="9">
        <v>4</v>
      </c>
      <c r="G49" s="10">
        <f t="shared" si="2"/>
        <v>472</v>
      </c>
      <c r="H49" s="11">
        <f t="shared" si="3"/>
        <v>-5.263157894736842</v>
      </c>
      <c r="I49" s="11">
        <f t="shared" si="3"/>
        <v>0</v>
      </c>
      <c r="J49" s="12">
        <f t="shared" si="4"/>
        <v>-5.220883534136546</v>
      </c>
    </row>
    <row r="50" spans="1:10" ht="15">
      <c r="A50" s="13" t="s">
        <v>49</v>
      </c>
      <c r="B50" s="4">
        <v>1906</v>
      </c>
      <c r="C50" s="4">
        <v>36</v>
      </c>
      <c r="D50" s="5">
        <f t="shared" si="1"/>
        <v>1942</v>
      </c>
      <c r="E50" s="4">
        <v>1972</v>
      </c>
      <c r="F50" s="4">
        <v>36</v>
      </c>
      <c r="G50" s="5">
        <f t="shared" si="2"/>
        <v>2008</v>
      </c>
      <c r="H50" s="6">
        <f t="shared" si="3"/>
        <v>3.4627492130115427</v>
      </c>
      <c r="I50" s="6">
        <f t="shared" si="3"/>
        <v>0</v>
      </c>
      <c r="J50" s="7">
        <f t="shared" si="4"/>
        <v>3.398558187435633</v>
      </c>
    </row>
    <row r="51" spans="1:10" ht="15">
      <c r="A51" s="8" t="s">
        <v>50</v>
      </c>
      <c r="B51" s="9">
        <v>2764</v>
      </c>
      <c r="C51" s="9">
        <v>81</v>
      </c>
      <c r="D51" s="10">
        <f t="shared" si="1"/>
        <v>2845</v>
      </c>
      <c r="E51" s="9">
        <v>2833</v>
      </c>
      <c r="F51" s="9">
        <v>87</v>
      </c>
      <c r="G51" s="10">
        <f t="shared" si="2"/>
        <v>2920</v>
      </c>
      <c r="H51" s="11">
        <f t="shared" si="3"/>
        <v>2.496382054992764</v>
      </c>
      <c r="I51" s="11">
        <f t="shared" si="3"/>
        <v>7.4074074074074066</v>
      </c>
      <c r="J51" s="12">
        <f t="shared" si="4"/>
        <v>2.6362038664323375</v>
      </c>
    </row>
    <row r="52" spans="1:10" ht="15">
      <c r="A52" s="13" t="s">
        <v>51</v>
      </c>
      <c r="B52" s="4">
        <v>1183</v>
      </c>
      <c r="C52" s="4">
        <v>3</v>
      </c>
      <c r="D52" s="5">
        <f t="shared" si="1"/>
        <v>1186</v>
      </c>
      <c r="E52" s="4">
        <v>1304</v>
      </c>
      <c r="F52" s="4"/>
      <c r="G52" s="5">
        <f t="shared" si="2"/>
        <v>1304</v>
      </c>
      <c r="H52" s="6">
        <f t="shared" si="3"/>
        <v>10.228233305156383</v>
      </c>
      <c r="I52" s="6">
        <f t="shared" si="3"/>
        <v>-100</v>
      </c>
      <c r="J52" s="7">
        <f t="shared" si="4"/>
        <v>9.949409780775717</v>
      </c>
    </row>
    <row r="53" spans="1:10" ht="15">
      <c r="A53" s="8" t="s">
        <v>52</v>
      </c>
      <c r="B53" s="9">
        <v>11215</v>
      </c>
      <c r="C53" s="9">
        <v>637</v>
      </c>
      <c r="D53" s="10">
        <f t="shared" si="1"/>
        <v>11852</v>
      </c>
      <c r="E53" s="9">
        <v>12391</v>
      </c>
      <c r="F53" s="9">
        <v>629</v>
      </c>
      <c r="G53" s="10">
        <f t="shared" si="2"/>
        <v>13020</v>
      </c>
      <c r="H53" s="11">
        <f t="shared" si="3"/>
        <v>10.485956308515382</v>
      </c>
      <c r="I53" s="11">
        <f t="shared" si="3"/>
        <v>-1.2558869701726845</v>
      </c>
      <c r="J53" s="12">
        <f t="shared" si="4"/>
        <v>9.854876814039825</v>
      </c>
    </row>
    <row r="54" spans="1:10" ht="15">
      <c r="A54" s="13" t="s">
        <v>53</v>
      </c>
      <c r="B54" s="4">
        <v>515</v>
      </c>
      <c r="C54" s="4"/>
      <c r="D54" s="5">
        <f t="shared" si="1"/>
        <v>515</v>
      </c>
      <c r="E54" s="4">
        <v>523</v>
      </c>
      <c r="F54" s="4"/>
      <c r="G54" s="5">
        <f t="shared" si="2"/>
        <v>523</v>
      </c>
      <c r="H54" s="6">
        <f t="shared" si="3"/>
        <v>1.5533980582524272</v>
      </c>
      <c r="I54" s="6"/>
      <c r="J54" s="7">
        <f t="shared" si="4"/>
        <v>1.5533980582524272</v>
      </c>
    </row>
    <row r="55" spans="1:10" ht="15">
      <c r="A55" s="8" t="s">
        <v>54</v>
      </c>
      <c r="B55" s="9">
        <v>782</v>
      </c>
      <c r="C55" s="9">
        <v>2</v>
      </c>
      <c r="D55" s="10">
        <f t="shared" si="1"/>
        <v>784</v>
      </c>
      <c r="E55" s="9">
        <v>655</v>
      </c>
      <c r="F55" s="9"/>
      <c r="G55" s="10">
        <f t="shared" si="2"/>
        <v>655</v>
      </c>
      <c r="H55" s="11">
        <f t="shared" si="3"/>
        <v>-16.240409207161125</v>
      </c>
      <c r="I55" s="11">
        <f t="shared" si="3"/>
        <v>-100</v>
      </c>
      <c r="J55" s="12">
        <f t="shared" si="4"/>
        <v>-16.45408163265306</v>
      </c>
    </row>
    <row r="56" spans="1:10" ht="15">
      <c r="A56" s="13" t="s">
        <v>55</v>
      </c>
      <c r="B56" s="4">
        <v>4795</v>
      </c>
      <c r="C56" s="4">
        <v>48</v>
      </c>
      <c r="D56" s="5">
        <f t="shared" si="1"/>
        <v>4843</v>
      </c>
      <c r="E56" s="4">
        <v>5690</v>
      </c>
      <c r="F56" s="4">
        <v>136</v>
      </c>
      <c r="G56" s="5">
        <f t="shared" si="2"/>
        <v>5826</v>
      </c>
      <c r="H56" s="6">
        <f t="shared" si="3"/>
        <v>18.665276329509904</v>
      </c>
      <c r="I56" s="6">
        <f t="shared" si="3"/>
        <v>183.33333333333331</v>
      </c>
      <c r="J56" s="7">
        <f t="shared" si="4"/>
        <v>20.297336361759243</v>
      </c>
    </row>
    <row r="57" spans="1:10" ht="15">
      <c r="A57" s="8" t="s">
        <v>65</v>
      </c>
      <c r="B57" s="9">
        <v>396</v>
      </c>
      <c r="C57" s="9">
        <v>112</v>
      </c>
      <c r="D57" s="10">
        <f t="shared" si="1"/>
        <v>508</v>
      </c>
      <c r="E57" s="9">
        <v>382</v>
      </c>
      <c r="F57" s="9">
        <v>55</v>
      </c>
      <c r="G57" s="10">
        <f t="shared" si="2"/>
        <v>437</v>
      </c>
      <c r="H57" s="11">
        <f t="shared" si="3"/>
        <v>-3.535353535353535</v>
      </c>
      <c r="I57" s="11">
        <f t="shared" si="3"/>
        <v>-50.89285714285714</v>
      </c>
      <c r="J57" s="12">
        <f t="shared" si="4"/>
        <v>-13.976377952755906</v>
      </c>
    </row>
    <row r="58" spans="1:10" ht="15">
      <c r="A58" s="13" t="s">
        <v>66</v>
      </c>
      <c r="B58" s="4">
        <v>61</v>
      </c>
      <c r="C58" s="4">
        <v>81</v>
      </c>
      <c r="D58" s="5">
        <f t="shared" si="1"/>
        <v>142</v>
      </c>
      <c r="E58" s="4">
        <v>103</v>
      </c>
      <c r="F58" s="4">
        <v>83</v>
      </c>
      <c r="G58" s="5">
        <f t="shared" si="2"/>
        <v>186</v>
      </c>
      <c r="H58" s="6">
        <f t="shared" si="3"/>
        <v>68.85245901639344</v>
      </c>
      <c r="I58" s="6">
        <f t="shared" si="3"/>
        <v>2.4691358024691357</v>
      </c>
      <c r="J58" s="7">
        <f t="shared" si="4"/>
        <v>30.985915492957744</v>
      </c>
    </row>
    <row r="59" spans="1:10" ht="15">
      <c r="A59" s="17" t="s">
        <v>56</v>
      </c>
      <c r="B59" s="18">
        <f>B60-SUM(B5+B9+B19+B31+B57+B58)</f>
        <v>314776</v>
      </c>
      <c r="C59" s="18">
        <f>C60-SUM(C5+C9+C19+C31+C57+C58)</f>
        <v>233457</v>
      </c>
      <c r="D59" s="18">
        <f>D60-SUM(D5+D9+D19+D31+D57+D58)</f>
        <v>548233</v>
      </c>
      <c r="E59" s="18">
        <f>E60-SUM(E5+E9+E19+E31+E57+E58)</f>
        <v>342769</v>
      </c>
      <c r="F59" s="18">
        <f>F60-SUM(F5+F9+F19+F31+F57+F58)</f>
        <v>218430</v>
      </c>
      <c r="G59" s="18">
        <f>G60-SUM(G5+G9+G19+G31+G57+G58)</f>
        <v>561199</v>
      </c>
      <c r="H59" s="19">
        <f>+((E59-B59)/B59)*100</f>
        <v>8.892990571072763</v>
      </c>
      <c r="I59" s="19">
        <f t="shared" si="3"/>
        <v>-6.436731389506418</v>
      </c>
      <c r="J59" s="19">
        <f t="shared" si="3"/>
        <v>2.3650528151351704</v>
      </c>
    </row>
    <row r="60" spans="1:10" ht="15">
      <c r="A60" s="20" t="s">
        <v>57</v>
      </c>
      <c r="B60" s="21">
        <f>SUM(B4:B58)</f>
        <v>387294</v>
      </c>
      <c r="C60" s="21">
        <f>SUM(C4:C58)</f>
        <v>272852</v>
      </c>
      <c r="D60" s="21">
        <f>SUM(D4:D58)</f>
        <v>660146</v>
      </c>
      <c r="E60" s="21">
        <f>SUM(E4:E58)</f>
        <v>428388</v>
      </c>
      <c r="F60" s="21">
        <f>SUM(F4:F58)</f>
        <v>261323</v>
      </c>
      <c r="G60" s="21">
        <f>SUM(G4:G58)</f>
        <v>689711</v>
      </c>
      <c r="H60" s="22">
        <f>+((E60-B60)/B60)*100</f>
        <v>10.61054392786875</v>
      </c>
      <c r="I60" s="22">
        <f t="shared" si="3"/>
        <v>-4.225367598551596</v>
      </c>
      <c r="J60" s="22">
        <f t="shared" si="3"/>
        <v>4.478554743950581</v>
      </c>
    </row>
    <row r="61" spans="1:10" ht="15.75" thickBot="1">
      <c r="A61" s="23" t="s">
        <v>58</v>
      </c>
      <c r="B61" s="61">
        <v>171332</v>
      </c>
      <c r="C61" s="61"/>
      <c r="D61" s="61"/>
      <c r="E61" s="61">
        <v>172889</v>
      </c>
      <c r="F61" s="61"/>
      <c r="G61" s="61"/>
      <c r="H61" s="62">
        <f>+((E61-B61)/B61)*100</f>
        <v>0.9087619358905517</v>
      </c>
      <c r="I61" s="62"/>
      <c r="J61" s="63"/>
    </row>
    <row r="62" spans="1:10" ht="15">
      <c r="A62" s="24" t="s">
        <v>59</v>
      </c>
      <c r="B62" s="25"/>
      <c r="C62" s="25"/>
      <c r="D62" s="25">
        <f>+D60+B61</f>
        <v>831478</v>
      </c>
      <c r="E62" s="25"/>
      <c r="F62" s="25"/>
      <c r="G62" s="25">
        <f>+G60+E61</f>
        <v>862600</v>
      </c>
      <c r="H62" s="22"/>
      <c r="I62" s="22"/>
      <c r="J62" s="22">
        <f>+((G62-D62)/D62)*100</f>
        <v>3.74297335587953</v>
      </c>
    </row>
    <row r="63" spans="1:10" ht="15">
      <c r="A63" s="46"/>
      <c r="B63" s="47"/>
      <c r="C63" s="47"/>
      <c r="D63" s="47"/>
      <c r="E63" s="47"/>
      <c r="F63" s="47"/>
      <c r="G63" s="47"/>
      <c r="H63" s="47"/>
      <c r="I63" s="47"/>
      <c r="J63" s="48"/>
    </row>
    <row r="64" spans="1:10" ht="15.75" thickBot="1">
      <c r="A64" s="49"/>
      <c r="B64" s="50"/>
      <c r="C64" s="50"/>
      <c r="D64" s="50"/>
      <c r="E64" s="50"/>
      <c r="F64" s="50"/>
      <c r="G64" s="50"/>
      <c r="H64" s="50"/>
      <c r="I64" s="50"/>
      <c r="J64" s="51"/>
    </row>
    <row r="65" spans="1:10" ht="48" customHeight="1">
      <c r="A65" s="52" t="s">
        <v>67</v>
      </c>
      <c r="B65" s="52"/>
      <c r="C65" s="52"/>
      <c r="D65" s="52"/>
      <c r="E65" s="52"/>
      <c r="F65" s="52"/>
      <c r="G65" s="52"/>
      <c r="H65" s="52"/>
      <c r="I65" s="52"/>
      <c r="J65" s="52"/>
    </row>
  </sheetData>
  <sheetProtection/>
  <mergeCells count="11">
    <mergeCell ref="A63:J63"/>
    <mergeCell ref="A64:J64"/>
    <mergeCell ref="A65:J65"/>
    <mergeCell ref="A1:J1"/>
    <mergeCell ref="A2:A3"/>
    <mergeCell ref="B2:D2"/>
    <mergeCell ref="E2:G2"/>
    <mergeCell ref="H2:J2"/>
    <mergeCell ref="B61:D61"/>
    <mergeCell ref="E61:G61"/>
    <mergeCell ref="H61:J61"/>
  </mergeCells>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J65"/>
  <sheetViews>
    <sheetView tabSelected="1" zoomScale="80" zoomScaleNormal="80" zoomScalePageLayoutView="0" workbookViewId="0" topLeftCell="A1">
      <selection activeCell="A65" sqref="A65:J65"/>
    </sheetView>
  </sheetViews>
  <sheetFormatPr defaultColWidth="9.140625" defaultRowHeight="15"/>
  <cols>
    <col min="1" max="1" width="28.421875" style="0" customWidth="1"/>
    <col min="2" max="10" width="14.28125" style="0" customWidth="1"/>
  </cols>
  <sheetData>
    <row r="1" spans="1:10" ht="19.5" customHeight="1">
      <c r="A1" s="53" t="s">
        <v>68</v>
      </c>
      <c r="B1" s="54"/>
      <c r="C1" s="54"/>
      <c r="D1" s="54"/>
      <c r="E1" s="54"/>
      <c r="F1" s="54"/>
      <c r="G1" s="54"/>
      <c r="H1" s="54"/>
      <c r="I1" s="54"/>
      <c r="J1" s="55"/>
    </row>
    <row r="2" spans="1:10" ht="32.2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 t="s">
        <v>8</v>
      </c>
      <c r="B4" s="4">
        <v>9322917</v>
      </c>
      <c r="C4" s="4">
        <v>19597612</v>
      </c>
      <c r="D4" s="5">
        <f>+B4+C4</f>
        <v>28920529</v>
      </c>
      <c r="E4" s="5">
        <v>9351845</v>
      </c>
      <c r="F4" s="5">
        <v>19624796</v>
      </c>
      <c r="G4" s="5">
        <f>+E4+F4</f>
        <v>28976641</v>
      </c>
      <c r="H4" s="14">
        <f>+((E4-B4)/B4)*100</f>
        <v>0.31028915091703596</v>
      </c>
      <c r="I4" s="14">
        <f aca="true" t="shared" si="0" ref="I4:J18">+((F4-C4)/C4)*100</f>
        <v>0.13871077761923237</v>
      </c>
      <c r="J4" s="16">
        <f t="shared" si="0"/>
        <v>0.1940213472582054</v>
      </c>
    </row>
    <row r="5" spans="1:10" ht="15">
      <c r="A5" s="8" t="s">
        <v>60</v>
      </c>
      <c r="B5" s="9">
        <v>8277045</v>
      </c>
      <c r="C5" s="9">
        <v>4309644</v>
      </c>
      <c r="D5" s="10">
        <f aca="true" t="shared" si="1" ref="D5:D58">+B5+C5</f>
        <v>12586689</v>
      </c>
      <c r="E5" s="10">
        <v>9669773</v>
      </c>
      <c r="F5" s="10">
        <v>4471635</v>
      </c>
      <c r="G5" s="10">
        <f aca="true" t="shared" si="2" ref="G5:G58">+E5+F5</f>
        <v>14141408</v>
      </c>
      <c r="H5" s="11">
        <f>+((E5-B5)/B5)*100</f>
        <v>16.8263915443253</v>
      </c>
      <c r="I5" s="11">
        <f t="shared" si="0"/>
        <v>3.758802351191885</v>
      </c>
      <c r="J5" s="12">
        <f t="shared" si="0"/>
        <v>12.35208878204586</v>
      </c>
    </row>
    <row r="6" spans="1:10" ht="15">
      <c r="A6" s="13" t="s">
        <v>9</v>
      </c>
      <c r="B6" s="4">
        <v>5094518</v>
      </c>
      <c r="C6" s="4">
        <v>691814</v>
      </c>
      <c r="D6" s="5">
        <f t="shared" si="1"/>
        <v>5786332</v>
      </c>
      <c r="E6" s="5">
        <v>5512215</v>
      </c>
      <c r="F6" s="5">
        <v>663180</v>
      </c>
      <c r="G6" s="5">
        <f t="shared" si="2"/>
        <v>6175395</v>
      </c>
      <c r="H6" s="6">
        <f>+((E6-B6)/B6)*100</f>
        <v>8.198950322680183</v>
      </c>
      <c r="I6" s="6">
        <f t="shared" si="0"/>
        <v>-4.138973770406497</v>
      </c>
      <c r="J6" s="7">
        <f t="shared" si="0"/>
        <v>6.723827806631213</v>
      </c>
    </row>
    <row r="7" spans="1:10" ht="15">
      <c r="A7" s="8" t="s">
        <v>10</v>
      </c>
      <c r="B7" s="9">
        <v>4605875</v>
      </c>
      <c r="C7" s="9">
        <v>970531</v>
      </c>
      <c r="D7" s="10">
        <f t="shared" si="1"/>
        <v>5576406</v>
      </c>
      <c r="E7" s="10">
        <v>4880151</v>
      </c>
      <c r="F7" s="10">
        <v>797100</v>
      </c>
      <c r="G7" s="10">
        <f t="shared" si="2"/>
        <v>5677251</v>
      </c>
      <c r="H7" s="11">
        <f>+((E7-B7)/B7)*100</f>
        <v>5.954916275409125</v>
      </c>
      <c r="I7" s="11">
        <f t="shared" si="0"/>
        <v>-17.869702255775447</v>
      </c>
      <c r="J7" s="12">
        <f t="shared" si="0"/>
        <v>1.8084228443911725</v>
      </c>
    </row>
    <row r="8" spans="1:10" ht="15">
      <c r="A8" s="13" t="s">
        <v>11</v>
      </c>
      <c r="B8" s="4">
        <v>3245857</v>
      </c>
      <c r="C8" s="4">
        <v>7418363</v>
      </c>
      <c r="D8" s="5">
        <f t="shared" si="1"/>
        <v>10664220</v>
      </c>
      <c r="E8" s="5">
        <v>3319797</v>
      </c>
      <c r="F8" s="5">
        <v>3902781</v>
      </c>
      <c r="G8" s="5">
        <f t="shared" si="2"/>
        <v>7222578</v>
      </c>
      <c r="H8" s="6">
        <f>+((E8-B8)/B8)*100</f>
        <v>2.277980822938287</v>
      </c>
      <c r="I8" s="6">
        <f t="shared" si="0"/>
        <v>-47.39026655880819</v>
      </c>
      <c r="J8" s="7">
        <f t="shared" si="0"/>
        <v>-32.27279632265651</v>
      </c>
    </row>
    <row r="9" spans="1:10" ht="15">
      <c r="A9" s="8" t="s">
        <v>61</v>
      </c>
      <c r="B9" s="9">
        <v>168854</v>
      </c>
      <c r="C9" s="9">
        <v>181501</v>
      </c>
      <c r="D9" s="10">
        <f t="shared" si="1"/>
        <v>350355</v>
      </c>
      <c r="E9" s="10">
        <v>188096</v>
      </c>
      <c r="F9" s="10">
        <v>112626</v>
      </c>
      <c r="G9" s="10">
        <f t="shared" si="2"/>
        <v>300722</v>
      </c>
      <c r="H9" s="11">
        <f>+((E9-B9)/B9)*100</f>
        <v>11.39564357373826</v>
      </c>
      <c r="I9" s="11">
        <f t="shared" si="0"/>
        <v>-37.94744932534807</v>
      </c>
      <c r="J9" s="12">
        <f t="shared" si="0"/>
        <v>-14.16648827617702</v>
      </c>
    </row>
    <row r="10" spans="1:10" ht="15">
      <c r="A10" s="13" t="s">
        <v>12</v>
      </c>
      <c r="B10" s="4">
        <v>422498</v>
      </c>
      <c r="C10" s="4">
        <v>980984</v>
      </c>
      <c r="D10" s="5">
        <f t="shared" si="1"/>
        <v>1403482</v>
      </c>
      <c r="E10" s="5">
        <v>484164</v>
      </c>
      <c r="F10" s="5">
        <v>566905</v>
      </c>
      <c r="G10" s="5">
        <f t="shared" si="2"/>
        <v>1051069</v>
      </c>
      <c r="H10" s="6">
        <f>+((E10-B10)/B10)*100</f>
        <v>14.595572050045208</v>
      </c>
      <c r="I10" s="6">
        <f t="shared" si="0"/>
        <v>-42.210576319287576</v>
      </c>
      <c r="J10" s="7">
        <f t="shared" si="0"/>
        <v>-25.109905221442098</v>
      </c>
    </row>
    <row r="11" spans="1:10" ht="15">
      <c r="A11" s="8" t="s">
        <v>13</v>
      </c>
      <c r="B11" s="9">
        <v>793495</v>
      </c>
      <c r="C11" s="9">
        <v>497177</v>
      </c>
      <c r="D11" s="10">
        <f t="shared" si="1"/>
        <v>1290672</v>
      </c>
      <c r="E11" s="10">
        <v>832143</v>
      </c>
      <c r="F11" s="10">
        <v>291024</v>
      </c>
      <c r="G11" s="10">
        <f t="shared" si="2"/>
        <v>1123167</v>
      </c>
      <c r="H11" s="11">
        <f>+((E11-B11)/B11)*100</f>
        <v>4.870604099584749</v>
      </c>
      <c r="I11" s="11">
        <f t="shared" si="0"/>
        <v>-41.46470975125559</v>
      </c>
      <c r="J11" s="12">
        <f t="shared" si="0"/>
        <v>-12.978123024285024</v>
      </c>
    </row>
    <row r="12" spans="1:10" ht="15">
      <c r="A12" s="13" t="s">
        <v>14</v>
      </c>
      <c r="B12" s="4">
        <v>2209875</v>
      </c>
      <c r="C12" s="4">
        <v>300728</v>
      </c>
      <c r="D12" s="5">
        <f t="shared" si="1"/>
        <v>2510603</v>
      </c>
      <c r="E12" s="5">
        <v>2405487</v>
      </c>
      <c r="F12" s="5">
        <v>324159</v>
      </c>
      <c r="G12" s="5">
        <f t="shared" si="2"/>
        <v>2729646</v>
      </c>
      <c r="H12" s="6">
        <f>+((E12-B12)/B12)*100</f>
        <v>8.851722382487697</v>
      </c>
      <c r="I12" s="6">
        <f t="shared" si="0"/>
        <v>7.791426139235455</v>
      </c>
      <c r="J12" s="7">
        <f t="shared" si="0"/>
        <v>8.724716731398791</v>
      </c>
    </row>
    <row r="13" spans="1:10" ht="15">
      <c r="A13" s="8" t="s">
        <v>15</v>
      </c>
      <c r="B13" s="9">
        <v>1450288</v>
      </c>
      <c r="C13" s="9">
        <v>39742</v>
      </c>
      <c r="D13" s="10">
        <f t="shared" si="1"/>
        <v>1490030</v>
      </c>
      <c r="E13" s="10">
        <v>1660098</v>
      </c>
      <c r="F13" s="10">
        <v>23770</v>
      </c>
      <c r="G13" s="10">
        <f t="shared" si="2"/>
        <v>1683868</v>
      </c>
      <c r="H13" s="11">
        <f>+((E13-B13)/B13)*100</f>
        <v>14.466781770241496</v>
      </c>
      <c r="I13" s="11">
        <f t="shared" si="0"/>
        <v>-40.18922047204469</v>
      </c>
      <c r="J13" s="12">
        <f t="shared" si="0"/>
        <v>13.008999818795594</v>
      </c>
    </row>
    <row r="14" spans="1:10" ht="15">
      <c r="A14" s="13" t="s">
        <v>16</v>
      </c>
      <c r="B14" s="4">
        <v>497756</v>
      </c>
      <c r="C14" s="4">
        <v>9597</v>
      </c>
      <c r="D14" s="5">
        <f t="shared" si="1"/>
        <v>507353</v>
      </c>
      <c r="E14" s="5">
        <v>585333</v>
      </c>
      <c r="F14" s="5">
        <v>3865</v>
      </c>
      <c r="G14" s="5">
        <f t="shared" si="2"/>
        <v>589198</v>
      </c>
      <c r="H14" s="6">
        <f>+((E14-B14)/B14)*100</f>
        <v>17.594363503403272</v>
      </c>
      <c r="I14" s="6">
        <f t="shared" si="0"/>
        <v>-59.72699802021465</v>
      </c>
      <c r="J14" s="7">
        <f t="shared" si="0"/>
        <v>16.13176624559232</v>
      </c>
    </row>
    <row r="15" spans="1:10" ht="15">
      <c r="A15" s="8" t="s">
        <v>17</v>
      </c>
      <c r="B15" s="9">
        <v>1052949</v>
      </c>
      <c r="C15" s="9">
        <v>78475</v>
      </c>
      <c r="D15" s="10">
        <f t="shared" si="1"/>
        <v>1131424</v>
      </c>
      <c r="E15" s="10">
        <v>1203307</v>
      </c>
      <c r="F15" s="10">
        <v>90744</v>
      </c>
      <c r="G15" s="10">
        <f t="shared" si="2"/>
        <v>1294051</v>
      </c>
      <c r="H15" s="11">
        <f>+((E15-B15)/B15)*100</f>
        <v>14.279703955272288</v>
      </c>
      <c r="I15" s="11">
        <f t="shared" si="0"/>
        <v>15.634278432621853</v>
      </c>
      <c r="J15" s="12">
        <f t="shared" si="0"/>
        <v>14.373656560228525</v>
      </c>
    </row>
    <row r="16" spans="1:10" ht="15">
      <c r="A16" s="13" t="s">
        <v>18</v>
      </c>
      <c r="B16" s="4">
        <v>88497</v>
      </c>
      <c r="C16" s="4"/>
      <c r="D16" s="5">
        <f t="shared" si="1"/>
        <v>88497</v>
      </c>
      <c r="E16" s="5">
        <v>119211</v>
      </c>
      <c r="F16" s="5">
        <v>2406</v>
      </c>
      <c r="G16" s="5">
        <f t="shared" si="2"/>
        <v>121617</v>
      </c>
      <c r="H16" s="6">
        <f>+((E16-B16)/B16)*100</f>
        <v>34.706261229194205</v>
      </c>
      <c r="I16" s="6"/>
      <c r="J16" s="7">
        <f t="shared" si="0"/>
        <v>37.42499745754093</v>
      </c>
    </row>
    <row r="17" spans="1:10" ht="15">
      <c r="A17" s="8" t="s">
        <v>19</v>
      </c>
      <c r="B17" s="9">
        <v>98508</v>
      </c>
      <c r="C17" s="9"/>
      <c r="D17" s="10">
        <f t="shared" si="1"/>
        <v>98508</v>
      </c>
      <c r="E17" s="10">
        <v>102479</v>
      </c>
      <c r="F17" s="10"/>
      <c r="G17" s="10">
        <f t="shared" si="2"/>
        <v>102479</v>
      </c>
      <c r="H17" s="11">
        <f>+((E17-B17)/B17)*100</f>
        <v>4.031144678604783</v>
      </c>
      <c r="I17" s="11"/>
      <c r="J17" s="12">
        <f t="shared" si="0"/>
        <v>4.031144678604783</v>
      </c>
    </row>
    <row r="18" spans="1:10" ht="15">
      <c r="A18" s="13" t="s">
        <v>20</v>
      </c>
      <c r="B18" s="4">
        <v>67846</v>
      </c>
      <c r="C18" s="4">
        <v>3106</v>
      </c>
      <c r="D18" s="5">
        <f t="shared" si="1"/>
        <v>70952</v>
      </c>
      <c r="E18" s="5">
        <v>63764</v>
      </c>
      <c r="F18" s="5">
        <v>2274</v>
      </c>
      <c r="G18" s="5">
        <f t="shared" si="2"/>
        <v>66038</v>
      </c>
      <c r="H18" s="6">
        <f>+((E18-B18)/B18)*100</f>
        <v>-6.0165669309907726</v>
      </c>
      <c r="I18" s="6">
        <f>+((F18-C18)/C18)*100</f>
        <v>-26.78686413393432</v>
      </c>
      <c r="J18" s="7">
        <f t="shared" si="0"/>
        <v>-6.925808997632202</v>
      </c>
    </row>
    <row r="19" spans="1:10" ht="15">
      <c r="A19" s="8" t="s">
        <v>62</v>
      </c>
      <c r="B19" s="9"/>
      <c r="C19" s="9"/>
      <c r="D19" s="10"/>
      <c r="E19" s="10"/>
      <c r="F19" s="10"/>
      <c r="G19" s="10"/>
      <c r="H19" s="11"/>
      <c r="I19" s="11"/>
      <c r="J19" s="12"/>
    </row>
    <row r="20" spans="1:10" ht="15">
      <c r="A20" s="13" t="s">
        <v>21</v>
      </c>
      <c r="B20" s="4">
        <v>102784</v>
      </c>
      <c r="C20" s="4">
        <v>5203</v>
      </c>
      <c r="D20" s="5">
        <f t="shared" si="1"/>
        <v>107987</v>
      </c>
      <c r="E20" s="5">
        <v>133549</v>
      </c>
      <c r="F20" s="5">
        <v>3653</v>
      </c>
      <c r="G20" s="5">
        <f t="shared" si="2"/>
        <v>137202</v>
      </c>
      <c r="H20" s="6">
        <f>+((E20-B20)/B20)*100</f>
        <v>29.931701432129515</v>
      </c>
      <c r="I20" s="6">
        <f>+((F20-C20)/C20)*100</f>
        <v>-29.79050547760907</v>
      </c>
      <c r="J20" s="7">
        <f>+((G20-D20)/D20)*100</f>
        <v>27.05418244788725</v>
      </c>
    </row>
    <row r="21" spans="1:10" ht="15">
      <c r="A21" s="8" t="s">
        <v>22</v>
      </c>
      <c r="B21" s="9">
        <v>286</v>
      </c>
      <c r="C21" s="9"/>
      <c r="D21" s="10">
        <f t="shared" si="1"/>
        <v>286</v>
      </c>
      <c r="E21" s="10"/>
      <c r="F21" s="10"/>
      <c r="G21" s="10"/>
      <c r="H21" s="11">
        <f aca="true" t="shared" si="3" ref="H21:J60">+((E21-B21)/B21)*100</f>
        <v>-100</v>
      </c>
      <c r="I21" s="11"/>
      <c r="J21" s="12">
        <f aca="true" t="shared" si="4" ref="J21:J58">+((G21-D21)/D21)*100</f>
        <v>-100</v>
      </c>
    </row>
    <row r="22" spans="1:10" ht="15">
      <c r="A22" s="13" t="s">
        <v>23</v>
      </c>
      <c r="B22" s="4">
        <v>160603</v>
      </c>
      <c r="C22" s="4">
        <v>350</v>
      </c>
      <c r="D22" s="5">
        <f t="shared" si="1"/>
        <v>160953</v>
      </c>
      <c r="E22" s="5">
        <v>220779</v>
      </c>
      <c r="F22" s="5">
        <v>1020</v>
      </c>
      <c r="G22" s="5">
        <f t="shared" si="2"/>
        <v>221799</v>
      </c>
      <c r="H22" s="6">
        <f t="shared" si="3"/>
        <v>37.46878949957348</v>
      </c>
      <c r="I22" s="6">
        <f t="shared" si="3"/>
        <v>191.42857142857144</v>
      </c>
      <c r="J22" s="7">
        <f t="shared" si="4"/>
        <v>37.80358241225699</v>
      </c>
    </row>
    <row r="23" spans="1:10" ht="15">
      <c r="A23" s="8" t="s">
        <v>24</v>
      </c>
      <c r="B23" s="9">
        <v>66461</v>
      </c>
      <c r="C23" s="9"/>
      <c r="D23" s="10">
        <f t="shared" si="1"/>
        <v>66461</v>
      </c>
      <c r="E23" s="10">
        <v>77888</v>
      </c>
      <c r="F23" s="10">
        <v>124</v>
      </c>
      <c r="G23" s="10">
        <f t="shared" si="2"/>
        <v>78012</v>
      </c>
      <c r="H23" s="11">
        <f t="shared" si="3"/>
        <v>17.193542077308496</v>
      </c>
      <c r="I23" s="11"/>
      <c r="J23" s="12">
        <f t="shared" si="4"/>
        <v>17.380117662990322</v>
      </c>
    </row>
    <row r="24" spans="1:10" ht="15">
      <c r="A24" s="13" t="s">
        <v>25</v>
      </c>
      <c r="B24" s="4">
        <v>46283</v>
      </c>
      <c r="C24" s="4">
        <v>12286</v>
      </c>
      <c r="D24" s="5">
        <f t="shared" si="1"/>
        <v>58569</v>
      </c>
      <c r="E24" s="5">
        <v>131875</v>
      </c>
      <c r="F24" s="5">
        <v>11773</v>
      </c>
      <c r="G24" s="5">
        <f t="shared" si="2"/>
        <v>143648</v>
      </c>
      <c r="H24" s="6">
        <f t="shared" si="3"/>
        <v>184.93183242227167</v>
      </c>
      <c r="I24" s="6">
        <f t="shared" si="3"/>
        <v>-4.175484291062999</v>
      </c>
      <c r="J24" s="7">
        <f t="shared" si="4"/>
        <v>145.26285236217112</v>
      </c>
    </row>
    <row r="25" spans="1:10" ht="15">
      <c r="A25" s="8" t="s">
        <v>26</v>
      </c>
      <c r="B25" s="9">
        <v>86372</v>
      </c>
      <c r="C25" s="9">
        <v>104</v>
      </c>
      <c r="D25" s="10">
        <f t="shared" si="1"/>
        <v>86476</v>
      </c>
      <c r="E25" s="10">
        <v>93560</v>
      </c>
      <c r="F25" s="10">
        <v>1523</v>
      </c>
      <c r="G25" s="10">
        <f t="shared" si="2"/>
        <v>95083</v>
      </c>
      <c r="H25" s="11">
        <f t="shared" si="3"/>
        <v>8.322141434724216</v>
      </c>
      <c r="I25" s="11">
        <f t="shared" si="3"/>
        <v>1364.423076923077</v>
      </c>
      <c r="J25" s="12">
        <f t="shared" si="4"/>
        <v>9.953050557380081</v>
      </c>
    </row>
    <row r="26" spans="1:10" ht="15">
      <c r="A26" s="13" t="s">
        <v>27</v>
      </c>
      <c r="B26" s="4"/>
      <c r="C26" s="4"/>
      <c r="D26" s="5"/>
      <c r="E26" s="5"/>
      <c r="F26" s="5"/>
      <c r="G26" s="5"/>
      <c r="H26" s="6"/>
      <c r="I26" s="6"/>
      <c r="J26" s="7"/>
    </row>
    <row r="27" spans="1:10" ht="15">
      <c r="A27" s="8" t="s">
        <v>28</v>
      </c>
      <c r="B27" s="9">
        <v>229229</v>
      </c>
      <c r="C27" s="9">
        <v>5862</v>
      </c>
      <c r="D27" s="10">
        <f t="shared" si="1"/>
        <v>235091</v>
      </c>
      <c r="E27" s="10">
        <v>271215</v>
      </c>
      <c r="F27" s="10">
        <v>2890</v>
      </c>
      <c r="G27" s="10">
        <f t="shared" si="2"/>
        <v>274105</v>
      </c>
      <c r="H27" s="11">
        <f t="shared" si="3"/>
        <v>18.316181634958927</v>
      </c>
      <c r="I27" s="11">
        <f t="shared" si="3"/>
        <v>-50.699419993176384</v>
      </c>
      <c r="J27" s="12">
        <f t="shared" si="4"/>
        <v>16.595275871896416</v>
      </c>
    </row>
    <row r="28" spans="1:10" ht="15">
      <c r="A28" s="13" t="s">
        <v>29</v>
      </c>
      <c r="B28" s="4">
        <v>989905</v>
      </c>
      <c r="C28" s="4">
        <v>9284</v>
      </c>
      <c r="D28" s="5">
        <f t="shared" si="1"/>
        <v>999189</v>
      </c>
      <c r="E28" s="5">
        <v>932351</v>
      </c>
      <c r="F28" s="5">
        <v>15202</v>
      </c>
      <c r="G28" s="5">
        <f t="shared" si="2"/>
        <v>947553</v>
      </c>
      <c r="H28" s="6">
        <f t="shared" si="3"/>
        <v>-5.814093271576565</v>
      </c>
      <c r="I28" s="6">
        <f t="shared" si="3"/>
        <v>63.74407582938388</v>
      </c>
      <c r="J28" s="7">
        <f t="shared" si="4"/>
        <v>-5.167791078564716</v>
      </c>
    </row>
    <row r="29" spans="1:10" ht="15">
      <c r="A29" s="8" t="s">
        <v>30</v>
      </c>
      <c r="B29" s="9">
        <v>436036</v>
      </c>
      <c r="C29" s="9">
        <v>8531</v>
      </c>
      <c r="D29" s="10">
        <f t="shared" si="1"/>
        <v>444567</v>
      </c>
      <c r="E29" s="10">
        <v>466451</v>
      </c>
      <c r="F29" s="10">
        <v>6138</v>
      </c>
      <c r="G29" s="10">
        <f t="shared" si="2"/>
        <v>472589</v>
      </c>
      <c r="H29" s="11">
        <f t="shared" si="3"/>
        <v>6.975341485565412</v>
      </c>
      <c r="I29" s="11">
        <f t="shared" si="3"/>
        <v>-28.050638846559607</v>
      </c>
      <c r="J29" s="12">
        <f t="shared" si="4"/>
        <v>6.30321188932152</v>
      </c>
    </row>
    <row r="30" spans="1:10" ht="15">
      <c r="A30" s="13" t="s">
        <v>31</v>
      </c>
      <c r="B30" s="4">
        <v>134320</v>
      </c>
      <c r="C30" s="4">
        <v>283</v>
      </c>
      <c r="D30" s="5">
        <f t="shared" si="1"/>
        <v>134603</v>
      </c>
      <c r="E30" s="5">
        <v>163832</v>
      </c>
      <c r="F30" s="5">
        <v>961</v>
      </c>
      <c r="G30" s="5">
        <f t="shared" si="2"/>
        <v>164793</v>
      </c>
      <c r="H30" s="6">
        <f t="shared" si="3"/>
        <v>21.971411554496726</v>
      </c>
      <c r="I30" s="6">
        <f t="shared" si="3"/>
        <v>239.5759717314488</v>
      </c>
      <c r="J30" s="7">
        <f t="shared" si="4"/>
        <v>22.42892060355267</v>
      </c>
    </row>
    <row r="31" spans="1:10" ht="15">
      <c r="A31" s="8" t="s">
        <v>63</v>
      </c>
      <c r="B31" s="9">
        <v>1959</v>
      </c>
      <c r="C31" s="9">
        <v>17814</v>
      </c>
      <c r="D31" s="10">
        <f t="shared" si="1"/>
        <v>19773</v>
      </c>
      <c r="E31" s="10">
        <v>1115</v>
      </c>
      <c r="F31" s="10">
        <v>20124</v>
      </c>
      <c r="G31" s="10">
        <f t="shared" si="2"/>
        <v>21239</v>
      </c>
      <c r="H31" s="11">
        <f t="shared" si="3"/>
        <v>-43.08320571720265</v>
      </c>
      <c r="I31" s="11">
        <f t="shared" si="3"/>
        <v>12.967329067025934</v>
      </c>
      <c r="J31" s="12">
        <f t="shared" si="4"/>
        <v>7.4141506094168825</v>
      </c>
    </row>
    <row r="32" spans="1:10" ht="15">
      <c r="A32" s="13" t="s">
        <v>32</v>
      </c>
      <c r="B32" s="4">
        <v>9388</v>
      </c>
      <c r="C32" s="4"/>
      <c r="D32" s="5">
        <f>+B32+C32</f>
        <v>9388</v>
      </c>
      <c r="E32" s="5"/>
      <c r="F32" s="5"/>
      <c r="G32" s="5"/>
      <c r="H32" s="6">
        <f t="shared" si="3"/>
        <v>-100</v>
      </c>
      <c r="I32" s="6"/>
      <c r="J32" s="7">
        <f t="shared" si="4"/>
        <v>-100</v>
      </c>
    </row>
    <row r="33" spans="1:10" ht="15">
      <c r="A33" s="8" t="s">
        <v>64</v>
      </c>
      <c r="B33" s="9">
        <v>426483</v>
      </c>
      <c r="C33" s="9">
        <v>130273</v>
      </c>
      <c r="D33" s="10">
        <f t="shared" si="1"/>
        <v>556756</v>
      </c>
      <c r="E33" s="10">
        <v>439022</v>
      </c>
      <c r="F33" s="10">
        <v>122685</v>
      </c>
      <c r="G33" s="10">
        <f t="shared" si="2"/>
        <v>561707</v>
      </c>
      <c r="H33" s="11">
        <f t="shared" si="3"/>
        <v>2.940093743478638</v>
      </c>
      <c r="I33" s="11">
        <f t="shared" si="3"/>
        <v>-5.824691225349842</v>
      </c>
      <c r="J33" s="12">
        <f t="shared" si="4"/>
        <v>0.8892584902542586</v>
      </c>
    </row>
    <row r="34" spans="1:10" ht="15">
      <c r="A34" s="13" t="s">
        <v>33</v>
      </c>
      <c r="B34" s="4">
        <v>103159</v>
      </c>
      <c r="C34" s="4"/>
      <c r="D34" s="5">
        <f t="shared" si="1"/>
        <v>103159</v>
      </c>
      <c r="E34" s="5">
        <v>108602</v>
      </c>
      <c r="F34" s="5"/>
      <c r="G34" s="5">
        <f t="shared" si="2"/>
        <v>108602</v>
      </c>
      <c r="H34" s="6">
        <f t="shared" si="3"/>
        <v>5.27632101900949</v>
      </c>
      <c r="I34" s="6"/>
      <c r="J34" s="7">
        <f t="shared" si="4"/>
        <v>5.27632101900949</v>
      </c>
    </row>
    <row r="35" spans="1:10" ht="15">
      <c r="A35" s="8" t="s">
        <v>34</v>
      </c>
      <c r="B35" s="9">
        <v>37969</v>
      </c>
      <c r="C35" s="9">
        <v>66414</v>
      </c>
      <c r="D35" s="10">
        <f t="shared" si="1"/>
        <v>104383</v>
      </c>
      <c r="E35" s="10">
        <v>36742</v>
      </c>
      <c r="F35" s="10">
        <v>77693</v>
      </c>
      <c r="G35" s="10">
        <f t="shared" si="2"/>
        <v>114435</v>
      </c>
      <c r="H35" s="11">
        <f t="shared" si="3"/>
        <v>-3.2315836603545</v>
      </c>
      <c r="I35" s="11">
        <f t="shared" si="3"/>
        <v>16.98286505857199</v>
      </c>
      <c r="J35" s="12">
        <f t="shared" si="4"/>
        <v>9.62992058093751</v>
      </c>
    </row>
    <row r="36" spans="1:10" ht="15">
      <c r="A36" s="13" t="s">
        <v>35</v>
      </c>
      <c r="B36" s="4">
        <v>105965</v>
      </c>
      <c r="C36" s="4"/>
      <c r="D36" s="5">
        <f t="shared" si="1"/>
        <v>105965</v>
      </c>
      <c r="E36" s="5">
        <v>127643</v>
      </c>
      <c r="F36" s="5"/>
      <c r="G36" s="5">
        <f t="shared" si="2"/>
        <v>127643</v>
      </c>
      <c r="H36" s="6">
        <f t="shared" si="3"/>
        <v>20.457698296607372</v>
      </c>
      <c r="I36" s="6"/>
      <c r="J36" s="7">
        <f t="shared" si="4"/>
        <v>20.457698296607372</v>
      </c>
    </row>
    <row r="37" spans="1:10" ht="15">
      <c r="A37" s="8" t="s">
        <v>36</v>
      </c>
      <c r="B37" s="9">
        <v>196284</v>
      </c>
      <c r="C37" s="9"/>
      <c r="D37" s="10">
        <f t="shared" si="1"/>
        <v>196284</v>
      </c>
      <c r="E37" s="10">
        <v>249258</v>
      </c>
      <c r="F37" s="10"/>
      <c r="G37" s="10">
        <f t="shared" si="2"/>
        <v>249258</v>
      </c>
      <c r="H37" s="11">
        <f t="shared" si="3"/>
        <v>26.988445313932875</v>
      </c>
      <c r="I37" s="11"/>
      <c r="J37" s="12">
        <f t="shared" si="4"/>
        <v>26.988445313932875</v>
      </c>
    </row>
    <row r="38" spans="1:10" ht="15">
      <c r="A38" s="13" t="s">
        <v>37</v>
      </c>
      <c r="B38" s="4">
        <v>32077</v>
      </c>
      <c r="C38" s="4"/>
      <c r="D38" s="5">
        <f t="shared" si="1"/>
        <v>32077</v>
      </c>
      <c r="E38" s="5">
        <v>52692</v>
      </c>
      <c r="F38" s="5">
        <v>252</v>
      </c>
      <c r="G38" s="5">
        <f t="shared" si="2"/>
        <v>52944</v>
      </c>
      <c r="H38" s="6">
        <f t="shared" si="3"/>
        <v>64.26723197306481</v>
      </c>
      <c r="I38" s="6"/>
      <c r="J38" s="7">
        <f t="shared" si="4"/>
        <v>65.05284159990023</v>
      </c>
    </row>
    <row r="39" spans="1:10" ht="15">
      <c r="A39" s="8" t="s">
        <v>38</v>
      </c>
      <c r="B39" s="9">
        <v>830084</v>
      </c>
      <c r="C39" s="9">
        <v>77203</v>
      </c>
      <c r="D39" s="10">
        <f t="shared" si="1"/>
        <v>907287</v>
      </c>
      <c r="E39" s="10">
        <v>877546</v>
      </c>
      <c r="F39" s="10">
        <v>65069</v>
      </c>
      <c r="G39" s="10">
        <f t="shared" si="2"/>
        <v>942615</v>
      </c>
      <c r="H39" s="11">
        <f t="shared" si="3"/>
        <v>5.717734590716121</v>
      </c>
      <c r="I39" s="11">
        <f t="shared" si="3"/>
        <v>-15.71700581583617</v>
      </c>
      <c r="J39" s="12">
        <f t="shared" si="4"/>
        <v>3.8938064801986583</v>
      </c>
    </row>
    <row r="40" spans="1:10" ht="15">
      <c r="A40" s="13" t="s">
        <v>39</v>
      </c>
      <c r="B40" s="4">
        <v>9449</v>
      </c>
      <c r="C40" s="4"/>
      <c r="D40" s="5">
        <f t="shared" si="1"/>
        <v>9449</v>
      </c>
      <c r="E40" s="5">
        <v>28016</v>
      </c>
      <c r="F40" s="5">
        <v>715</v>
      </c>
      <c r="G40" s="5">
        <f t="shared" si="2"/>
        <v>28731</v>
      </c>
      <c r="H40" s="6">
        <f t="shared" si="3"/>
        <v>196.49698380781035</v>
      </c>
      <c r="I40" s="6"/>
      <c r="J40" s="7">
        <f t="shared" si="4"/>
        <v>204.06392210815957</v>
      </c>
    </row>
    <row r="41" spans="1:10" ht="15">
      <c r="A41" s="8" t="s">
        <v>40</v>
      </c>
      <c r="B41" s="9">
        <v>457293</v>
      </c>
      <c r="C41" s="9">
        <v>37010</v>
      </c>
      <c r="D41" s="10">
        <f t="shared" si="1"/>
        <v>494303</v>
      </c>
      <c r="E41" s="10">
        <v>517543</v>
      </c>
      <c r="F41" s="10">
        <v>41977</v>
      </c>
      <c r="G41" s="10">
        <f t="shared" si="2"/>
        <v>559520</v>
      </c>
      <c r="H41" s="11">
        <f t="shared" si="3"/>
        <v>13.175360217628523</v>
      </c>
      <c r="I41" s="11">
        <f t="shared" si="3"/>
        <v>13.42069710888949</v>
      </c>
      <c r="J41" s="12">
        <f t="shared" si="4"/>
        <v>13.193729352239417</v>
      </c>
    </row>
    <row r="42" spans="1:10" ht="15">
      <c r="A42" s="13" t="s">
        <v>41</v>
      </c>
      <c r="B42" s="4">
        <v>359561</v>
      </c>
      <c r="C42" s="4">
        <v>2145</v>
      </c>
      <c r="D42" s="5">
        <f t="shared" si="1"/>
        <v>361706</v>
      </c>
      <c r="E42" s="5">
        <v>408060</v>
      </c>
      <c r="F42" s="5">
        <v>1303</v>
      </c>
      <c r="G42" s="5">
        <f t="shared" si="2"/>
        <v>409363</v>
      </c>
      <c r="H42" s="6">
        <f t="shared" si="3"/>
        <v>13.488392790096812</v>
      </c>
      <c r="I42" s="6">
        <f t="shared" si="3"/>
        <v>-39.25407925407926</v>
      </c>
      <c r="J42" s="7">
        <f t="shared" si="4"/>
        <v>13.175617766915673</v>
      </c>
    </row>
    <row r="43" spans="1:10" ht="15">
      <c r="A43" s="8" t="s">
        <v>42</v>
      </c>
      <c r="B43" s="9">
        <v>261450</v>
      </c>
      <c r="C43" s="9">
        <v>362</v>
      </c>
      <c r="D43" s="10">
        <f t="shared" si="1"/>
        <v>261812</v>
      </c>
      <c r="E43" s="10">
        <v>332260</v>
      </c>
      <c r="F43" s="10">
        <v>527</v>
      </c>
      <c r="G43" s="10">
        <f t="shared" si="2"/>
        <v>332787</v>
      </c>
      <c r="H43" s="11">
        <f t="shared" si="3"/>
        <v>27.083572384777206</v>
      </c>
      <c r="I43" s="11">
        <f t="shared" si="3"/>
        <v>45.58011049723757</v>
      </c>
      <c r="J43" s="12">
        <f t="shared" si="4"/>
        <v>27.109147021526898</v>
      </c>
    </row>
    <row r="44" spans="1:10" ht="15">
      <c r="A44" s="13" t="s">
        <v>43</v>
      </c>
      <c r="B44" s="4">
        <v>158261</v>
      </c>
      <c r="C44" s="4">
        <v>257</v>
      </c>
      <c r="D44" s="5">
        <f t="shared" si="1"/>
        <v>158518</v>
      </c>
      <c r="E44" s="5">
        <v>185881</v>
      </c>
      <c r="F44" s="5"/>
      <c r="G44" s="5">
        <f t="shared" si="2"/>
        <v>185881</v>
      </c>
      <c r="H44" s="6">
        <f t="shared" si="3"/>
        <v>17.452183418530147</v>
      </c>
      <c r="I44" s="6">
        <f t="shared" si="3"/>
        <v>-100</v>
      </c>
      <c r="J44" s="7">
        <f t="shared" si="4"/>
        <v>17.261762071184343</v>
      </c>
    </row>
    <row r="45" spans="1:10" ht="15">
      <c r="A45" s="8" t="s">
        <v>44</v>
      </c>
      <c r="B45" s="9">
        <v>161573</v>
      </c>
      <c r="C45" s="9">
        <v>2613</v>
      </c>
      <c r="D45" s="10">
        <f t="shared" si="1"/>
        <v>164186</v>
      </c>
      <c r="E45" s="10">
        <v>178445</v>
      </c>
      <c r="F45" s="10">
        <v>730</v>
      </c>
      <c r="G45" s="10">
        <f t="shared" si="2"/>
        <v>179175</v>
      </c>
      <c r="H45" s="11">
        <f t="shared" si="3"/>
        <v>10.442338757094316</v>
      </c>
      <c r="I45" s="11">
        <f t="shared" si="3"/>
        <v>-72.06276310753923</v>
      </c>
      <c r="J45" s="12">
        <f t="shared" si="4"/>
        <v>9.12928020659496</v>
      </c>
    </row>
    <row r="46" spans="1:10" ht="15">
      <c r="A46" s="13" t="s">
        <v>45</v>
      </c>
      <c r="B46" s="4">
        <v>23597</v>
      </c>
      <c r="C46" s="4"/>
      <c r="D46" s="5">
        <f>+B46+C46</f>
        <v>23597</v>
      </c>
      <c r="E46" s="5">
        <v>314063</v>
      </c>
      <c r="F46" s="5">
        <v>1082</v>
      </c>
      <c r="G46" s="5">
        <f>+E46+F46</f>
        <v>315145</v>
      </c>
      <c r="H46" s="6">
        <f t="shared" si="3"/>
        <v>1230.94461160317</v>
      </c>
      <c r="I46" s="6"/>
      <c r="J46" s="7">
        <f t="shared" si="4"/>
        <v>1235.5299402466414</v>
      </c>
    </row>
    <row r="47" spans="1:10" ht="15">
      <c r="A47" s="8" t="s">
        <v>46</v>
      </c>
      <c r="B47" s="9">
        <v>794701</v>
      </c>
      <c r="C47" s="9">
        <v>25499</v>
      </c>
      <c r="D47" s="10">
        <f t="shared" si="1"/>
        <v>820200</v>
      </c>
      <c r="E47" s="10">
        <v>849108</v>
      </c>
      <c r="F47" s="10">
        <v>24597</v>
      </c>
      <c r="G47" s="10">
        <f t="shared" si="2"/>
        <v>873705</v>
      </c>
      <c r="H47" s="11">
        <f t="shared" si="3"/>
        <v>6.846222667393145</v>
      </c>
      <c r="I47" s="11">
        <f t="shared" si="3"/>
        <v>-3.5373936232793444</v>
      </c>
      <c r="J47" s="12">
        <f t="shared" si="4"/>
        <v>6.523408924652524</v>
      </c>
    </row>
    <row r="48" spans="1:10" ht="15">
      <c r="A48" s="13" t="s">
        <v>47</v>
      </c>
      <c r="B48" s="4">
        <v>22047</v>
      </c>
      <c r="C48" s="4"/>
      <c r="D48" s="5">
        <f t="shared" si="1"/>
        <v>22047</v>
      </c>
      <c r="E48" s="5">
        <v>45920</v>
      </c>
      <c r="F48" s="5"/>
      <c r="G48" s="5">
        <f t="shared" si="2"/>
        <v>45920</v>
      </c>
      <c r="H48" s="6">
        <f t="shared" si="3"/>
        <v>108.28230598267339</v>
      </c>
      <c r="I48" s="6"/>
      <c r="J48" s="7">
        <f t="shared" si="4"/>
        <v>108.28230598267339</v>
      </c>
    </row>
    <row r="49" spans="1:10" ht="15">
      <c r="A49" s="8" t="s">
        <v>48</v>
      </c>
      <c r="B49" s="9">
        <v>44647</v>
      </c>
      <c r="C49" s="9">
        <v>354</v>
      </c>
      <c r="D49" s="10">
        <f t="shared" si="1"/>
        <v>45001</v>
      </c>
      <c r="E49" s="10">
        <v>44722</v>
      </c>
      <c r="F49" s="10">
        <v>328</v>
      </c>
      <c r="G49" s="10">
        <f t="shared" si="2"/>
        <v>45050</v>
      </c>
      <c r="H49" s="15">
        <f t="shared" si="3"/>
        <v>0.16798441104665487</v>
      </c>
      <c r="I49" s="11">
        <f t="shared" si="3"/>
        <v>-7.344632768361582</v>
      </c>
      <c r="J49" s="26">
        <f t="shared" si="4"/>
        <v>0.10888646918957358</v>
      </c>
    </row>
    <row r="50" spans="1:10" ht="15">
      <c r="A50" s="13" t="s">
        <v>49</v>
      </c>
      <c r="B50" s="4">
        <v>235835</v>
      </c>
      <c r="C50" s="4">
        <v>4012</v>
      </c>
      <c r="D50" s="5">
        <f t="shared" si="1"/>
        <v>239847</v>
      </c>
      <c r="E50" s="5">
        <v>268484</v>
      </c>
      <c r="F50" s="5">
        <v>4116</v>
      </c>
      <c r="G50" s="5">
        <f t="shared" si="2"/>
        <v>272600</v>
      </c>
      <c r="H50" s="6">
        <f t="shared" si="3"/>
        <v>13.844001102465706</v>
      </c>
      <c r="I50" s="6">
        <f t="shared" si="3"/>
        <v>2.59222333000997</v>
      </c>
      <c r="J50" s="7">
        <f t="shared" si="4"/>
        <v>13.65578889875629</v>
      </c>
    </row>
    <row r="51" spans="1:10" ht="15">
      <c r="A51" s="8" t="s">
        <v>50</v>
      </c>
      <c r="B51" s="9">
        <v>326488</v>
      </c>
      <c r="C51" s="9">
        <v>9776</v>
      </c>
      <c r="D51" s="10">
        <f t="shared" si="1"/>
        <v>336264</v>
      </c>
      <c r="E51" s="10">
        <v>373734</v>
      </c>
      <c r="F51" s="10">
        <v>10310</v>
      </c>
      <c r="G51" s="10">
        <f t="shared" si="2"/>
        <v>384044</v>
      </c>
      <c r="H51" s="11">
        <f t="shared" si="3"/>
        <v>14.47097596236309</v>
      </c>
      <c r="I51" s="11">
        <f t="shared" si="3"/>
        <v>5.462356792144027</v>
      </c>
      <c r="J51" s="12">
        <f t="shared" si="4"/>
        <v>14.209073822948637</v>
      </c>
    </row>
    <row r="52" spans="1:10" ht="15">
      <c r="A52" s="13" t="s">
        <v>51</v>
      </c>
      <c r="B52" s="4">
        <v>140553</v>
      </c>
      <c r="C52" s="4">
        <v>71</v>
      </c>
      <c r="D52" s="5">
        <f t="shared" si="1"/>
        <v>140624</v>
      </c>
      <c r="E52" s="5">
        <v>75803</v>
      </c>
      <c r="F52" s="5"/>
      <c r="G52" s="5">
        <f t="shared" si="2"/>
        <v>75803</v>
      </c>
      <c r="H52" s="6">
        <f t="shared" si="3"/>
        <v>-46.068031276457994</v>
      </c>
      <c r="I52" s="6">
        <f t="shared" si="3"/>
        <v>-100</v>
      </c>
      <c r="J52" s="7">
        <f t="shared" si="4"/>
        <v>-46.095261121856865</v>
      </c>
    </row>
    <row r="53" spans="1:10" ht="15">
      <c r="A53" s="8" t="s">
        <v>52</v>
      </c>
      <c r="B53" s="9">
        <v>50779</v>
      </c>
      <c r="C53" s="9">
        <v>3174</v>
      </c>
      <c r="D53" s="10">
        <f t="shared" si="1"/>
        <v>53953</v>
      </c>
      <c r="E53" s="10">
        <v>38093</v>
      </c>
      <c r="F53" s="10">
        <v>2392</v>
      </c>
      <c r="G53" s="10">
        <f t="shared" si="2"/>
        <v>40485</v>
      </c>
      <c r="H53" s="11">
        <f t="shared" si="3"/>
        <v>-24.982768467279783</v>
      </c>
      <c r="I53" s="11">
        <f t="shared" si="3"/>
        <v>-24.637681159420293</v>
      </c>
      <c r="J53" s="12">
        <f t="shared" si="4"/>
        <v>-24.962467332678443</v>
      </c>
    </row>
    <row r="54" spans="1:10" ht="15">
      <c r="A54" s="13" t="s">
        <v>53</v>
      </c>
      <c r="B54" s="4">
        <v>23181</v>
      </c>
      <c r="C54" s="4"/>
      <c r="D54" s="5">
        <f t="shared" si="1"/>
        <v>23181</v>
      </c>
      <c r="E54" s="5">
        <v>25221</v>
      </c>
      <c r="F54" s="5"/>
      <c r="G54" s="5">
        <f t="shared" si="2"/>
        <v>25221</v>
      </c>
      <c r="H54" s="6">
        <f t="shared" si="3"/>
        <v>8.80031059919762</v>
      </c>
      <c r="I54" s="6"/>
      <c r="J54" s="7">
        <f t="shared" si="4"/>
        <v>8.80031059919762</v>
      </c>
    </row>
    <row r="55" spans="1:10" ht="15">
      <c r="A55" s="8" t="s">
        <v>54</v>
      </c>
      <c r="B55" s="9">
        <v>1471</v>
      </c>
      <c r="C55" s="9"/>
      <c r="D55" s="10">
        <f t="shared" si="1"/>
        <v>1471</v>
      </c>
      <c r="E55" s="10">
        <v>8906</v>
      </c>
      <c r="F55" s="10"/>
      <c r="G55" s="10">
        <f t="shared" si="2"/>
        <v>8906</v>
      </c>
      <c r="H55" s="11">
        <f t="shared" si="3"/>
        <v>505.4384772263767</v>
      </c>
      <c r="I55" s="11"/>
      <c r="J55" s="12">
        <f t="shared" si="4"/>
        <v>505.4384772263767</v>
      </c>
    </row>
    <row r="56" spans="1:10" ht="15">
      <c r="A56" s="13" t="s">
        <v>55</v>
      </c>
      <c r="B56" s="4">
        <v>661645</v>
      </c>
      <c r="C56" s="4">
        <v>2264</v>
      </c>
      <c r="D56" s="5">
        <f t="shared" si="1"/>
        <v>663909</v>
      </c>
      <c r="E56" s="5">
        <v>733009</v>
      </c>
      <c r="F56" s="5">
        <v>2517</v>
      </c>
      <c r="G56" s="5">
        <f t="shared" si="2"/>
        <v>735526</v>
      </c>
      <c r="H56" s="6">
        <f t="shared" si="3"/>
        <v>10.785844372737646</v>
      </c>
      <c r="I56" s="6">
        <f t="shared" si="3"/>
        <v>11.174911660777385</v>
      </c>
      <c r="J56" s="7">
        <f t="shared" si="4"/>
        <v>10.787171133393281</v>
      </c>
    </row>
    <row r="57" spans="1:10" ht="15">
      <c r="A57" s="8" t="s">
        <v>65</v>
      </c>
      <c r="B57" s="9">
        <v>34338</v>
      </c>
      <c r="C57" s="9">
        <v>12487</v>
      </c>
      <c r="D57" s="10">
        <f t="shared" si="1"/>
        <v>46825</v>
      </c>
      <c r="E57" s="10">
        <v>34448</v>
      </c>
      <c r="F57" s="10">
        <v>8065</v>
      </c>
      <c r="G57" s="10">
        <f t="shared" si="2"/>
        <v>42513</v>
      </c>
      <c r="H57" s="15">
        <f t="shared" si="3"/>
        <v>0.320344807501893</v>
      </c>
      <c r="I57" s="11">
        <f t="shared" si="3"/>
        <v>-35.41282934251622</v>
      </c>
      <c r="J57" s="12">
        <f t="shared" si="4"/>
        <v>-9.208756006406833</v>
      </c>
    </row>
    <row r="58" spans="1:10" ht="15">
      <c r="A58" s="13" t="s">
        <v>66</v>
      </c>
      <c r="B58" s="4"/>
      <c r="C58" s="4">
        <v>9299</v>
      </c>
      <c r="D58" s="5">
        <f t="shared" si="1"/>
        <v>9299</v>
      </c>
      <c r="E58" s="5"/>
      <c r="F58" s="5">
        <v>7146</v>
      </c>
      <c r="G58" s="5">
        <f t="shared" si="2"/>
        <v>7146</v>
      </c>
      <c r="H58" s="6"/>
      <c r="I58" s="6">
        <f t="shared" si="3"/>
        <v>-23.153027207226586</v>
      </c>
      <c r="J58" s="7">
        <f t="shared" si="4"/>
        <v>-23.153027207226586</v>
      </c>
    </row>
    <row r="59" spans="1:10" ht="15">
      <c r="A59" s="17" t="s">
        <v>56</v>
      </c>
      <c r="B59" s="18">
        <f>B60-SUM(B5+B9+B19+B31+B57+B58)</f>
        <v>36677098</v>
      </c>
      <c r="C59" s="18">
        <f>C60-SUM(C5+C9+C19+C31+C57+C58)</f>
        <v>30991459</v>
      </c>
      <c r="D59" s="18">
        <f>D60-SUM(D5+D9+D19+D31+D57+D58)</f>
        <v>67668557</v>
      </c>
      <c r="E59" s="18">
        <f>E60-SUM(E5+E9+E19+E31+E57+E58)</f>
        <v>39330267</v>
      </c>
      <c r="F59" s="18">
        <f>F60-SUM(F5+F9+F19+F31+F57+F58)</f>
        <v>26692581</v>
      </c>
      <c r="G59" s="18">
        <f>G60-SUM(G5+G9+G19+G31+G57+G58)</f>
        <v>66022848</v>
      </c>
      <c r="H59" s="19">
        <f>+((E59-B59)/B59)*100</f>
        <v>7.233857487852502</v>
      </c>
      <c r="I59" s="19">
        <f t="shared" si="3"/>
        <v>-13.871170118192886</v>
      </c>
      <c r="J59" s="19">
        <f t="shared" si="3"/>
        <v>-2.432014325353502</v>
      </c>
    </row>
    <row r="60" spans="1:10" ht="15">
      <c r="A60" s="20" t="s">
        <v>57</v>
      </c>
      <c r="B60" s="21">
        <f>SUM(B4:B58)</f>
        <v>45159294</v>
      </c>
      <c r="C60" s="21">
        <f>SUM(C4:C58)</f>
        <v>35522204</v>
      </c>
      <c r="D60" s="21">
        <f>SUM(D4:D58)</f>
        <v>80681498</v>
      </c>
      <c r="E60" s="21">
        <f>SUM(E4:E58)</f>
        <v>49223699</v>
      </c>
      <c r="F60" s="21">
        <f>SUM(F4:F58)</f>
        <v>31312177</v>
      </c>
      <c r="G60" s="21">
        <f>SUM(G4:G58)</f>
        <v>80535876</v>
      </c>
      <c r="H60" s="22">
        <f>+((E60-B60)/B60)*100</f>
        <v>9.000151773851913</v>
      </c>
      <c r="I60" s="22">
        <f t="shared" si="3"/>
        <v>-11.8518180910171</v>
      </c>
      <c r="J60" s="22">
        <f t="shared" si="3"/>
        <v>-0.18048995570211152</v>
      </c>
    </row>
    <row r="61" spans="1:10" ht="15">
      <c r="A61" s="27" t="s">
        <v>69</v>
      </c>
      <c r="B61" s="73">
        <v>171559</v>
      </c>
      <c r="C61" s="73"/>
      <c r="D61" s="73"/>
      <c r="E61" s="73">
        <v>89698</v>
      </c>
      <c r="F61" s="73"/>
      <c r="G61" s="73"/>
      <c r="H61" s="74">
        <f>+((E61-B61)/B61)*100</f>
        <v>-47.71594611766214</v>
      </c>
      <c r="I61" s="74"/>
      <c r="J61" s="75"/>
    </row>
    <row r="62" spans="1:10" ht="15">
      <c r="A62" s="28" t="s">
        <v>70</v>
      </c>
      <c r="B62" s="67">
        <v>14935</v>
      </c>
      <c r="C62" s="67"/>
      <c r="D62" s="67"/>
      <c r="E62" s="67">
        <v>42015</v>
      </c>
      <c r="F62" s="67"/>
      <c r="G62" s="67"/>
      <c r="H62" s="68">
        <f>+((E62-B62)/B62)*100</f>
        <v>181.31904921325744</v>
      </c>
      <c r="I62" s="68"/>
      <c r="J62" s="69"/>
    </row>
    <row r="63" spans="1:10" ht="15.75" thickBot="1">
      <c r="A63" s="29" t="s">
        <v>71</v>
      </c>
      <c r="B63" s="70">
        <v>186494</v>
      </c>
      <c r="C63" s="70"/>
      <c r="D63" s="70"/>
      <c r="E63" s="70">
        <v>131713</v>
      </c>
      <c r="F63" s="70"/>
      <c r="G63" s="70"/>
      <c r="H63" s="71">
        <f>+((E63-B63)/B63)*100</f>
        <v>-29.374135360923137</v>
      </c>
      <c r="I63" s="71"/>
      <c r="J63" s="72"/>
    </row>
    <row r="64" spans="1:10" ht="15.75" thickBot="1">
      <c r="A64" s="30" t="s">
        <v>72</v>
      </c>
      <c r="B64" s="31"/>
      <c r="C64" s="31"/>
      <c r="D64" s="31">
        <f>+D60+B63</f>
        <v>80867992</v>
      </c>
      <c r="E64" s="64">
        <f>+G60+E63</f>
        <v>80667589</v>
      </c>
      <c r="F64" s="64"/>
      <c r="G64" s="64"/>
      <c r="H64" s="65">
        <f>+((E64-D64)/D64)*100</f>
        <v>-0.24781498222436388</v>
      </c>
      <c r="I64" s="65"/>
      <c r="J64" s="66"/>
    </row>
    <row r="65" spans="1:10" ht="48" customHeight="1">
      <c r="A65" s="52" t="s">
        <v>67</v>
      </c>
      <c r="B65" s="52"/>
      <c r="C65" s="52"/>
      <c r="D65" s="52"/>
      <c r="E65" s="52"/>
      <c r="F65" s="52"/>
      <c r="G65" s="52"/>
      <c r="H65" s="52"/>
      <c r="I65" s="52"/>
      <c r="J65" s="52"/>
    </row>
  </sheetData>
  <sheetProtection/>
  <mergeCells count="17">
    <mergeCell ref="B61:D61"/>
    <mergeCell ref="E61:G61"/>
    <mergeCell ref="H61:J61"/>
    <mergeCell ref="A1:J1"/>
    <mergeCell ref="A2:A3"/>
    <mergeCell ref="B2:D2"/>
    <mergeCell ref="E2:G2"/>
    <mergeCell ref="H2:J2"/>
    <mergeCell ref="E64:G64"/>
    <mergeCell ref="H64:J64"/>
    <mergeCell ref="A65:J65"/>
    <mergeCell ref="B62:D62"/>
    <mergeCell ref="E62:G62"/>
    <mergeCell ref="H62:J62"/>
    <mergeCell ref="B63:D63"/>
    <mergeCell ref="E63:G63"/>
    <mergeCell ref="H63:J63"/>
  </mergeCells>
  <printOptions/>
  <pageMargins left="0.7" right="0.7" top="0.75" bottom="0.75" header="0.3" footer="0.3"/>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40">
      <selection activeCell="A64" sqref="A64:J64"/>
    </sheetView>
  </sheetViews>
  <sheetFormatPr defaultColWidth="9.140625" defaultRowHeight="15"/>
  <cols>
    <col min="1" max="1" width="27.421875" style="0" customWidth="1"/>
    <col min="2" max="10" width="14.28125" style="0" customWidth="1"/>
  </cols>
  <sheetData>
    <row r="1" spans="1:10" ht="26.25" customHeight="1">
      <c r="A1" s="53" t="s">
        <v>73</v>
      </c>
      <c r="B1" s="54"/>
      <c r="C1" s="54"/>
      <c r="D1" s="54"/>
      <c r="E1" s="54"/>
      <c r="F1" s="54"/>
      <c r="G1" s="54"/>
      <c r="H1" s="54"/>
      <c r="I1" s="54"/>
      <c r="J1" s="55"/>
    </row>
    <row r="2" spans="1:10" ht="30.7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2" t="s">
        <v>8</v>
      </c>
      <c r="B4" s="5">
        <v>64769</v>
      </c>
      <c r="C4" s="5">
        <v>148948</v>
      </c>
      <c r="D4" s="5">
        <f>+B4+C4</f>
        <v>213717</v>
      </c>
      <c r="E4" s="5">
        <v>63237</v>
      </c>
      <c r="F4" s="5">
        <v>157657</v>
      </c>
      <c r="G4" s="5">
        <f>+E4+F4</f>
        <v>220894</v>
      </c>
      <c r="H4" s="6">
        <f>+((E4-B4)/B4)*100</f>
        <v>-2.36532909262147</v>
      </c>
      <c r="I4" s="6">
        <f aca="true" t="shared" si="0" ref="I4:J18">+((F4-C4)/C4)*100</f>
        <v>5.847007009157559</v>
      </c>
      <c r="J4" s="7">
        <f t="shared" si="0"/>
        <v>3.3581792744610865</v>
      </c>
    </row>
    <row r="5" spans="1:10" ht="15">
      <c r="A5" s="33" t="s">
        <v>60</v>
      </c>
      <c r="B5" s="10">
        <v>58039</v>
      </c>
      <c r="C5" s="10">
        <v>33981</v>
      </c>
      <c r="D5" s="10">
        <f aca="true" t="shared" si="1" ref="D5:D58">+B5+C5</f>
        <v>92020</v>
      </c>
      <c r="E5" s="10">
        <v>68053</v>
      </c>
      <c r="F5" s="10">
        <v>39314</v>
      </c>
      <c r="G5" s="10">
        <f aca="true" t="shared" si="2" ref="G5:G58">+E5+F5</f>
        <v>107367</v>
      </c>
      <c r="H5" s="11">
        <f>+((E5-B5)/B5)*100</f>
        <v>17.253915470631817</v>
      </c>
      <c r="I5" s="11">
        <f t="shared" si="0"/>
        <v>15.694064330066801</v>
      </c>
      <c r="J5" s="12">
        <f t="shared" si="0"/>
        <v>16.677896109541404</v>
      </c>
    </row>
    <row r="6" spans="1:10" ht="15">
      <c r="A6" s="34" t="s">
        <v>9</v>
      </c>
      <c r="B6" s="5">
        <v>36629</v>
      </c>
      <c r="C6" s="5">
        <v>5562</v>
      </c>
      <c r="D6" s="5">
        <f t="shared" si="1"/>
        <v>42191</v>
      </c>
      <c r="E6" s="5">
        <v>39770</v>
      </c>
      <c r="F6" s="5">
        <v>5789</v>
      </c>
      <c r="G6" s="5">
        <f t="shared" si="2"/>
        <v>45559</v>
      </c>
      <c r="H6" s="6">
        <f>+((E6-B6)/B6)*100</f>
        <v>8.575172677386771</v>
      </c>
      <c r="I6" s="6">
        <f t="shared" si="0"/>
        <v>4.081265731751168</v>
      </c>
      <c r="J6" s="7">
        <f t="shared" si="0"/>
        <v>7.982745135218411</v>
      </c>
    </row>
    <row r="7" spans="1:10" ht="15">
      <c r="A7" s="33" t="s">
        <v>10</v>
      </c>
      <c r="B7" s="10">
        <v>29489</v>
      </c>
      <c r="C7" s="10">
        <v>7144</v>
      </c>
      <c r="D7" s="10">
        <f t="shared" si="1"/>
        <v>36633</v>
      </c>
      <c r="E7" s="10">
        <v>31236</v>
      </c>
      <c r="F7" s="10">
        <v>6438</v>
      </c>
      <c r="G7" s="10">
        <f t="shared" si="2"/>
        <v>37674</v>
      </c>
      <c r="H7" s="11">
        <f>+((E7-B7)/B7)*100</f>
        <v>5.924242938044695</v>
      </c>
      <c r="I7" s="11">
        <f t="shared" si="0"/>
        <v>-9.88241881298992</v>
      </c>
      <c r="J7" s="12">
        <f t="shared" si="0"/>
        <v>2.8417001064613876</v>
      </c>
    </row>
    <row r="8" spans="1:10" ht="15">
      <c r="A8" s="34" t="s">
        <v>11</v>
      </c>
      <c r="B8" s="5">
        <v>21982</v>
      </c>
      <c r="C8" s="5">
        <v>42520</v>
      </c>
      <c r="D8" s="5">
        <f t="shared" si="1"/>
        <v>64502</v>
      </c>
      <c r="E8" s="5">
        <v>23220</v>
      </c>
      <c r="F8" s="5">
        <v>26315</v>
      </c>
      <c r="G8" s="5">
        <f t="shared" si="2"/>
        <v>49535</v>
      </c>
      <c r="H8" s="6">
        <f>+((E8-B8)/B8)*100</f>
        <v>5.631880629606041</v>
      </c>
      <c r="I8" s="6">
        <f t="shared" si="0"/>
        <v>-38.11147695202258</v>
      </c>
      <c r="J8" s="7">
        <f t="shared" si="0"/>
        <v>-23.203931661033767</v>
      </c>
    </row>
    <row r="9" spans="1:10" ht="15">
      <c r="A9" s="33" t="s">
        <v>61</v>
      </c>
      <c r="B9" s="10">
        <v>1323</v>
      </c>
      <c r="C9" s="10">
        <v>1260</v>
      </c>
      <c r="D9" s="10">
        <f t="shared" si="1"/>
        <v>2583</v>
      </c>
      <c r="E9" s="10">
        <v>1399</v>
      </c>
      <c r="F9" s="10">
        <v>906</v>
      </c>
      <c r="G9" s="10">
        <f t="shared" si="2"/>
        <v>2305</v>
      </c>
      <c r="H9" s="11">
        <f>+((E9-B9)/B9)*100</f>
        <v>5.744520030234316</v>
      </c>
      <c r="I9" s="11">
        <f t="shared" si="0"/>
        <v>-28.095238095238095</v>
      </c>
      <c r="J9" s="12">
        <f t="shared" si="0"/>
        <v>-10.762679055361982</v>
      </c>
    </row>
    <row r="10" spans="1:10" ht="15">
      <c r="A10" s="34" t="s">
        <v>12</v>
      </c>
      <c r="B10" s="5">
        <v>3227</v>
      </c>
      <c r="C10" s="5">
        <v>5682</v>
      </c>
      <c r="D10" s="5">
        <f t="shared" si="1"/>
        <v>8909</v>
      </c>
      <c r="E10" s="5">
        <v>3531</v>
      </c>
      <c r="F10" s="5">
        <v>3626</v>
      </c>
      <c r="G10" s="5">
        <f t="shared" si="2"/>
        <v>7157</v>
      </c>
      <c r="H10" s="6">
        <f>+((E10-B10)/B10)*100</f>
        <v>9.420514409668423</v>
      </c>
      <c r="I10" s="6">
        <f t="shared" si="0"/>
        <v>-36.18444209785287</v>
      </c>
      <c r="J10" s="7">
        <f t="shared" si="0"/>
        <v>-19.66550679088562</v>
      </c>
    </row>
    <row r="11" spans="1:10" ht="15">
      <c r="A11" s="33" t="s">
        <v>13</v>
      </c>
      <c r="B11" s="10">
        <v>5843</v>
      </c>
      <c r="C11" s="10">
        <v>3223</v>
      </c>
      <c r="D11" s="10">
        <f t="shared" si="1"/>
        <v>9066</v>
      </c>
      <c r="E11" s="10">
        <v>6110</v>
      </c>
      <c r="F11" s="10">
        <v>2074</v>
      </c>
      <c r="G11" s="10">
        <f t="shared" si="2"/>
        <v>8184</v>
      </c>
      <c r="H11" s="11">
        <f>+((E11-B11)/B11)*100</f>
        <v>4.56957042615095</v>
      </c>
      <c r="I11" s="11">
        <f t="shared" si="0"/>
        <v>-35.65001551349674</v>
      </c>
      <c r="J11" s="12">
        <f t="shared" si="0"/>
        <v>-9.728656518861682</v>
      </c>
    </row>
    <row r="12" spans="1:10" ht="15">
      <c r="A12" s="34" t="s">
        <v>14</v>
      </c>
      <c r="B12" s="5">
        <v>15097</v>
      </c>
      <c r="C12" s="5">
        <v>2675</v>
      </c>
      <c r="D12" s="5">
        <f t="shared" si="1"/>
        <v>17772</v>
      </c>
      <c r="E12" s="5">
        <v>16718</v>
      </c>
      <c r="F12" s="5">
        <v>3433</v>
      </c>
      <c r="G12" s="5">
        <f t="shared" si="2"/>
        <v>20151</v>
      </c>
      <c r="H12" s="6">
        <f>+((E12-B12)/B12)*100</f>
        <v>10.737232562760815</v>
      </c>
      <c r="I12" s="6">
        <f t="shared" si="0"/>
        <v>28.336448598130843</v>
      </c>
      <c r="J12" s="7">
        <f t="shared" si="0"/>
        <v>13.38622552329507</v>
      </c>
    </row>
    <row r="13" spans="1:10" ht="15">
      <c r="A13" s="33" t="s">
        <v>15</v>
      </c>
      <c r="B13" s="10">
        <v>9808</v>
      </c>
      <c r="C13" s="10">
        <v>343</v>
      </c>
      <c r="D13" s="10">
        <f t="shared" si="1"/>
        <v>10151</v>
      </c>
      <c r="E13" s="10">
        <v>10726</v>
      </c>
      <c r="F13" s="10">
        <v>221</v>
      </c>
      <c r="G13" s="10">
        <f t="shared" si="2"/>
        <v>10947</v>
      </c>
      <c r="H13" s="11">
        <f>+((E13-B13)/B13)*100</f>
        <v>9.359706362153345</v>
      </c>
      <c r="I13" s="11">
        <f t="shared" si="0"/>
        <v>-35.56851311953353</v>
      </c>
      <c r="J13" s="12">
        <f t="shared" si="0"/>
        <v>7.8415919613831155</v>
      </c>
    </row>
    <row r="14" spans="1:10" ht="15">
      <c r="A14" s="34" t="s">
        <v>16</v>
      </c>
      <c r="B14" s="5">
        <v>3181</v>
      </c>
      <c r="C14" s="5">
        <v>67</v>
      </c>
      <c r="D14" s="5">
        <f t="shared" si="1"/>
        <v>3248</v>
      </c>
      <c r="E14" s="5">
        <v>3674</v>
      </c>
      <c r="F14" s="5">
        <v>29</v>
      </c>
      <c r="G14" s="5">
        <f t="shared" si="2"/>
        <v>3703</v>
      </c>
      <c r="H14" s="6">
        <f>+((E14-B14)/B14)*100</f>
        <v>15.498270983967306</v>
      </c>
      <c r="I14" s="6">
        <f t="shared" si="0"/>
        <v>-56.71641791044776</v>
      </c>
      <c r="J14" s="7">
        <f t="shared" si="0"/>
        <v>14.00862068965517</v>
      </c>
    </row>
    <row r="15" spans="1:10" ht="15">
      <c r="A15" s="33" t="s">
        <v>17</v>
      </c>
      <c r="B15" s="10">
        <v>7234</v>
      </c>
      <c r="C15" s="10">
        <v>538</v>
      </c>
      <c r="D15" s="10">
        <f t="shared" si="1"/>
        <v>7772</v>
      </c>
      <c r="E15" s="10">
        <v>6952</v>
      </c>
      <c r="F15" s="10">
        <v>697</v>
      </c>
      <c r="G15" s="10">
        <f t="shared" si="2"/>
        <v>7649</v>
      </c>
      <c r="H15" s="11">
        <f>+((E15-B15)/B15)*100</f>
        <v>-3.8982582250483824</v>
      </c>
      <c r="I15" s="11">
        <f t="shared" si="0"/>
        <v>29.55390334572491</v>
      </c>
      <c r="J15" s="12">
        <f t="shared" si="0"/>
        <v>-1.582604220277921</v>
      </c>
    </row>
    <row r="16" spans="1:10" ht="15">
      <c r="A16" s="34" t="s">
        <v>18</v>
      </c>
      <c r="B16" s="5">
        <v>700</v>
      </c>
      <c r="C16" s="5"/>
      <c r="D16" s="5">
        <f t="shared" si="1"/>
        <v>700</v>
      </c>
      <c r="E16" s="5">
        <v>823</v>
      </c>
      <c r="F16" s="5">
        <v>20</v>
      </c>
      <c r="G16" s="5">
        <f t="shared" si="2"/>
        <v>843</v>
      </c>
      <c r="H16" s="6">
        <f>+((E16-B16)/B16)*100</f>
        <v>17.57142857142857</v>
      </c>
      <c r="I16" s="6"/>
      <c r="J16" s="7">
        <f t="shared" si="0"/>
        <v>20.42857142857143</v>
      </c>
    </row>
    <row r="17" spans="1:10" ht="15">
      <c r="A17" s="33" t="s">
        <v>19</v>
      </c>
      <c r="B17" s="10">
        <v>666</v>
      </c>
      <c r="C17" s="10"/>
      <c r="D17" s="10">
        <f t="shared" si="1"/>
        <v>666</v>
      </c>
      <c r="E17" s="10">
        <v>698</v>
      </c>
      <c r="F17" s="10"/>
      <c r="G17" s="10">
        <f t="shared" si="2"/>
        <v>698</v>
      </c>
      <c r="H17" s="11">
        <f>+((E17-B17)/B17)*100</f>
        <v>4.804804804804805</v>
      </c>
      <c r="I17" s="11"/>
      <c r="J17" s="12">
        <f t="shared" si="0"/>
        <v>4.804804804804805</v>
      </c>
    </row>
    <row r="18" spans="1:10" ht="15">
      <c r="A18" s="34" t="s">
        <v>20</v>
      </c>
      <c r="B18" s="5">
        <v>520</v>
      </c>
      <c r="C18" s="5">
        <v>20</v>
      </c>
      <c r="D18" s="5">
        <f t="shared" si="1"/>
        <v>540</v>
      </c>
      <c r="E18" s="5">
        <v>468</v>
      </c>
      <c r="F18" s="5">
        <v>15</v>
      </c>
      <c r="G18" s="5">
        <f t="shared" si="2"/>
        <v>483</v>
      </c>
      <c r="H18" s="6">
        <f>+((E18-B18)/B18)*100</f>
        <v>-10</v>
      </c>
      <c r="I18" s="6">
        <f>+((F18-C18)/C18)*100</f>
        <v>-25</v>
      </c>
      <c r="J18" s="7">
        <f t="shared" si="0"/>
        <v>-10.555555555555555</v>
      </c>
    </row>
    <row r="19" spans="1:10" ht="15">
      <c r="A19" s="33" t="s">
        <v>62</v>
      </c>
      <c r="B19" s="10"/>
      <c r="C19" s="10"/>
      <c r="D19" s="10"/>
      <c r="E19" s="10"/>
      <c r="F19" s="10"/>
      <c r="G19" s="10"/>
      <c r="H19" s="11"/>
      <c r="I19" s="11"/>
      <c r="J19" s="12"/>
    </row>
    <row r="20" spans="1:10" ht="15">
      <c r="A20" s="34" t="s">
        <v>21</v>
      </c>
      <c r="B20" s="5">
        <v>1150</v>
      </c>
      <c r="C20" s="5">
        <v>42</v>
      </c>
      <c r="D20" s="5">
        <f t="shared" si="1"/>
        <v>1192</v>
      </c>
      <c r="E20" s="5">
        <v>1309</v>
      </c>
      <c r="F20" s="5">
        <v>54</v>
      </c>
      <c r="G20" s="5">
        <f t="shared" si="2"/>
        <v>1363</v>
      </c>
      <c r="H20" s="6">
        <f>+((E20-B20)/B20)*100</f>
        <v>13.826086956521738</v>
      </c>
      <c r="I20" s="6">
        <f>+((F20-C20)/C20)*100</f>
        <v>28.57142857142857</v>
      </c>
      <c r="J20" s="7">
        <f>+((G20-D20)/D20)*100</f>
        <v>14.345637583892618</v>
      </c>
    </row>
    <row r="21" spans="1:10" ht="15">
      <c r="A21" s="33" t="s">
        <v>22</v>
      </c>
      <c r="B21" s="10">
        <v>3</v>
      </c>
      <c r="C21" s="10"/>
      <c r="D21" s="10">
        <f t="shared" si="1"/>
        <v>3</v>
      </c>
      <c r="E21" s="10"/>
      <c r="F21" s="10"/>
      <c r="G21" s="10"/>
      <c r="H21" s="11">
        <f aca="true" t="shared" si="3" ref="H21:J60">+((E21-B21)/B21)*100</f>
        <v>-100</v>
      </c>
      <c r="I21" s="11"/>
      <c r="J21" s="12">
        <f aca="true" t="shared" si="4" ref="J21:J58">+((G21-D21)/D21)*100</f>
        <v>-100</v>
      </c>
    </row>
    <row r="22" spans="1:10" ht="15">
      <c r="A22" s="34" t="s">
        <v>23</v>
      </c>
      <c r="B22" s="5">
        <v>1110</v>
      </c>
      <c r="C22" s="5">
        <v>4</v>
      </c>
      <c r="D22" s="5">
        <f t="shared" si="1"/>
        <v>1114</v>
      </c>
      <c r="E22" s="5">
        <v>1442</v>
      </c>
      <c r="F22" s="5">
        <v>7</v>
      </c>
      <c r="G22" s="5">
        <f t="shared" si="2"/>
        <v>1449</v>
      </c>
      <c r="H22" s="6">
        <f t="shared" si="3"/>
        <v>29.90990990990991</v>
      </c>
      <c r="I22" s="6">
        <f t="shared" si="3"/>
        <v>75</v>
      </c>
      <c r="J22" s="7">
        <f t="shared" si="4"/>
        <v>30.07181328545781</v>
      </c>
    </row>
    <row r="23" spans="1:10" ht="15">
      <c r="A23" s="33" t="s">
        <v>24</v>
      </c>
      <c r="B23" s="10">
        <v>509</v>
      </c>
      <c r="C23" s="10"/>
      <c r="D23" s="10">
        <f t="shared" si="1"/>
        <v>509</v>
      </c>
      <c r="E23" s="10">
        <v>578</v>
      </c>
      <c r="F23" s="10">
        <v>2</v>
      </c>
      <c r="G23" s="10">
        <f t="shared" si="2"/>
        <v>580</v>
      </c>
      <c r="H23" s="11">
        <f t="shared" si="3"/>
        <v>13.555992141453832</v>
      </c>
      <c r="I23" s="11"/>
      <c r="J23" s="12">
        <f t="shared" si="4"/>
        <v>13.948919449901767</v>
      </c>
    </row>
    <row r="24" spans="1:10" ht="15">
      <c r="A24" s="34" t="s">
        <v>25</v>
      </c>
      <c r="B24" s="5">
        <v>423</v>
      </c>
      <c r="C24" s="5">
        <v>72</v>
      </c>
      <c r="D24" s="5">
        <f t="shared" si="1"/>
        <v>495</v>
      </c>
      <c r="E24" s="5">
        <v>972</v>
      </c>
      <c r="F24" s="5">
        <v>78</v>
      </c>
      <c r="G24" s="5">
        <f t="shared" si="2"/>
        <v>1050</v>
      </c>
      <c r="H24" s="6">
        <f t="shared" si="3"/>
        <v>129.7872340425532</v>
      </c>
      <c r="I24" s="6">
        <f t="shared" si="3"/>
        <v>8.333333333333332</v>
      </c>
      <c r="J24" s="7">
        <f t="shared" si="4"/>
        <v>112.12121212121211</v>
      </c>
    </row>
    <row r="25" spans="1:10" ht="15">
      <c r="A25" s="33" t="s">
        <v>26</v>
      </c>
      <c r="B25" s="10">
        <v>801</v>
      </c>
      <c r="C25" s="10">
        <v>1</v>
      </c>
      <c r="D25" s="10">
        <f t="shared" si="1"/>
        <v>802</v>
      </c>
      <c r="E25" s="10">
        <v>918</v>
      </c>
      <c r="F25" s="10">
        <v>10</v>
      </c>
      <c r="G25" s="10">
        <f t="shared" si="2"/>
        <v>928</v>
      </c>
      <c r="H25" s="11">
        <f t="shared" si="3"/>
        <v>14.606741573033707</v>
      </c>
      <c r="I25" s="11">
        <f t="shared" si="3"/>
        <v>900</v>
      </c>
      <c r="J25" s="12">
        <f t="shared" si="4"/>
        <v>15.710723192019952</v>
      </c>
    </row>
    <row r="26" spans="1:10" ht="15">
      <c r="A26" s="34" t="s">
        <v>27</v>
      </c>
      <c r="B26" s="5"/>
      <c r="C26" s="5"/>
      <c r="D26" s="5"/>
      <c r="E26" s="5"/>
      <c r="F26" s="5"/>
      <c r="G26" s="5"/>
      <c r="H26" s="6"/>
      <c r="I26" s="6"/>
      <c r="J26" s="7"/>
    </row>
    <row r="27" spans="1:10" ht="15">
      <c r="A27" s="33" t="s">
        <v>28</v>
      </c>
      <c r="B27" s="10">
        <v>1722</v>
      </c>
      <c r="C27" s="10">
        <v>37</v>
      </c>
      <c r="D27" s="10">
        <f t="shared" si="1"/>
        <v>1759</v>
      </c>
      <c r="E27" s="10">
        <v>1952</v>
      </c>
      <c r="F27" s="10">
        <v>27</v>
      </c>
      <c r="G27" s="10">
        <f t="shared" si="2"/>
        <v>1979</v>
      </c>
      <c r="H27" s="11">
        <f t="shared" si="3"/>
        <v>13.356562137049943</v>
      </c>
      <c r="I27" s="11">
        <f t="shared" si="3"/>
        <v>-27.027027027027028</v>
      </c>
      <c r="J27" s="12">
        <f t="shared" si="4"/>
        <v>12.507106310403637</v>
      </c>
    </row>
    <row r="28" spans="1:10" ht="15">
      <c r="A28" s="34" t="s">
        <v>29</v>
      </c>
      <c r="B28" s="5">
        <v>6300</v>
      </c>
      <c r="C28" s="5">
        <v>59</v>
      </c>
      <c r="D28" s="5">
        <f t="shared" si="1"/>
        <v>6359</v>
      </c>
      <c r="E28" s="5">
        <v>6427</v>
      </c>
      <c r="F28" s="5">
        <v>180</v>
      </c>
      <c r="G28" s="5">
        <f t="shared" si="2"/>
        <v>6607</v>
      </c>
      <c r="H28" s="6">
        <f t="shared" si="3"/>
        <v>2.015873015873016</v>
      </c>
      <c r="I28" s="6">
        <f t="shared" si="3"/>
        <v>205.08474576271186</v>
      </c>
      <c r="J28" s="7">
        <f t="shared" si="4"/>
        <v>3.899984274256959</v>
      </c>
    </row>
    <row r="29" spans="1:10" ht="15">
      <c r="A29" s="33" t="s">
        <v>30</v>
      </c>
      <c r="B29" s="10">
        <v>2950</v>
      </c>
      <c r="C29" s="10">
        <v>72</v>
      </c>
      <c r="D29" s="10">
        <f t="shared" si="1"/>
        <v>3022</v>
      </c>
      <c r="E29" s="10">
        <v>3113</v>
      </c>
      <c r="F29" s="10">
        <v>54</v>
      </c>
      <c r="G29" s="10">
        <f t="shared" si="2"/>
        <v>3167</v>
      </c>
      <c r="H29" s="11">
        <f t="shared" si="3"/>
        <v>5.52542372881356</v>
      </c>
      <c r="I29" s="11">
        <f t="shared" si="3"/>
        <v>-25</v>
      </c>
      <c r="J29" s="12">
        <f t="shared" si="4"/>
        <v>4.7981469225678355</v>
      </c>
    </row>
    <row r="30" spans="1:10" ht="15">
      <c r="A30" s="34" t="s">
        <v>31</v>
      </c>
      <c r="B30" s="5">
        <v>1012</v>
      </c>
      <c r="C30" s="5">
        <v>2</v>
      </c>
      <c r="D30" s="5">
        <f t="shared" si="1"/>
        <v>1014</v>
      </c>
      <c r="E30" s="5">
        <v>1180</v>
      </c>
      <c r="F30" s="5">
        <v>9</v>
      </c>
      <c r="G30" s="5">
        <f t="shared" si="2"/>
        <v>1189</v>
      </c>
      <c r="H30" s="6">
        <f t="shared" si="3"/>
        <v>16.600790513833992</v>
      </c>
      <c r="I30" s="6">
        <f t="shared" si="3"/>
        <v>350</v>
      </c>
      <c r="J30" s="7">
        <f t="shared" si="4"/>
        <v>17.258382642998026</v>
      </c>
    </row>
    <row r="31" spans="1:10" ht="15">
      <c r="A31" s="33" t="s">
        <v>63</v>
      </c>
      <c r="B31" s="10">
        <v>22</v>
      </c>
      <c r="C31" s="10">
        <v>138</v>
      </c>
      <c r="D31" s="10">
        <f t="shared" si="1"/>
        <v>160</v>
      </c>
      <c r="E31" s="10">
        <v>15</v>
      </c>
      <c r="F31" s="10">
        <v>135</v>
      </c>
      <c r="G31" s="10">
        <f t="shared" si="2"/>
        <v>150</v>
      </c>
      <c r="H31" s="11">
        <f t="shared" si="3"/>
        <v>-31.818181818181817</v>
      </c>
      <c r="I31" s="11">
        <f t="shared" si="3"/>
        <v>-2.1739130434782608</v>
      </c>
      <c r="J31" s="12">
        <f t="shared" si="4"/>
        <v>-6.25</v>
      </c>
    </row>
    <row r="32" spans="1:10" ht="15">
      <c r="A32" s="34" t="s">
        <v>32</v>
      </c>
      <c r="B32" s="5">
        <v>84</v>
      </c>
      <c r="C32" s="5"/>
      <c r="D32" s="5">
        <f>+B32+C32</f>
        <v>84</v>
      </c>
      <c r="E32" s="5"/>
      <c r="F32" s="5"/>
      <c r="G32" s="5"/>
      <c r="H32" s="6">
        <f t="shared" si="3"/>
        <v>-100</v>
      </c>
      <c r="I32" s="6"/>
      <c r="J32" s="7">
        <f t="shared" si="4"/>
        <v>-100</v>
      </c>
    </row>
    <row r="33" spans="1:10" ht="15">
      <c r="A33" s="33" t="s">
        <v>64</v>
      </c>
      <c r="B33" s="10">
        <v>3083</v>
      </c>
      <c r="C33" s="10">
        <v>1238</v>
      </c>
      <c r="D33" s="10">
        <f t="shared" si="1"/>
        <v>4321</v>
      </c>
      <c r="E33" s="10">
        <v>3149</v>
      </c>
      <c r="F33" s="10">
        <v>1072</v>
      </c>
      <c r="G33" s="10">
        <f t="shared" si="2"/>
        <v>4221</v>
      </c>
      <c r="H33" s="11">
        <f t="shared" si="3"/>
        <v>2.1407719753486862</v>
      </c>
      <c r="I33" s="11">
        <f t="shared" si="3"/>
        <v>-13.408723747980615</v>
      </c>
      <c r="J33" s="12">
        <f t="shared" si="4"/>
        <v>-2.314279102059708</v>
      </c>
    </row>
    <row r="34" spans="1:10" ht="15">
      <c r="A34" s="34" t="s">
        <v>33</v>
      </c>
      <c r="B34" s="5">
        <v>669</v>
      </c>
      <c r="C34" s="5"/>
      <c r="D34" s="5">
        <f t="shared" si="1"/>
        <v>669</v>
      </c>
      <c r="E34" s="5">
        <v>688</v>
      </c>
      <c r="F34" s="5"/>
      <c r="G34" s="5">
        <f t="shared" si="2"/>
        <v>688</v>
      </c>
      <c r="H34" s="6">
        <f t="shared" si="3"/>
        <v>2.8400597907324365</v>
      </c>
      <c r="I34" s="6"/>
      <c r="J34" s="7">
        <f t="shared" si="4"/>
        <v>2.8400597907324365</v>
      </c>
    </row>
    <row r="35" spans="1:10" ht="15">
      <c r="A35" s="33" t="s">
        <v>34</v>
      </c>
      <c r="B35" s="10">
        <v>328</v>
      </c>
      <c r="C35" s="10">
        <v>374</v>
      </c>
      <c r="D35" s="10">
        <f t="shared" si="1"/>
        <v>702</v>
      </c>
      <c r="E35" s="10">
        <v>304</v>
      </c>
      <c r="F35" s="10">
        <v>546</v>
      </c>
      <c r="G35" s="10">
        <f t="shared" si="2"/>
        <v>850</v>
      </c>
      <c r="H35" s="11">
        <f t="shared" si="3"/>
        <v>-7.317073170731707</v>
      </c>
      <c r="I35" s="11">
        <f t="shared" si="3"/>
        <v>45.98930481283423</v>
      </c>
      <c r="J35" s="12">
        <f t="shared" si="4"/>
        <v>21.082621082621085</v>
      </c>
    </row>
    <row r="36" spans="1:10" ht="15">
      <c r="A36" s="34" t="s">
        <v>35</v>
      </c>
      <c r="B36" s="5">
        <v>874</v>
      </c>
      <c r="C36" s="5"/>
      <c r="D36" s="5">
        <f t="shared" si="1"/>
        <v>874</v>
      </c>
      <c r="E36" s="5">
        <v>974</v>
      </c>
      <c r="F36" s="5"/>
      <c r="G36" s="5">
        <f t="shared" si="2"/>
        <v>974</v>
      </c>
      <c r="H36" s="6">
        <f t="shared" si="3"/>
        <v>11.441647597254006</v>
      </c>
      <c r="I36" s="6"/>
      <c r="J36" s="7">
        <f t="shared" si="4"/>
        <v>11.441647597254006</v>
      </c>
    </row>
    <row r="37" spans="1:10" ht="15">
      <c r="A37" s="33" t="s">
        <v>36</v>
      </c>
      <c r="B37" s="10">
        <v>1245</v>
      </c>
      <c r="C37" s="10"/>
      <c r="D37" s="10">
        <f t="shared" si="1"/>
        <v>1245</v>
      </c>
      <c r="E37" s="10">
        <v>1604</v>
      </c>
      <c r="F37" s="10"/>
      <c r="G37" s="10">
        <f t="shared" si="2"/>
        <v>1604</v>
      </c>
      <c r="H37" s="11">
        <f t="shared" si="3"/>
        <v>28.835341365461847</v>
      </c>
      <c r="I37" s="11"/>
      <c r="J37" s="12">
        <f t="shared" si="4"/>
        <v>28.835341365461847</v>
      </c>
    </row>
    <row r="38" spans="1:10" ht="15">
      <c r="A38" s="34" t="s">
        <v>37</v>
      </c>
      <c r="B38" s="5">
        <v>288</v>
      </c>
      <c r="C38" s="5"/>
      <c r="D38" s="5">
        <f t="shared" si="1"/>
        <v>288</v>
      </c>
      <c r="E38" s="5">
        <v>445</v>
      </c>
      <c r="F38" s="5">
        <v>1</v>
      </c>
      <c r="G38" s="5">
        <f t="shared" si="2"/>
        <v>446</v>
      </c>
      <c r="H38" s="6">
        <f t="shared" si="3"/>
        <v>54.513888888888886</v>
      </c>
      <c r="I38" s="6"/>
      <c r="J38" s="7">
        <f t="shared" si="4"/>
        <v>54.861111111111114</v>
      </c>
    </row>
    <row r="39" spans="1:10" ht="15">
      <c r="A39" s="33" t="s">
        <v>38</v>
      </c>
      <c r="B39" s="10">
        <v>5911</v>
      </c>
      <c r="C39" s="10">
        <v>675</v>
      </c>
      <c r="D39" s="10">
        <f t="shared" si="1"/>
        <v>6586</v>
      </c>
      <c r="E39" s="10">
        <v>6398</v>
      </c>
      <c r="F39" s="10">
        <v>520</v>
      </c>
      <c r="G39" s="10">
        <f t="shared" si="2"/>
        <v>6918</v>
      </c>
      <c r="H39" s="11">
        <f t="shared" si="3"/>
        <v>8.23887667061411</v>
      </c>
      <c r="I39" s="11">
        <f t="shared" si="3"/>
        <v>-22.962962962962962</v>
      </c>
      <c r="J39" s="12">
        <f t="shared" si="4"/>
        <v>5.040996052232007</v>
      </c>
    </row>
    <row r="40" spans="1:10" ht="15">
      <c r="A40" s="34" t="s">
        <v>39</v>
      </c>
      <c r="B40" s="5">
        <v>86</v>
      </c>
      <c r="C40" s="5"/>
      <c r="D40" s="5">
        <f t="shared" si="1"/>
        <v>86</v>
      </c>
      <c r="E40" s="5">
        <v>224</v>
      </c>
      <c r="F40" s="5">
        <v>5</v>
      </c>
      <c r="G40" s="5">
        <f t="shared" si="2"/>
        <v>229</v>
      </c>
      <c r="H40" s="6">
        <f t="shared" si="3"/>
        <v>160.46511627906978</v>
      </c>
      <c r="I40" s="6"/>
      <c r="J40" s="7">
        <f t="shared" si="4"/>
        <v>166.27906976744185</v>
      </c>
    </row>
    <row r="41" spans="1:10" ht="15">
      <c r="A41" s="33" t="s">
        <v>40</v>
      </c>
      <c r="B41" s="10">
        <v>3411</v>
      </c>
      <c r="C41" s="10">
        <v>242</v>
      </c>
      <c r="D41" s="10">
        <f t="shared" si="1"/>
        <v>3653</v>
      </c>
      <c r="E41" s="10">
        <v>3923</v>
      </c>
      <c r="F41" s="10">
        <v>291</v>
      </c>
      <c r="G41" s="10">
        <f t="shared" si="2"/>
        <v>4214</v>
      </c>
      <c r="H41" s="11">
        <f t="shared" si="3"/>
        <v>15.010260920551158</v>
      </c>
      <c r="I41" s="11">
        <f t="shared" si="3"/>
        <v>20.24793388429752</v>
      </c>
      <c r="J41" s="12">
        <f t="shared" si="4"/>
        <v>15.357240624144538</v>
      </c>
    </row>
    <row r="42" spans="1:10" ht="15">
      <c r="A42" s="34" t="s">
        <v>41</v>
      </c>
      <c r="B42" s="5">
        <v>2362</v>
      </c>
      <c r="C42" s="5">
        <v>16</v>
      </c>
      <c r="D42" s="5">
        <f t="shared" si="1"/>
        <v>2378</v>
      </c>
      <c r="E42" s="5">
        <v>2619</v>
      </c>
      <c r="F42" s="5">
        <v>16</v>
      </c>
      <c r="G42" s="5">
        <f t="shared" si="2"/>
        <v>2635</v>
      </c>
      <c r="H42" s="6">
        <f t="shared" si="3"/>
        <v>10.88060965283658</v>
      </c>
      <c r="I42" s="6">
        <f t="shared" si="3"/>
        <v>0</v>
      </c>
      <c r="J42" s="7">
        <f t="shared" si="4"/>
        <v>10.80740117746005</v>
      </c>
    </row>
    <row r="43" spans="1:10" ht="15">
      <c r="A43" s="33" t="s">
        <v>42</v>
      </c>
      <c r="B43" s="10">
        <v>1783</v>
      </c>
      <c r="C43" s="10">
        <v>2</v>
      </c>
      <c r="D43" s="10">
        <f t="shared" si="1"/>
        <v>1785</v>
      </c>
      <c r="E43" s="10">
        <v>2163</v>
      </c>
      <c r="F43" s="10">
        <v>7</v>
      </c>
      <c r="G43" s="10">
        <f t="shared" si="2"/>
        <v>2170</v>
      </c>
      <c r="H43" s="11">
        <f t="shared" si="3"/>
        <v>21.31239484015704</v>
      </c>
      <c r="I43" s="11">
        <f t="shared" si="3"/>
        <v>250</v>
      </c>
      <c r="J43" s="12">
        <f t="shared" si="4"/>
        <v>21.568627450980394</v>
      </c>
    </row>
    <row r="44" spans="1:10" ht="15">
      <c r="A44" s="34" t="s">
        <v>43</v>
      </c>
      <c r="B44" s="5">
        <v>1027</v>
      </c>
      <c r="C44" s="5">
        <v>2</v>
      </c>
      <c r="D44" s="5">
        <f t="shared" si="1"/>
        <v>1029</v>
      </c>
      <c r="E44" s="5">
        <v>1181</v>
      </c>
      <c r="F44" s="5"/>
      <c r="G44" s="5">
        <f t="shared" si="2"/>
        <v>1181</v>
      </c>
      <c r="H44" s="6">
        <f t="shared" si="3"/>
        <v>14.995131450827653</v>
      </c>
      <c r="I44" s="6">
        <f t="shared" si="3"/>
        <v>-100</v>
      </c>
      <c r="J44" s="7">
        <f t="shared" si="4"/>
        <v>14.77162293488824</v>
      </c>
    </row>
    <row r="45" spans="1:10" ht="15">
      <c r="A45" s="33" t="s">
        <v>44</v>
      </c>
      <c r="B45" s="10">
        <v>1279</v>
      </c>
      <c r="C45" s="10">
        <v>19</v>
      </c>
      <c r="D45" s="10">
        <f t="shared" si="1"/>
        <v>1298</v>
      </c>
      <c r="E45" s="10">
        <v>1532</v>
      </c>
      <c r="F45" s="10">
        <v>4</v>
      </c>
      <c r="G45" s="10">
        <f t="shared" si="2"/>
        <v>1536</v>
      </c>
      <c r="H45" s="11">
        <f t="shared" si="3"/>
        <v>19.781078967943706</v>
      </c>
      <c r="I45" s="11">
        <f t="shared" si="3"/>
        <v>-78.94736842105263</v>
      </c>
      <c r="J45" s="12">
        <f t="shared" si="4"/>
        <v>18.335901386748844</v>
      </c>
    </row>
    <row r="46" spans="1:10" ht="15">
      <c r="A46" s="34" t="s">
        <v>45</v>
      </c>
      <c r="B46" s="5">
        <v>170</v>
      </c>
      <c r="C46" s="5"/>
      <c r="D46" s="5">
        <f>+B46+C46</f>
        <v>170</v>
      </c>
      <c r="E46" s="5">
        <v>2340</v>
      </c>
      <c r="F46" s="5">
        <v>8</v>
      </c>
      <c r="G46" s="5">
        <f>+E46+F46</f>
        <v>2348</v>
      </c>
      <c r="H46" s="6">
        <f t="shared" si="3"/>
        <v>1276.4705882352941</v>
      </c>
      <c r="I46" s="6"/>
      <c r="J46" s="7">
        <f t="shared" si="4"/>
        <v>1281.1764705882354</v>
      </c>
    </row>
    <row r="47" spans="1:10" ht="15">
      <c r="A47" s="33" t="s">
        <v>46</v>
      </c>
      <c r="B47" s="10">
        <v>5428</v>
      </c>
      <c r="C47" s="10">
        <v>170</v>
      </c>
      <c r="D47" s="10">
        <f t="shared" si="1"/>
        <v>5598</v>
      </c>
      <c r="E47" s="10">
        <v>5644</v>
      </c>
      <c r="F47" s="10">
        <v>261</v>
      </c>
      <c r="G47" s="10">
        <f t="shared" si="2"/>
        <v>5905</v>
      </c>
      <c r="H47" s="11">
        <f t="shared" si="3"/>
        <v>3.97936624907885</v>
      </c>
      <c r="I47" s="11">
        <f t="shared" si="3"/>
        <v>53.529411764705884</v>
      </c>
      <c r="J47" s="12">
        <f t="shared" si="4"/>
        <v>5.484101464808861</v>
      </c>
    </row>
    <row r="48" spans="1:10" ht="15">
      <c r="A48" s="34" t="s">
        <v>47</v>
      </c>
      <c r="B48" s="5">
        <v>328</v>
      </c>
      <c r="C48" s="5"/>
      <c r="D48" s="5">
        <f t="shared" si="1"/>
        <v>328</v>
      </c>
      <c r="E48" s="5">
        <v>654</v>
      </c>
      <c r="F48" s="5"/>
      <c r="G48" s="5">
        <f t="shared" si="2"/>
        <v>654</v>
      </c>
      <c r="H48" s="6">
        <f t="shared" si="3"/>
        <v>99.39024390243902</v>
      </c>
      <c r="I48" s="6"/>
      <c r="J48" s="7">
        <f t="shared" si="4"/>
        <v>99.39024390243902</v>
      </c>
    </row>
    <row r="49" spans="1:10" ht="15">
      <c r="A49" s="33" t="s">
        <v>48</v>
      </c>
      <c r="B49" s="10">
        <v>350</v>
      </c>
      <c r="C49" s="10">
        <v>2</v>
      </c>
      <c r="D49" s="10">
        <f t="shared" si="1"/>
        <v>352</v>
      </c>
      <c r="E49" s="10">
        <v>351</v>
      </c>
      <c r="F49" s="10">
        <v>3</v>
      </c>
      <c r="G49" s="10">
        <f t="shared" si="2"/>
        <v>354</v>
      </c>
      <c r="H49" s="15">
        <f t="shared" si="3"/>
        <v>0.2857142857142857</v>
      </c>
      <c r="I49" s="11">
        <f t="shared" si="3"/>
        <v>50</v>
      </c>
      <c r="J49" s="12">
        <f t="shared" si="4"/>
        <v>0.5681818181818182</v>
      </c>
    </row>
    <row r="50" spans="1:10" ht="15">
      <c r="A50" s="34" t="s">
        <v>49</v>
      </c>
      <c r="B50" s="5">
        <v>1682</v>
      </c>
      <c r="C50" s="5">
        <v>25</v>
      </c>
      <c r="D50" s="5">
        <f t="shared" si="1"/>
        <v>1707</v>
      </c>
      <c r="E50" s="5">
        <v>1952</v>
      </c>
      <c r="F50" s="5">
        <v>36</v>
      </c>
      <c r="G50" s="5">
        <f t="shared" si="2"/>
        <v>1988</v>
      </c>
      <c r="H50" s="6">
        <f t="shared" si="3"/>
        <v>16.05231866825208</v>
      </c>
      <c r="I50" s="6">
        <f t="shared" si="3"/>
        <v>44</v>
      </c>
      <c r="J50" s="7">
        <f t="shared" si="4"/>
        <v>16.461628588166374</v>
      </c>
    </row>
    <row r="51" spans="1:10" ht="15">
      <c r="A51" s="33" t="s">
        <v>50</v>
      </c>
      <c r="B51" s="10">
        <v>2328</v>
      </c>
      <c r="C51" s="10">
        <v>63</v>
      </c>
      <c r="D51" s="10">
        <f t="shared" si="1"/>
        <v>2391</v>
      </c>
      <c r="E51" s="10">
        <v>2597</v>
      </c>
      <c r="F51" s="10">
        <v>87</v>
      </c>
      <c r="G51" s="10">
        <f t="shared" si="2"/>
        <v>2684</v>
      </c>
      <c r="H51" s="11">
        <f t="shared" si="3"/>
        <v>11.554982817869416</v>
      </c>
      <c r="I51" s="11">
        <f t="shared" si="3"/>
        <v>38.095238095238095</v>
      </c>
      <c r="J51" s="12">
        <f t="shared" si="4"/>
        <v>12.254286909242996</v>
      </c>
    </row>
    <row r="52" spans="1:10" ht="15">
      <c r="A52" s="34" t="s">
        <v>51</v>
      </c>
      <c r="B52" s="5">
        <v>925</v>
      </c>
      <c r="C52" s="5">
        <v>1</v>
      </c>
      <c r="D52" s="5">
        <f t="shared" si="1"/>
        <v>926</v>
      </c>
      <c r="E52" s="5">
        <v>606</v>
      </c>
      <c r="F52" s="5"/>
      <c r="G52" s="5">
        <f t="shared" si="2"/>
        <v>606</v>
      </c>
      <c r="H52" s="6">
        <f t="shared" si="3"/>
        <v>-34.486486486486484</v>
      </c>
      <c r="I52" s="6">
        <f t="shared" si="3"/>
        <v>-100</v>
      </c>
      <c r="J52" s="7">
        <f t="shared" si="4"/>
        <v>-34.557235421166304</v>
      </c>
    </row>
    <row r="53" spans="1:10" ht="15">
      <c r="A53" s="33" t="s">
        <v>52</v>
      </c>
      <c r="B53" s="10">
        <v>523</v>
      </c>
      <c r="C53" s="10">
        <v>50</v>
      </c>
      <c r="D53" s="10">
        <f t="shared" si="1"/>
        <v>573</v>
      </c>
      <c r="E53" s="10">
        <v>340</v>
      </c>
      <c r="F53" s="10">
        <v>129</v>
      </c>
      <c r="G53" s="10">
        <f t="shared" si="2"/>
        <v>469</v>
      </c>
      <c r="H53" s="11">
        <f t="shared" si="3"/>
        <v>-34.990439770554495</v>
      </c>
      <c r="I53" s="11">
        <f t="shared" si="3"/>
        <v>158</v>
      </c>
      <c r="J53" s="12">
        <f t="shared" si="4"/>
        <v>-18.1500872600349</v>
      </c>
    </row>
    <row r="54" spans="1:10" ht="15">
      <c r="A54" s="34" t="s">
        <v>53</v>
      </c>
      <c r="B54" s="5">
        <v>360</v>
      </c>
      <c r="C54" s="5"/>
      <c r="D54" s="5">
        <f t="shared" si="1"/>
        <v>360</v>
      </c>
      <c r="E54" s="5">
        <v>340</v>
      </c>
      <c r="F54" s="5"/>
      <c r="G54" s="5">
        <f t="shared" si="2"/>
        <v>340</v>
      </c>
      <c r="H54" s="6">
        <f t="shared" si="3"/>
        <v>-5.555555555555555</v>
      </c>
      <c r="I54" s="6"/>
      <c r="J54" s="7">
        <f t="shared" si="4"/>
        <v>-5.555555555555555</v>
      </c>
    </row>
    <row r="55" spans="1:10" ht="15">
      <c r="A55" s="33" t="s">
        <v>54</v>
      </c>
      <c r="B55" s="10">
        <v>24</v>
      </c>
      <c r="C55" s="10"/>
      <c r="D55" s="10">
        <f t="shared" si="1"/>
        <v>24</v>
      </c>
      <c r="E55" s="10">
        <v>102</v>
      </c>
      <c r="F55" s="10"/>
      <c r="G55" s="10">
        <f t="shared" si="2"/>
        <v>102</v>
      </c>
      <c r="H55" s="11">
        <f t="shared" si="3"/>
        <v>325</v>
      </c>
      <c r="I55" s="11"/>
      <c r="J55" s="12">
        <f t="shared" si="4"/>
        <v>325</v>
      </c>
    </row>
    <row r="56" spans="1:10" ht="15">
      <c r="A56" s="34" t="s">
        <v>55</v>
      </c>
      <c r="B56" s="5">
        <v>4075</v>
      </c>
      <c r="C56" s="5">
        <v>13</v>
      </c>
      <c r="D56" s="5">
        <f t="shared" si="1"/>
        <v>4088</v>
      </c>
      <c r="E56" s="5">
        <v>4462</v>
      </c>
      <c r="F56" s="5">
        <v>78</v>
      </c>
      <c r="G56" s="5">
        <f t="shared" si="2"/>
        <v>4540</v>
      </c>
      <c r="H56" s="6">
        <f t="shared" si="3"/>
        <v>9.496932515337424</v>
      </c>
      <c r="I56" s="6">
        <f t="shared" si="3"/>
        <v>500</v>
      </c>
      <c r="J56" s="7">
        <f t="shared" si="4"/>
        <v>11.056751467710372</v>
      </c>
    </row>
    <row r="57" spans="1:10" ht="15">
      <c r="A57" s="33" t="s">
        <v>65</v>
      </c>
      <c r="B57" s="10">
        <v>331</v>
      </c>
      <c r="C57" s="10">
        <v>98</v>
      </c>
      <c r="D57" s="10">
        <f t="shared" si="1"/>
        <v>429</v>
      </c>
      <c r="E57" s="10">
        <v>380</v>
      </c>
      <c r="F57" s="10">
        <v>55</v>
      </c>
      <c r="G57" s="10">
        <f t="shared" si="2"/>
        <v>435</v>
      </c>
      <c r="H57" s="11">
        <f t="shared" si="3"/>
        <v>14.803625377643503</v>
      </c>
      <c r="I57" s="11">
        <f t="shared" si="3"/>
        <v>-43.87755102040816</v>
      </c>
      <c r="J57" s="12">
        <f t="shared" si="4"/>
        <v>1.3986013986013985</v>
      </c>
    </row>
    <row r="58" spans="1:10" ht="15">
      <c r="A58" s="34" t="s">
        <v>66</v>
      </c>
      <c r="B58" s="5"/>
      <c r="C58" s="5">
        <v>73</v>
      </c>
      <c r="D58" s="5">
        <f t="shared" si="1"/>
        <v>73</v>
      </c>
      <c r="E58" s="5"/>
      <c r="F58" s="5">
        <v>74</v>
      </c>
      <c r="G58" s="5">
        <f t="shared" si="2"/>
        <v>74</v>
      </c>
      <c r="H58" s="6"/>
      <c r="I58" s="6">
        <f t="shared" si="3"/>
        <v>1.36986301369863</v>
      </c>
      <c r="J58" s="7">
        <f t="shared" si="4"/>
        <v>1.36986301369863</v>
      </c>
    </row>
    <row r="59" spans="1:10" ht="15">
      <c r="A59" s="17" t="s">
        <v>56</v>
      </c>
      <c r="B59" s="35">
        <f>+B60-SUM(B5+B9+B19+B31+B57+B58)</f>
        <v>253748</v>
      </c>
      <c r="C59" s="35">
        <f>+C60-SUM(C5+C9+C19+C31+C57+C58)</f>
        <v>219903</v>
      </c>
      <c r="D59" s="35">
        <f>+D60-SUM(D5+D9+D19+D31+D57+D58)</f>
        <v>473651</v>
      </c>
      <c r="E59" s="35">
        <f>+E60-SUM(E5+E9+E19+E31+E57+E58)</f>
        <v>269646</v>
      </c>
      <c r="F59" s="35">
        <f>+F60-SUM(F5+F9+F19+F31+F57+F58)</f>
        <v>209799</v>
      </c>
      <c r="G59" s="35">
        <f>+G60-SUM(G5+G9+G19+G31+G57+G58)</f>
        <v>479445</v>
      </c>
      <c r="H59" s="36">
        <f>+((E59-B59)/B59)*100</f>
        <v>6.265271056323598</v>
      </c>
      <c r="I59" s="36">
        <f t="shared" si="3"/>
        <v>-4.5947531411576925</v>
      </c>
      <c r="J59" s="36">
        <f t="shared" si="3"/>
        <v>1.223263542143899</v>
      </c>
    </row>
    <row r="60" spans="1:10" ht="15">
      <c r="A60" s="20" t="s">
        <v>57</v>
      </c>
      <c r="B60" s="37">
        <f>SUM(B4:B58)</f>
        <v>313463</v>
      </c>
      <c r="C60" s="37">
        <f>SUM(C4:C58)</f>
        <v>255453</v>
      </c>
      <c r="D60" s="37">
        <f>SUM(D4:D58)</f>
        <v>568916</v>
      </c>
      <c r="E60" s="37">
        <f>SUM(E4:E58)</f>
        <v>339493</v>
      </c>
      <c r="F60" s="37">
        <f>SUM(F4:F58)</f>
        <v>250283</v>
      </c>
      <c r="G60" s="37">
        <f>SUM(G4:G58)</f>
        <v>589776</v>
      </c>
      <c r="H60" s="38">
        <f>+((E60-B60)/B60)*100</f>
        <v>8.30401036166948</v>
      </c>
      <c r="I60" s="38">
        <f t="shared" si="3"/>
        <v>-2.0238556603367353</v>
      </c>
      <c r="J60" s="38">
        <f t="shared" si="3"/>
        <v>3.666622137538758</v>
      </c>
    </row>
    <row r="61" spans="1:10" ht="15">
      <c r="A61" s="39"/>
      <c r="B61" s="40"/>
      <c r="C61" s="40"/>
      <c r="D61" s="40"/>
      <c r="E61" s="40"/>
      <c r="F61" s="40"/>
      <c r="G61" s="40"/>
      <c r="H61" s="40"/>
      <c r="I61" s="40"/>
      <c r="J61" s="41"/>
    </row>
    <row r="62" spans="1:10" ht="15">
      <c r="A62" s="39"/>
      <c r="B62" s="40"/>
      <c r="C62" s="40"/>
      <c r="D62" s="40"/>
      <c r="E62" s="40"/>
      <c r="F62" s="40"/>
      <c r="G62" s="40"/>
      <c r="H62" s="40"/>
      <c r="I62" s="40"/>
      <c r="J62" s="41"/>
    </row>
    <row r="63" spans="1:10" ht="15.75" thickBot="1">
      <c r="A63" s="42"/>
      <c r="B63" s="43"/>
      <c r="C63" s="43"/>
      <c r="D63" s="43"/>
      <c r="E63" s="43"/>
      <c r="F63" s="43"/>
      <c r="G63" s="43"/>
      <c r="H63" s="43"/>
      <c r="I63" s="43"/>
      <c r="J63" s="44"/>
    </row>
    <row r="64" spans="1:10" ht="45.75" customHeight="1">
      <c r="A64" s="52" t="s">
        <v>67</v>
      </c>
      <c r="B64" s="52"/>
      <c r="C64" s="52"/>
      <c r="D64" s="52"/>
      <c r="E64" s="52"/>
      <c r="F64" s="52"/>
      <c r="G64" s="52"/>
      <c r="H64" s="52"/>
      <c r="I64" s="52"/>
      <c r="J64" s="52"/>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34">
      <selection activeCell="P15" sqref="P15"/>
    </sheetView>
  </sheetViews>
  <sheetFormatPr defaultColWidth="9.140625" defaultRowHeight="15"/>
  <cols>
    <col min="1" max="1" width="28.421875" style="0" customWidth="1"/>
    <col min="2" max="10" width="14.28125" style="0" customWidth="1"/>
  </cols>
  <sheetData>
    <row r="1" spans="1:10" ht="28.5" customHeight="1">
      <c r="A1" s="53" t="s">
        <v>74</v>
      </c>
      <c r="B1" s="54"/>
      <c r="C1" s="54"/>
      <c r="D1" s="54"/>
      <c r="E1" s="54"/>
      <c r="F1" s="54"/>
      <c r="G1" s="54"/>
      <c r="H1" s="54"/>
      <c r="I1" s="54"/>
      <c r="J1" s="55"/>
    </row>
    <row r="2" spans="1:10" ht="29.2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 t="s">
        <v>8</v>
      </c>
      <c r="B4" s="5">
        <v>106464.636</v>
      </c>
      <c r="C4" s="5">
        <v>720286.3010000001</v>
      </c>
      <c r="D4" s="5">
        <f>+B4+C4</f>
        <v>826750.9370000002</v>
      </c>
      <c r="E4" s="5">
        <v>93376</v>
      </c>
      <c r="F4" s="5">
        <v>696183</v>
      </c>
      <c r="G4" s="5">
        <f>+E4+F4</f>
        <v>789559</v>
      </c>
      <c r="H4" s="6">
        <f>+((E4-B4)/B4)*100</f>
        <v>-12.29388132224488</v>
      </c>
      <c r="I4" s="6">
        <f aca="true" t="shared" si="0" ref="I4:J18">+((F4-C4)/C4)*100</f>
        <v>-3.346350050880683</v>
      </c>
      <c r="J4" s="7">
        <f t="shared" si="0"/>
        <v>-4.498566053636072</v>
      </c>
    </row>
    <row r="5" spans="1:10" ht="15">
      <c r="A5" s="8" t="s">
        <v>60</v>
      </c>
      <c r="B5" s="10">
        <v>57515.58399999999</v>
      </c>
      <c r="C5" s="10">
        <v>87118.41100000001</v>
      </c>
      <c r="D5" s="10">
        <f aca="true" t="shared" si="1" ref="D5:D58">+B5+C5</f>
        <v>144633.995</v>
      </c>
      <c r="E5" s="10">
        <v>62952</v>
      </c>
      <c r="F5" s="10">
        <v>92887</v>
      </c>
      <c r="G5" s="10">
        <f aca="true" t="shared" si="2" ref="G5:G58">+E5+F5</f>
        <v>155839</v>
      </c>
      <c r="H5" s="11">
        <f>+((E5-B5)/B5)*100</f>
        <v>9.452074762902543</v>
      </c>
      <c r="I5" s="11">
        <f t="shared" si="0"/>
        <v>6.621549835200727</v>
      </c>
      <c r="J5" s="12">
        <f t="shared" si="0"/>
        <v>7.747144784322665</v>
      </c>
    </row>
    <row r="6" spans="1:10" ht="15">
      <c r="A6" s="13" t="s">
        <v>9</v>
      </c>
      <c r="B6" s="5">
        <v>39523.56999999999</v>
      </c>
      <c r="C6" s="5">
        <v>12527.490000000002</v>
      </c>
      <c r="D6" s="5">
        <f t="shared" si="1"/>
        <v>52051.06</v>
      </c>
      <c r="E6" s="5">
        <v>39145</v>
      </c>
      <c r="F6" s="5">
        <v>11682</v>
      </c>
      <c r="G6" s="5">
        <f t="shared" si="2"/>
        <v>50827</v>
      </c>
      <c r="H6" s="6">
        <f>+((E6-B6)/B6)*100</f>
        <v>-0.957833515545262</v>
      </c>
      <c r="I6" s="6">
        <f t="shared" si="0"/>
        <v>-6.749077428918334</v>
      </c>
      <c r="J6" s="7">
        <f t="shared" si="0"/>
        <v>-2.3516523967043086</v>
      </c>
    </row>
    <row r="7" spans="1:10" ht="15">
      <c r="A7" s="8" t="s">
        <v>10</v>
      </c>
      <c r="B7" s="10">
        <v>42861.193</v>
      </c>
      <c r="C7" s="10">
        <v>17779.925000000003</v>
      </c>
      <c r="D7" s="10">
        <f t="shared" si="1"/>
        <v>60641.118</v>
      </c>
      <c r="E7" s="10">
        <v>36762</v>
      </c>
      <c r="F7" s="10">
        <v>14623</v>
      </c>
      <c r="G7" s="10">
        <f t="shared" si="2"/>
        <v>51385</v>
      </c>
      <c r="H7" s="11">
        <f>+((E7-B7)/B7)*100</f>
        <v>-14.23010554092603</v>
      </c>
      <c r="I7" s="11">
        <f t="shared" si="0"/>
        <v>-17.755558586439495</v>
      </c>
      <c r="J7" s="12">
        <f t="shared" si="0"/>
        <v>-15.263765420683706</v>
      </c>
    </row>
    <row r="8" spans="1:10" ht="15">
      <c r="A8" s="13" t="s">
        <v>11</v>
      </c>
      <c r="B8" s="5">
        <v>29886.960999999996</v>
      </c>
      <c r="C8" s="5">
        <v>104802.20199999996</v>
      </c>
      <c r="D8" s="5">
        <f t="shared" si="1"/>
        <v>134689.16299999994</v>
      </c>
      <c r="E8" s="5">
        <v>29388</v>
      </c>
      <c r="F8" s="5">
        <v>58601</v>
      </c>
      <c r="G8" s="5">
        <f t="shared" si="2"/>
        <v>87989</v>
      </c>
      <c r="H8" s="6">
        <f>+((E8-B8)/B8)*100</f>
        <v>-1.6694939308148318</v>
      </c>
      <c r="I8" s="6">
        <f t="shared" si="0"/>
        <v>-44.08419013943999</v>
      </c>
      <c r="J8" s="7">
        <f t="shared" si="0"/>
        <v>-34.67254674379405</v>
      </c>
    </row>
    <row r="9" spans="1:10" ht="15">
      <c r="A9" s="8" t="s">
        <v>61</v>
      </c>
      <c r="B9" s="10">
        <v>1445.345</v>
      </c>
      <c r="C9" s="10">
        <v>2589.207</v>
      </c>
      <c r="D9" s="10">
        <f t="shared" si="1"/>
        <v>4034.5519999999997</v>
      </c>
      <c r="E9" s="10">
        <v>1618</v>
      </c>
      <c r="F9" s="10">
        <v>1463</v>
      </c>
      <c r="G9" s="10">
        <f t="shared" si="2"/>
        <v>3081</v>
      </c>
      <c r="H9" s="11">
        <f>+((E9-B9)/B9)*100</f>
        <v>11.945590845092347</v>
      </c>
      <c r="I9" s="11">
        <f t="shared" si="0"/>
        <v>-43.49621331936767</v>
      </c>
      <c r="J9" s="12">
        <f t="shared" si="0"/>
        <v>-23.63464394559792</v>
      </c>
    </row>
    <row r="10" spans="1:10" ht="15">
      <c r="A10" s="13" t="s">
        <v>12</v>
      </c>
      <c r="B10" s="5">
        <v>3820.284</v>
      </c>
      <c r="C10" s="5">
        <v>13334.348999999997</v>
      </c>
      <c r="D10" s="5">
        <f t="shared" si="1"/>
        <v>17154.632999999998</v>
      </c>
      <c r="E10" s="5">
        <v>3982</v>
      </c>
      <c r="F10" s="5">
        <v>8341</v>
      </c>
      <c r="G10" s="5">
        <f t="shared" si="2"/>
        <v>12323</v>
      </c>
      <c r="H10" s="6">
        <f>+((E10-B10)/B10)*100</f>
        <v>4.2330884300748295</v>
      </c>
      <c r="I10" s="6">
        <f t="shared" si="0"/>
        <v>-37.44726495459207</v>
      </c>
      <c r="J10" s="7">
        <f t="shared" si="0"/>
        <v>-28.165178468114117</v>
      </c>
    </row>
    <row r="11" spans="1:10" ht="15">
      <c r="A11" s="8" t="s">
        <v>13</v>
      </c>
      <c r="B11" s="10">
        <v>6318.115</v>
      </c>
      <c r="C11" s="10">
        <v>6925.082999999999</v>
      </c>
      <c r="D11" s="10">
        <f t="shared" si="1"/>
        <v>13243.197999999999</v>
      </c>
      <c r="E11" s="10">
        <v>6183</v>
      </c>
      <c r="F11" s="10">
        <v>3750</v>
      </c>
      <c r="G11" s="10">
        <f t="shared" si="2"/>
        <v>9933</v>
      </c>
      <c r="H11" s="11">
        <f>+((E11-B11)/B11)*100</f>
        <v>-2.1385334075115727</v>
      </c>
      <c r="I11" s="11">
        <f t="shared" si="0"/>
        <v>-45.84902448100621</v>
      </c>
      <c r="J11" s="12">
        <f t="shared" si="0"/>
        <v>-24.995458045707682</v>
      </c>
    </row>
    <row r="12" spans="1:10" ht="15">
      <c r="A12" s="13" t="s">
        <v>14</v>
      </c>
      <c r="B12" s="5">
        <v>18318.212000000003</v>
      </c>
      <c r="C12" s="5">
        <v>4411.796</v>
      </c>
      <c r="D12" s="5">
        <f t="shared" si="1"/>
        <v>22730.008</v>
      </c>
      <c r="E12" s="5">
        <v>18321</v>
      </c>
      <c r="F12" s="5">
        <v>4799</v>
      </c>
      <c r="G12" s="5">
        <f t="shared" si="2"/>
        <v>23120</v>
      </c>
      <c r="H12" s="45">
        <f>+((E12-B12)/B12)*100</f>
        <v>0.015219826039773027</v>
      </c>
      <c r="I12" s="6">
        <f t="shared" si="0"/>
        <v>8.776561744922017</v>
      </c>
      <c r="J12" s="7">
        <f t="shared" si="0"/>
        <v>1.7157583050564627</v>
      </c>
    </row>
    <row r="13" spans="1:10" ht="15">
      <c r="A13" s="8" t="s">
        <v>15</v>
      </c>
      <c r="B13" s="10">
        <v>12138.538999999999</v>
      </c>
      <c r="C13" s="10">
        <v>813.2669999999998</v>
      </c>
      <c r="D13" s="10">
        <f t="shared" si="1"/>
        <v>12951.805999999999</v>
      </c>
      <c r="E13" s="10">
        <v>12673</v>
      </c>
      <c r="F13" s="10">
        <v>496</v>
      </c>
      <c r="G13" s="10">
        <f t="shared" si="2"/>
        <v>13169</v>
      </c>
      <c r="H13" s="11">
        <f>+((E13-B13)/B13)*100</f>
        <v>4.403009291315875</v>
      </c>
      <c r="I13" s="11">
        <f t="shared" si="0"/>
        <v>-39.011419373957125</v>
      </c>
      <c r="J13" s="12">
        <f t="shared" si="0"/>
        <v>1.6769398800445385</v>
      </c>
    </row>
    <row r="14" spans="1:10" ht="15">
      <c r="A14" s="13" t="s">
        <v>16</v>
      </c>
      <c r="B14" s="5">
        <v>4223.461</v>
      </c>
      <c r="C14" s="5">
        <v>231.93099999999998</v>
      </c>
      <c r="D14" s="5">
        <f t="shared" si="1"/>
        <v>4455.392</v>
      </c>
      <c r="E14" s="5">
        <v>4480</v>
      </c>
      <c r="F14" s="5">
        <v>132</v>
      </c>
      <c r="G14" s="5">
        <f t="shared" si="2"/>
        <v>4612</v>
      </c>
      <c r="H14" s="6">
        <f>+((E14-B14)/B14)*100</f>
        <v>6.07414156304509</v>
      </c>
      <c r="I14" s="6">
        <f t="shared" si="0"/>
        <v>-43.086521422319564</v>
      </c>
      <c r="J14" s="7">
        <f t="shared" si="0"/>
        <v>3.5150217983064156</v>
      </c>
    </row>
    <row r="15" spans="1:10" ht="15">
      <c r="A15" s="8" t="s">
        <v>17</v>
      </c>
      <c r="B15" s="10">
        <v>8829.887999999999</v>
      </c>
      <c r="C15" s="10">
        <v>1310.9920000000002</v>
      </c>
      <c r="D15" s="10">
        <f t="shared" si="1"/>
        <v>10140.88</v>
      </c>
      <c r="E15" s="10">
        <v>10000</v>
      </c>
      <c r="F15" s="10">
        <v>1129</v>
      </c>
      <c r="G15" s="10">
        <f t="shared" si="2"/>
        <v>11129</v>
      </c>
      <c r="H15" s="11">
        <f>+((E15-B15)/B15)*100</f>
        <v>13.251719614110632</v>
      </c>
      <c r="I15" s="11">
        <f t="shared" si="0"/>
        <v>-13.882006907746208</v>
      </c>
      <c r="J15" s="12">
        <f t="shared" si="0"/>
        <v>9.743927548694007</v>
      </c>
    </row>
    <row r="16" spans="1:10" ht="15">
      <c r="A16" s="13" t="s">
        <v>18</v>
      </c>
      <c r="B16" s="5">
        <v>696.332</v>
      </c>
      <c r="C16" s="5"/>
      <c r="D16" s="5">
        <f t="shared" si="1"/>
        <v>696.332</v>
      </c>
      <c r="E16" s="5">
        <v>854</v>
      </c>
      <c r="F16" s="5">
        <v>44</v>
      </c>
      <c r="G16" s="5">
        <f t="shared" si="2"/>
        <v>898</v>
      </c>
      <c r="H16" s="6">
        <f>+((E16-B16)/B16)*100</f>
        <v>22.64264747275725</v>
      </c>
      <c r="I16" s="6"/>
      <c r="J16" s="7">
        <f t="shared" si="0"/>
        <v>28.961472401096028</v>
      </c>
    </row>
    <row r="17" spans="1:10" ht="15">
      <c r="A17" s="8" t="s">
        <v>19</v>
      </c>
      <c r="B17" s="10">
        <v>950.758</v>
      </c>
      <c r="C17" s="10"/>
      <c r="D17" s="10">
        <f t="shared" si="1"/>
        <v>950.758</v>
      </c>
      <c r="E17" s="10">
        <v>942</v>
      </c>
      <c r="F17" s="10"/>
      <c r="G17" s="10">
        <f t="shared" si="2"/>
        <v>942</v>
      </c>
      <c r="H17" s="11">
        <f>+((E17-B17)/B17)*100</f>
        <v>-0.9211597483271282</v>
      </c>
      <c r="I17" s="11"/>
      <c r="J17" s="12">
        <f t="shared" si="0"/>
        <v>-0.9211597483271282</v>
      </c>
    </row>
    <row r="18" spans="1:10" ht="15">
      <c r="A18" s="13" t="s">
        <v>20</v>
      </c>
      <c r="B18" s="5">
        <v>520.924</v>
      </c>
      <c r="C18" s="5">
        <v>67.313</v>
      </c>
      <c r="D18" s="5">
        <f t="shared" si="1"/>
        <v>588.237</v>
      </c>
      <c r="E18" s="5">
        <v>473</v>
      </c>
      <c r="F18" s="5">
        <v>50</v>
      </c>
      <c r="G18" s="5">
        <f t="shared" si="2"/>
        <v>523</v>
      </c>
      <c r="H18" s="6">
        <f>+((E18-B18)/B18)*100</f>
        <v>-9.199806497684879</v>
      </c>
      <c r="I18" s="6">
        <f>+((F18-C18)/C18)*100</f>
        <v>-25.72014321156389</v>
      </c>
      <c r="J18" s="7">
        <f t="shared" si="0"/>
        <v>-11.090257838252263</v>
      </c>
    </row>
    <row r="19" spans="1:10" ht="15">
      <c r="A19" s="8" t="s">
        <v>62</v>
      </c>
      <c r="B19" s="10"/>
      <c r="C19" s="10"/>
      <c r="D19" s="10"/>
      <c r="E19" s="10"/>
      <c r="F19" s="10"/>
      <c r="G19" s="10"/>
      <c r="H19" s="11"/>
      <c r="I19" s="11"/>
      <c r="J19" s="12"/>
    </row>
    <row r="20" spans="1:10" ht="15">
      <c r="A20" s="13" t="s">
        <v>21</v>
      </c>
      <c r="B20" s="5">
        <v>664.063</v>
      </c>
      <c r="C20" s="5">
        <v>119.80899999999998</v>
      </c>
      <c r="D20" s="5">
        <f t="shared" si="1"/>
        <v>783.872</v>
      </c>
      <c r="E20" s="5">
        <v>833</v>
      </c>
      <c r="F20" s="5">
        <v>80</v>
      </c>
      <c r="G20" s="5">
        <f t="shared" si="2"/>
        <v>913</v>
      </c>
      <c r="H20" s="6">
        <f>+((E20-B20)/B20)*100</f>
        <v>25.43990555112994</v>
      </c>
      <c r="I20" s="6">
        <f>+((F20-C20)/C20)*100</f>
        <v>-33.227053059452956</v>
      </c>
      <c r="J20" s="7">
        <f>+((G20-D20)/D20)*100</f>
        <v>16.473097648595694</v>
      </c>
    </row>
    <row r="21" spans="1:10" ht="15">
      <c r="A21" s="8" t="s">
        <v>22</v>
      </c>
      <c r="B21" s="10">
        <v>1.693</v>
      </c>
      <c r="C21" s="10"/>
      <c r="D21" s="10">
        <f t="shared" si="1"/>
        <v>1.693</v>
      </c>
      <c r="E21" s="10"/>
      <c r="F21" s="10"/>
      <c r="G21" s="10"/>
      <c r="H21" s="11">
        <f aca="true" t="shared" si="3" ref="H21:J60">+((E21-B21)/B21)*100</f>
        <v>-100</v>
      </c>
      <c r="I21" s="11"/>
      <c r="J21" s="12">
        <f aca="true" t="shared" si="4" ref="J21:J58">+((G21-D21)/D21)*100</f>
        <v>-100</v>
      </c>
    </row>
    <row r="22" spans="1:10" ht="15">
      <c r="A22" s="13" t="s">
        <v>23</v>
      </c>
      <c r="B22" s="5">
        <v>1538.2160000000001</v>
      </c>
      <c r="C22" s="5">
        <v>8.922</v>
      </c>
      <c r="D22" s="5">
        <f t="shared" si="1"/>
        <v>1547.1380000000001</v>
      </c>
      <c r="E22" s="5">
        <v>2006</v>
      </c>
      <c r="F22" s="5">
        <v>23</v>
      </c>
      <c r="G22" s="5">
        <f t="shared" si="2"/>
        <v>2029</v>
      </c>
      <c r="H22" s="6">
        <f t="shared" si="3"/>
        <v>30.410813565845096</v>
      </c>
      <c r="I22" s="6">
        <f t="shared" si="3"/>
        <v>157.7897332436673</v>
      </c>
      <c r="J22" s="7">
        <f t="shared" si="4"/>
        <v>31.14537940377651</v>
      </c>
    </row>
    <row r="23" spans="1:10" ht="15">
      <c r="A23" s="8" t="s">
        <v>24</v>
      </c>
      <c r="B23" s="10">
        <v>616.881</v>
      </c>
      <c r="C23" s="10"/>
      <c r="D23" s="10">
        <f t="shared" si="1"/>
        <v>616.881</v>
      </c>
      <c r="E23" s="10">
        <v>678</v>
      </c>
      <c r="F23" s="10">
        <v>2</v>
      </c>
      <c r="G23" s="10">
        <f t="shared" si="2"/>
        <v>680</v>
      </c>
      <c r="H23" s="11">
        <f t="shared" si="3"/>
        <v>9.907745578158515</v>
      </c>
      <c r="I23" s="11"/>
      <c r="J23" s="12">
        <f t="shared" si="4"/>
        <v>10.23195721703214</v>
      </c>
    </row>
    <row r="24" spans="1:10" ht="15">
      <c r="A24" s="13" t="s">
        <v>25</v>
      </c>
      <c r="B24" s="5">
        <v>408.292</v>
      </c>
      <c r="C24" s="5">
        <v>349.8089999999999</v>
      </c>
      <c r="D24" s="5">
        <f t="shared" si="1"/>
        <v>758.1009999999999</v>
      </c>
      <c r="E24" s="5">
        <v>1255</v>
      </c>
      <c r="F24" s="5">
        <v>340</v>
      </c>
      <c r="G24" s="5">
        <f t="shared" si="2"/>
        <v>1595</v>
      </c>
      <c r="H24" s="6">
        <f t="shared" si="3"/>
        <v>207.3780529620958</v>
      </c>
      <c r="I24" s="6">
        <f t="shared" si="3"/>
        <v>-2.804101666909632</v>
      </c>
      <c r="J24" s="7">
        <f t="shared" si="4"/>
        <v>110.3941295421059</v>
      </c>
    </row>
    <row r="25" spans="1:10" ht="15">
      <c r="A25" s="8" t="s">
        <v>26</v>
      </c>
      <c r="B25" s="10">
        <v>459.97200000000004</v>
      </c>
      <c r="C25" s="10">
        <v>2.57</v>
      </c>
      <c r="D25" s="10">
        <f t="shared" si="1"/>
        <v>462.54200000000003</v>
      </c>
      <c r="E25" s="10">
        <v>383</v>
      </c>
      <c r="F25" s="10">
        <v>31</v>
      </c>
      <c r="G25" s="10">
        <f t="shared" si="2"/>
        <v>414</v>
      </c>
      <c r="H25" s="11">
        <f t="shared" si="3"/>
        <v>-16.7340620733436</v>
      </c>
      <c r="I25" s="11">
        <f t="shared" si="3"/>
        <v>1106.2256809338521</v>
      </c>
      <c r="J25" s="12">
        <f t="shared" si="4"/>
        <v>-10.494614543111766</v>
      </c>
    </row>
    <row r="26" spans="1:10" ht="15">
      <c r="A26" s="13" t="s">
        <v>27</v>
      </c>
      <c r="B26" s="5"/>
      <c r="C26" s="5"/>
      <c r="D26" s="5"/>
      <c r="E26" s="5">
        <v>8</v>
      </c>
      <c r="F26" s="5"/>
      <c r="G26" s="5">
        <f t="shared" si="2"/>
        <v>8</v>
      </c>
      <c r="H26" s="6"/>
      <c r="I26" s="6"/>
      <c r="J26" s="7"/>
    </row>
    <row r="27" spans="1:10" ht="15">
      <c r="A27" s="8" t="s">
        <v>28</v>
      </c>
      <c r="B27" s="10">
        <v>1811.81</v>
      </c>
      <c r="C27" s="10">
        <v>130.7</v>
      </c>
      <c r="D27" s="10">
        <f t="shared" si="1"/>
        <v>1942.51</v>
      </c>
      <c r="E27" s="10">
        <v>2021</v>
      </c>
      <c r="F27" s="10">
        <v>64</v>
      </c>
      <c r="G27" s="10">
        <f t="shared" si="2"/>
        <v>2085</v>
      </c>
      <c r="H27" s="11">
        <f t="shared" si="3"/>
        <v>11.54591265088503</v>
      </c>
      <c r="I27" s="11">
        <f t="shared" si="3"/>
        <v>-51.03289977046671</v>
      </c>
      <c r="J27" s="12">
        <f t="shared" si="4"/>
        <v>7.335354772948402</v>
      </c>
    </row>
    <row r="28" spans="1:10" ht="15">
      <c r="A28" s="13" t="s">
        <v>29</v>
      </c>
      <c r="B28" s="5">
        <v>7740.268999999999</v>
      </c>
      <c r="C28" s="5">
        <v>235.20600000000002</v>
      </c>
      <c r="D28" s="5">
        <f t="shared" si="1"/>
        <v>7975.474999999999</v>
      </c>
      <c r="E28" s="5">
        <v>6471</v>
      </c>
      <c r="F28" s="5">
        <v>219</v>
      </c>
      <c r="G28" s="5">
        <f t="shared" si="2"/>
        <v>6690</v>
      </c>
      <c r="H28" s="6">
        <f t="shared" si="3"/>
        <v>-16.3982543759138</v>
      </c>
      <c r="I28" s="6">
        <f t="shared" si="3"/>
        <v>-6.890130353817511</v>
      </c>
      <c r="J28" s="7">
        <f t="shared" si="4"/>
        <v>-16.117848780166693</v>
      </c>
    </row>
    <row r="29" spans="1:10" ht="15">
      <c r="A29" s="8" t="s">
        <v>30</v>
      </c>
      <c r="B29" s="10">
        <v>3540.923</v>
      </c>
      <c r="C29" s="10">
        <v>189.187</v>
      </c>
      <c r="D29" s="10">
        <f t="shared" si="1"/>
        <v>3730.1099999999997</v>
      </c>
      <c r="E29" s="10">
        <v>3720</v>
      </c>
      <c r="F29" s="10">
        <v>145</v>
      </c>
      <c r="G29" s="10">
        <f t="shared" si="2"/>
        <v>3865</v>
      </c>
      <c r="H29" s="11">
        <f t="shared" si="3"/>
        <v>5.057353689984229</v>
      </c>
      <c r="I29" s="11">
        <f t="shared" si="3"/>
        <v>-23.356255979533483</v>
      </c>
      <c r="J29" s="12">
        <f t="shared" si="4"/>
        <v>3.616247242038448</v>
      </c>
    </row>
    <row r="30" spans="1:10" ht="15">
      <c r="A30" s="13" t="s">
        <v>31</v>
      </c>
      <c r="B30" s="5">
        <v>1213.158</v>
      </c>
      <c r="C30" s="5">
        <v>7.48</v>
      </c>
      <c r="D30" s="5">
        <f t="shared" si="1"/>
        <v>1220.638</v>
      </c>
      <c r="E30" s="5">
        <v>1350</v>
      </c>
      <c r="F30" s="5">
        <v>39</v>
      </c>
      <c r="G30" s="5">
        <f t="shared" si="2"/>
        <v>1389</v>
      </c>
      <c r="H30" s="6">
        <f t="shared" si="3"/>
        <v>11.279816808692694</v>
      </c>
      <c r="I30" s="6">
        <f t="shared" si="3"/>
        <v>421.3903743315508</v>
      </c>
      <c r="J30" s="7">
        <f t="shared" si="4"/>
        <v>13.792950899447673</v>
      </c>
    </row>
    <row r="31" spans="1:10" ht="15">
      <c r="A31" s="8" t="s">
        <v>63</v>
      </c>
      <c r="B31" s="10">
        <v>21.329</v>
      </c>
      <c r="C31" s="10">
        <v>411.93499999999995</v>
      </c>
      <c r="D31" s="10">
        <f t="shared" si="1"/>
        <v>433.26399999999995</v>
      </c>
      <c r="E31" s="10">
        <v>12</v>
      </c>
      <c r="F31" s="10">
        <v>371</v>
      </c>
      <c r="G31" s="10">
        <f t="shared" si="2"/>
        <v>383</v>
      </c>
      <c r="H31" s="11">
        <f t="shared" si="3"/>
        <v>-43.73857189741667</v>
      </c>
      <c r="I31" s="11">
        <f t="shared" si="3"/>
        <v>-9.937247381261596</v>
      </c>
      <c r="J31" s="12">
        <f t="shared" si="4"/>
        <v>-11.601240813914831</v>
      </c>
    </row>
    <row r="32" spans="1:10" ht="15">
      <c r="A32" s="13" t="s">
        <v>32</v>
      </c>
      <c r="B32" s="5">
        <v>97.96099999999998</v>
      </c>
      <c r="C32" s="5"/>
      <c r="D32" s="5">
        <f>+B32+C32</f>
        <v>97.96099999999998</v>
      </c>
      <c r="E32" s="5"/>
      <c r="F32" s="5"/>
      <c r="G32" s="5"/>
      <c r="H32" s="6">
        <f t="shared" si="3"/>
        <v>-100</v>
      </c>
      <c r="I32" s="6"/>
      <c r="J32" s="7">
        <f t="shared" si="4"/>
        <v>-100</v>
      </c>
    </row>
    <row r="33" spans="1:10" ht="15">
      <c r="A33" s="8" t="s">
        <v>64</v>
      </c>
      <c r="B33" s="10">
        <v>3810.4120000000003</v>
      </c>
      <c r="C33" s="10">
        <v>2185.1420000000003</v>
      </c>
      <c r="D33" s="10">
        <f t="shared" si="1"/>
        <v>5995.554</v>
      </c>
      <c r="E33" s="10">
        <v>3795</v>
      </c>
      <c r="F33" s="10">
        <v>1945</v>
      </c>
      <c r="G33" s="10">
        <f t="shared" si="2"/>
        <v>5740</v>
      </c>
      <c r="H33" s="15">
        <f t="shared" si="3"/>
        <v>-0.4044706976568482</v>
      </c>
      <c r="I33" s="11">
        <f t="shared" si="3"/>
        <v>-10.989766340128021</v>
      </c>
      <c r="J33" s="12">
        <f t="shared" si="4"/>
        <v>-4.262391765631667</v>
      </c>
    </row>
    <row r="34" spans="1:10" ht="15">
      <c r="A34" s="13" t="s">
        <v>33</v>
      </c>
      <c r="B34" s="5">
        <v>1125.039</v>
      </c>
      <c r="C34" s="5"/>
      <c r="D34" s="5">
        <f t="shared" si="1"/>
        <v>1125.039</v>
      </c>
      <c r="E34" s="5">
        <v>1174</v>
      </c>
      <c r="F34" s="5"/>
      <c r="G34" s="5">
        <f t="shared" si="2"/>
        <v>1174</v>
      </c>
      <c r="H34" s="6">
        <f t="shared" si="3"/>
        <v>4.351938021704138</v>
      </c>
      <c r="I34" s="6"/>
      <c r="J34" s="7">
        <f t="shared" si="4"/>
        <v>4.351938021704138</v>
      </c>
    </row>
    <row r="35" spans="1:10" ht="15">
      <c r="A35" s="8" t="s">
        <v>34</v>
      </c>
      <c r="B35" s="10">
        <v>318.312</v>
      </c>
      <c r="C35" s="10">
        <v>977.0680000000001</v>
      </c>
      <c r="D35" s="10">
        <f t="shared" si="1"/>
        <v>1295.38</v>
      </c>
      <c r="E35" s="10">
        <v>296</v>
      </c>
      <c r="F35" s="10">
        <v>1262</v>
      </c>
      <c r="G35" s="10">
        <f t="shared" si="2"/>
        <v>1558</v>
      </c>
      <c r="H35" s="11">
        <f t="shared" si="3"/>
        <v>-7.009474980522258</v>
      </c>
      <c r="I35" s="11">
        <f t="shared" si="3"/>
        <v>29.161941645821976</v>
      </c>
      <c r="J35" s="12">
        <f t="shared" si="4"/>
        <v>20.273587673115216</v>
      </c>
    </row>
    <row r="36" spans="1:10" ht="15">
      <c r="A36" s="13" t="s">
        <v>35</v>
      </c>
      <c r="B36" s="5">
        <v>891.402</v>
      </c>
      <c r="C36" s="5"/>
      <c r="D36" s="5">
        <f t="shared" si="1"/>
        <v>891.402</v>
      </c>
      <c r="E36" s="5">
        <v>1119</v>
      </c>
      <c r="F36" s="5"/>
      <c r="G36" s="5">
        <f t="shared" si="2"/>
        <v>1119</v>
      </c>
      <c r="H36" s="6">
        <f t="shared" si="3"/>
        <v>25.53258799060356</v>
      </c>
      <c r="I36" s="6"/>
      <c r="J36" s="7">
        <f t="shared" si="4"/>
        <v>25.53258799060356</v>
      </c>
    </row>
    <row r="37" spans="1:10" ht="15">
      <c r="A37" s="8" t="s">
        <v>36</v>
      </c>
      <c r="B37" s="10">
        <v>1932.9779999999998</v>
      </c>
      <c r="C37" s="10"/>
      <c r="D37" s="10">
        <f t="shared" si="1"/>
        <v>1932.9779999999998</v>
      </c>
      <c r="E37" s="10">
        <v>2365</v>
      </c>
      <c r="F37" s="10"/>
      <c r="G37" s="10">
        <f t="shared" si="2"/>
        <v>2365</v>
      </c>
      <c r="H37" s="11">
        <f t="shared" si="3"/>
        <v>22.3500733065767</v>
      </c>
      <c r="I37" s="11"/>
      <c r="J37" s="12">
        <f t="shared" si="4"/>
        <v>22.3500733065767</v>
      </c>
    </row>
    <row r="38" spans="1:10" ht="15">
      <c r="A38" s="13" t="s">
        <v>37</v>
      </c>
      <c r="B38" s="5">
        <v>231.108</v>
      </c>
      <c r="C38" s="5"/>
      <c r="D38" s="5">
        <f t="shared" si="1"/>
        <v>231.108</v>
      </c>
      <c r="E38" s="5">
        <v>345</v>
      </c>
      <c r="F38" s="5">
        <v>6</v>
      </c>
      <c r="G38" s="5">
        <f t="shared" si="2"/>
        <v>351</v>
      </c>
      <c r="H38" s="6">
        <f t="shared" si="3"/>
        <v>49.28085570382678</v>
      </c>
      <c r="I38" s="6"/>
      <c r="J38" s="7">
        <f t="shared" si="4"/>
        <v>51.87704449867594</v>
      </c>
    </row>
    <row r="39" spans="1:10" ht="15">
      <c r="A39" s="8" t="s">
        <v>38</v>
      </c>
      <c r="B39" s="10">
        <v>7697.402</v>
      </c>
      <c r="C39" s="10">
        <v>1858.8880000000001</v>
      </c>
      <c r="D39" s="10">
        <f t="shared" si="1"/>
        <v>9556.29</v>
      </c>
      <c r="E39" s="10">
        <v>6837</v>
      </c>
      <c r="F39" s="10">
        <v>1550</v>
      </c>
      <c r="G39" s="10">
        <f t="shared" si="2"/>
        <v>8387</v>
      </c>
      <c r="H39" s="11">
        <f t="shared" si="3"/>
        <v>-11.177823374691878</v>
      </c>
      <c r="I39" s="11">
        <f t="shared" si="3"/>
        <v>-16.616816074986772</v>
      </c>
      <c r="J39" s="12">
        <f t="shared" si="4"/>
        <v>-12.23581536349358</v>
      </c>
    </row>
    <row r="40" spans="1:10" ht="15">
      <c r="A40" s="13" t="s">
        <v>39</v>
      </c>
      <c r="B40" s="5">
        <v>71.809</v>
      </c>
      <c r="C40" s="5"/>
      <c r="D40" s="5">
        <f t="shared" si="1"/>
        <v>71.809</v>
      </c>
      <c r="E40" s="5">
        <v>241</v>
      </c>
      <c r="F40" s="5">
        <v>14</v>
      </c>
      <c r="G40" s="5">
        <f t="shared" si="2"/>
        <v>255</v>
      </c>
      <c r="H40" s="6">
        <f t="shared" si="3"/>
        <v>235.61252767758916</v>
      </c>
      <c r="I40" s="6"/>
      <c r="J40" s="7">
        <f t="shared" si="4"/>
        <v>255.10869111114206</v>
      </c>
    </row>
    <row r="41" spans="1:10" ht="15">
      <c r="A41" s="8" t="s">
        <v>40</v>
      </c>
      <c r="B41" s="10">
        <v>3588.2749999999996</v>
      </c>
      <c r="C41" s="10">
        <v>871.788</v>
      </c>
      <c r="D41" s="10">
        <f t="shared" si="1"/>
        <v>4460.063</v>
      </c>
      <c r="E41" s="10">
        <v>3872</v>
      </c>
      <c r="F41" s="10">
        <v>941</v>
      </c>
      <c r="G41" s="10">
        <f t="shared" si="2"/>
        <v>4813</v>
      </c>
      <c r="H41" s="11">
        <f t="shared" si="3"/>
        <v>7.907002668413106</v>
      </c>
      <c r="I41" s="11">
        <f t="shared" si="3"/>
        <v>7.939086108090497</v>
      </c>
      <c r="J41" s="12">
        <f t="shared" si="4"/>
        <v>7.913273870795096</v>
      </c>
    </row>
    <row r="42" spans="1:10" ht="15">
      <c r="A42" s="13" t="s">
        <v>41</v>
      </c>
      <c r="B42" s="5">
        <v>3104.224</v>
      </c>
      <c r="C42" s="5">
        <v>48.462999999999994</v>
      </c>
      <c r="D42" s="5">
        <f t="shared" si="1"/>
        <v>3152.6870000000004</v>
      </c>
      <c r="E42" s="5">
        <v>3186</v>
      </c>
      <c r="F42" s="5">
        <v>27</v>
      </c>
      <c r="G42" s="5">
        <f t="shared" si="2"/>
        <v>3213</v>
      </c>
      <c r="H42" s="6">
        <f t="shared" si="3"/>
        <v>2.6343459750327245</v>
      </c>
      <c r="I42" s="6">
        <f t="shared" si="3"/>
        <v>-44.28739450714978</v>
      </c>
      <c r="J42" s="7">
        <f t="shared" si="4"/>
        <v>1.913066536576566</v>
      </c>
    </row>
    <row r="43" spans="1:10" ht="15">
      <c r="A43" s="8" t="s">
        <v>42</v>
      </c>
      <c r="B43" s="10">
        <v>2334.5069999999996</v>
      </c>
      <c r="C43" s="10">
        <v>9.158</v>
      </c>
      <c r="D43" s="10">
        <f t="shared" si="1"/>
        <v>2343.6649999999995</v>
      </c>
      <c r="E43" s="10">
        <v>3115</v>
      </c>
      <c r="F43" s="10">
        <v>13</v>
      </c>
      <c r="G43" s="10">
        <f t="shared" si="2"/>
        <v>3128</v>
      </c>
      <c r="H43" s="11">
        <f t="shared" si="3"/>
        <v>33.432883259720384</v>
      </c>
      <c r="I43" s="11">
        <f t="shared" si="3"/>
        <v>41.95239135182355</v>
      </c>
      <c r="J43" s="12">
        <f t="shared" si="4"/>
        <v>33.46617370656645</v>
      </c>
    </row>
    <row r="44" spans="1:10" ht="15">
      <c r="A44" s="13" t="s">
        <v>43</v>
      </c>
      <c r="B44" s="5">
        <v>1441.512</v>
      </c>
      <c r="C44" s="5">
        <v>3.114</v>
      </c>
      <c r="D44" s="5">
        <f t="shared" si="1"/>
        <v>1444.626</v>
      </c>
      <c r="E44" s="5">
        <v>1656</v>
      </c>
      <c r="F44" s="5"/>
      <c r="G44" s="5">
        <f t="shared" si="2"/>
        <v>1656</v>
      </c>
      <c r="H44" s="6">
        <f t="shared" si="3"/>
        <v>14.879376654512766</v>
      </c>
      <c r="I44" s="6">
        <f t="shared" si="3"/>
        <v>-100</v>
      </c>
      <c r="J44" s="7">
        <f t="shared" si="4"/>
        <v>14.631745517524951</v>
      </c>
    </row>
    <row r="45" spans="1:10" ht="15">
      <c r="A45" s="8" t="s">
        <v>44</v>
      </c>
      <c r="B45" s="10">
        <v>1595.44</v>
      </c>
      <c r="C45" s="10">
        <v>44.472</v>
      </c>
      <c r="D45" s="10">
        <f t="shared" si="1"/>
        <v>1639.912</v>
      </c>
      <c r="E45" s="10">
        <v>1381</v>
      </c>
      <c r="F45" s="10">
        <v>14</v>
      </c>
      <c r="G45" s="10">
        <f t="shared" si="2"/>
        <v>1395</v>
      </c>
      <c r="H45" s="11">
        <f t="shared" si="3"/>
        <v>-13.440806297949159</v>
      </c>
      <c r="I45" s="11">
        <f t="shared" si="3"/>
        <v>-68.51951789890268</v>
      </c>
      <c r="J45" s="12">
        <f t="shared" si="4"/>
        <v>-14.934459897848178</v>
      </c>
    </row>
    <row r="46" spans="1:10" ht="15">
      <c r="A46" s="13" t="s">
        <v>45</v>
      </c>
      <c r="B46" s="5">
        <v>192.1</v>
      </c>
      <c r="C46" s="5"/>
      <c r="D46" s="5">
        <f>+B46+C46</f>
        <v>192.1</v>
      </c>
      <c r="E46" s="5">
        <v>1996</v>
      </c>
      <c r="F46" s="5">
        <v>33</v>
      </c>
      <c r="G46" s="5">
        <f>+E46+F46</f>
        <v>2029</v>
      </c>
      <c r="H46" s="6">
        <f t="shared" si="3"/>
        <v>939.042165538782</v>
      </c>
      <c r="I46" s="6"/>
      <c r="J46" s="7">
        <f t="shared" si="4"/>
        <v>956.220718375846</v>
      </c>
    </row>
    <row r="47" spans="1:10" ht="15">
      <c r="A47" s="8" t="s">
        <v>46</v>
      </c>
      <c r="B47" s="10">
        <v>6348.370000000001</v>
      </c>
      <c r="C47" s="10">
        <v>651.574</v>
      </c>
      <c r="D47" s="10">
        <f t="shared" si="1"/>
        <v>6999.944</v>
      </c>
      <c r="E47" s="10">
        <v>6490</v>
      </c>
      <c r="F47" s="10">
        <v>570</v>
      </c>
      <c r="G47" s="10">
        <f t="shared" si="2"/>
        <v>7060</v>
      </c>
      <c r="H47" s="11">
        <f t="shared" si="3"/>
        <v>2.2309663740456083</v>
      </c>
      <c r="I47" s="11">
        <f t="shared" si="3"/>
        <v>-12.519529631323529</v>
      </c>
      <c r="J47" s="12">
        <f t="shared" si="4"/>
        <v>0.857949720740617</v>
      </c>
    </row>
    <row r="48" spans="1:10" ht="15">
      <c r="A48" s="13" t="s">
        <v>47</v>
      </c>
      <c r="B48" s="5">
        <v>195.937</v>
      </c>
      <c r="C48" s="5"/>
      <c r="D48" s="5">
        <f t="shared" si="1"/>
        <v>195.937</v>
      </c>
      <c r="E48" s="5">
        <v>383</v>
      </c>
      <c r="F48" s="5"/>
      <c r="G48" s="5">
        <f t="shared" si="2"/>
        <v>383</v>
      </c>
      <c r="H48" s="6">
        <f t="shared" si="3"/>
        <v>95.47099322741492</v>
      </c>
      <c r="I48" s="6"/>
      <c r="J48" s="7">
        <f t="shared" si="4"/>
        <v>95.47099322741492</v>
      </c>
    </row>
    <row r="49" spans="1:10" ht="15">
      <c r="A49" s="8" t="s">
        <v>48</v>
      </c>
      <c r="B49" s="10">
        <v>400.87600000000003</v>
      </c>
      <c r="C49" s="10">
        <v>7.459</v>
      </c>
      <c r="D49" s="10">
        <f t="shared" si="1"/>
        <v>408.33500000000004</v>
      </c>
      <c r="E49" s="10">
        <v>367</v>
      </c>
      <c r="F49" s="10">
        <v>8</v>
      </c>
      <c r="G49" s="10">
        <f t="shared" si="2"/>
        <v>375</v>
      </c>
      <c r="H49" s="11">
        <f t="shared" si="3"/>
        <v>-8.450493419411496</v>
      </c>
      <c r="I49" s="11">
        <f t="shared" si="3"/>
        <v>7.252982973588959</v>
      </c>
      <c r="J49" s="12">
        <f t="shared" si="4"/>
        <v>-8.163640148407564</v>
      </c>
    </row>
    <row r="50" spans="1:10" ht="15">
      <c r="A50" s="13" t="s">
        <v>49</v>
      </c>
      <c r="B50" s="5">
        <v>1898.9550000000002</v>
      </c>
      <c r="C50" s="5">
        <v>85.382</v>
      </c>
      <c r="D50" s="5">
        <f t="shared" si="1"/>
        <v>1984.3370000000002</v>
      </c>
      <c r="E50" s="5">
        <v>1996</v>
      </c>
      <c r="F50" s="5">
        <v>87</v>
      </c>
      <c r="G50" s="5">
        <f t="shared" si="2"/>
        <v>2083</v>
      </c>
      <c r="H50" s="6">
        <f t="shared" si="3"/>
        <v>5.110442322224584</v>
      </c>
      <c r="I50" s="6">
        <f t="shared" si="3"/>
        <v>1.8950130003982042</v>
      </c>
      <c r="J50" s="7">
        <f t="shared" si="4"/>
        <v>4.972088914332584</v>
      </c>
    </row>
    <row r="51" spans="1:10" ht="15">
      <c r="A51" s="8" t="s">
        <v>50</v>
      </c>
      <c r="B51" s="10">
        <v>2431.583</v>
      </c>
      <c r="C51" s="10">
        <v>221.27099999999996</v>
      </c>
      <c r="D51" s="10">
        <f t="shared" si="1"/>
        <v>2652.8540000000003</v>
      </c>
      <c r="E51" s="10">
        <v>2736</v>
      </c>
      <c r="F51" s="10">
        <v>214</v>
      </c>
      <c r="G51" s="10">
        <f t="shared" si="2"/>
        <v>2950</v>
      </c>
      <c r="H51" s="11">
        <f t="shared" si="3"/>
        <v>12.519292987325537</v>
      </c>
      <c r="I51" s="11">
        <f t="shared" si="3"/>
        <v>-3.2860157905916094</v>
      </c>
      <c r="J51" s="12">
        <f t="shared" si="4"/>
        <v>11.200993345280203</v>
      </c>
    </row>
    <row r="52" spans="1:10" ht="15">
      <c r="A52" s="13" t="s">
        <v>51</v>
      </c>
      <c r="B52" s="5">
        <v>1434.2500000000002</v>
      </c>
      <c r="C52" s="5">
        <v>0.564</v>
      </c>
      <c r="D52" s="5">
        <f t="shared" si="1"/>
        <v>1434.8140000000003</v>
      </c>
      <c r="E52" s="5">
        <v>973</v>
      </c>
      <c r="F52" s="5"/>
      <c r="G52" s="5">
        <f t="shared" si="2"/>
        <v>973</v>
      </c>
      <c r="H52" s="6">
        <f t="shared" si="3"/>
        <v>-32.15966533031202</v>
      </c>
      <c r="I52" s="6">
        <f t="shared" si="3"/>
        <v>-100</v>
      </c>
      <c r="J52" s="7">
        <f t="shared" si="4"/>
        <v>-32.18633216570233</v>
      </c>
    </row>
    <row r="53" spans="1:10" ht="15">
      <c r="A53" s="8" t="s">
        <v>52</v>
      </c>
      <c r="B53" s="10">
        <v>316.185</v>
      </c>
      <c r="C53" s="10">
        <v>275.958</v>
      </c>
      <c r="D53" s="10">
        <f t="shared" si="1"/>
        <v>592.143</v>
      </c>
      <c r="E53" s="10">
        <v>220</v>
      </c>
      <c r="F53" s="10">
        <v>1385</v>
      </c>
      <c r="G53" s="10">
        <f t="shared" si="2"/>
        <v>1605</v>
      </c>
      <c r="H53" s="11">
        <f t="shared" si="3"/>
        <v>-30.4204816800291</v>
      </c>
      <c r="I53" s="11">
        <f t="shared" si="3"/>
        <v>401.88796845896826</v>
      </c>
      <c r="J53" s="12">
        <f t="shared" si="4"/>
        <v>171.0493917854302</v>
      </c>
    </row>
    <row r="54" spans="1:10" ht="15">
      <c r="A54" s="13" t="s">
        <v>53</v>
      </c>
      <c r="B54" s="5">
        <v>166.517</v>
      </c>
      <c r="C54" s="5"/>
      <c r="D54" s="5">
        <f t="shared" si="1"/>
        <v>166.517</v>
      </c>
      <c r="E54" s="5">
        <v>181</v>
      </c>
      <c r="F54" s="5"/>
      <c r="G54" s="5">
        <f t="shared" si="2"/>
        <v>181</v>
      </c>
      <c r="H54" s="6">
        <f t="shared" si="3"/>
        <v>8.697610454187863</v>
      </c>
      <c r="I54" s="6"/>
      <c r="J54" s="7">
        <f t="shared" si="4"/>
        <v>8.697610454187863</v>
      </c>
    </row>
    <row r="55" spans="1:10" ht="15">
      <c r="A55" s="8" t="s">
        <v>54</v>
      </c>
      <c r="B55" s="10">
        <v>9.988000000000001</v>
      </c>
      <c r="C55" s="10"/>
      <c r="D55" s="10">
        <f t="shared" si="1"/>
        <v>9.988000000000001</v>
      </c>
      <c r="E55" s="10">
        <v>68</v>
      </c>
      <c r="F55" s="10"/>
      <c r="G55" s="10">
        <f t="shared" si="2"/>
        <v>68</v>
      </c>
      <c r="H55" s="11">
        <f t="shared" si="3"/>
        <v>580.8169803764516</v>
      </c>
      <c r="I55" s="11"/>
      <c r="J55" s="12">
        <f t="shared" si="4"/>
        <v>580.8169803764516</v>
      </c>
    </row>
    <row r="56" spans="1:10" ht="15">
      <c r="A56" s="13" t="s">
        <v>55</v>
      </c>
      <c r="B56" s="5">
        <v>5836.063999999999</v>
      </c>
      <c r="C56" s="5">
        <v>50.075</v>
      </c>
      <c r="D56" s="5">
        <f t="shared" si="1"/>
        <v>5886.138999999999</v>
      </c>
      <c r="E56" s="5">
        <v>6244</v>
      </c>
      <c r="F56" s="5">
        <v>45</v>
      </c>
      <c r="G56" s="5">
        <f t="shared" si="2"/>
        <v>6289</v>
      </c>
      <c r="H56" s="6">
        <f t="shared" si="3"/>
        <v>6.9899164916628855</v>
      </c>
      <c r="I56" s="6">
        <f t="shared" si="3"/>
        <v>-10.134797803295061</v>
      </c>
      <c r="J56" s="7">
        <f t="shared" si="4"/>
        <v>6.844231847056294</v>
      </c>
    </row>
    <row r="57" spans="1:10" ht="15">
      <c r="A57" s="8" t="s">
        <v>65</v>
      </c>
      <c r="B57" s="10">
        <v>261.674</v>
      </c>
      <c r="C57" s="10">
        <v>308.274</v>
      </c>
      <c r="D57" s="10">
        <f t="shared" si="1"/>
        <v>569.948</v>
      </c>
      <c r="E57" s="10">
        <v>298</v>
      </c>
      <c r="F57" s="10">
        <v>183</v>
      </c>
      <c r="G57" s="10">
        <f t="shared" si="2"/>
        <v>481</v>
      </c>
      <c r="H57" s="11">
        <f t="shared" si="3"/>
        <v>13.882158716571011</v>
      </c>
      <c r="I57" s="11">
        <f t="shared" si="3"/>
        <v>-40.6372253255221</v>
      </c>
      <c r="J57" s="12">
        <f t="shared" si="4"/>
        <v>-15.606336016619057</v>
      </c>
    </row>
    <row r="58" spans="1:10" ht="15">
      <c r="A58" s="13" t="s">
        <v>66</v>
      </c>
      <c r="B58" s="5"/>
      <c r="C58" s="5">
        <v>205.586</v>
      </c>
      <c r="D58" s="5">
        <f t="shared" si="1"/>
        <v>205.586</v>
      </c>
      <c r="E58" s="5"/>
      <c r="F58" s="5">
        <v>163</v>
      </c>
      <c r="G58" s="5">
        <f t="shared" si="2"/>
        <v>163</v>
      </c>
      <c r="H58" s="6"/>
      <c r="I58" s="6">
        <f t="shared" si="3"/>
        <v>-20.714445536174647</v>
      </c>
      <c r="J58" s="7">
        <f t="shared" si="4"/>
        <v>-20.714445536174647</v>
      </c>
    </row>
    <row r="59" spans="1:10" ht="15">
      <c r="A59" s="17" t="s">
        <v>56</v>
      </c>
      <c r="B59" s="35">
        <f>+B60-SUM(B5+B9+B31+B19+B57+B58)</f>
        <v>340019.3559999999</v>
      </c>
      <c r="C59" s="35">
        <f>+C60-SUM(C5+C9+C31+C19+C57+C58)</f>
        <v>890824.7079999999</v>
      </c>
      <c r="D59" s="35">
        <f>+D60-SUM(D5+D9+D31+D19+D57+D58)</f>
        <v>1230844.0639999993</v>
      </c>
      <c r="E59" s="35">
        <f>+E60-SUM(E5+E9+E31+E19+E57+E58)</f>
        <v>326340</v>
      </c>
      <c r="F59" s="35">
        <f>+F60-SUM(F5+F9+F31+F19+F57+F58)</f>
        <v>808887</v>
      </c>
      <c r="G59" s="35">
        <f>+G60-SUM(G5+G9+G31+G19+G57+G58)</f>
        <v>1135227</v>
      </c>
      <c r="H59" s="36">
        <f>+((E59-B59)/B59)*100</f>
        <v>-4.023110966659179</v>
      </c>
      <c r="I59" s="36">
        <f t="shared" si="3"/>
        <v>-9.197960863025353</v>
      </c>
      <c r="J59" s="36">
        <f t="shared" si="3"/>
        <v>-7.768414114884934</v>
      </c>
    </row>
    <row r="60" spans="1:10" ht="15">
      <c r="A60" s="20" t="s">
        <v>57</v>
      </c>
      <c r="B60" s="37">
        <f>SUM(B4:B58)</f>
        <v>399263.2879999999</v>
      </c>
      <c r="C60" s="37">
        <f>SUM(C4:C58)</f>
        <v>981458.1209999998</v>
      </c>
      <c r="D60" s="37">
        <f>SUM(D4:D58)</f>
        <v>1380721.4089999993</v>
      </c>
      <c r="E60" s="37">
        <f>SUM(E4:E58)</f>
        <v>391220</v>
      </c>
      <c r="F60" s="37">
        <f>SUM(F4:F58)</f>
        <v>903954</v>
      </c>
      <c r="G60" s="37">
        <f>SUM(G4:G58)</f>
        <v>1295174</v>
      </c>
      <c r="H60" s="38">
        <f>+((E60-B60)/B60)*100</f>
        <v>-2.014532325346148</v>
      </c>
      <c r="I60" s="38">
        <f t="shared" si="3"/>
        <v>-7.896834245054846</v>
      </c>
      <c r="J60" s="38">
        <f t="shared" si="3"/>
        <v>-6.195848665949042</v>
      </c>
    </row>
    <row r="61" spans="1:10" ht="15">
      <c r="A61" s="39"/>
      <c r="B61" s="40"/>
      <c r="C61" s="40"/>
      <c r="D61" s="40"/>
      <c r="E61" s="40"/>
      <c r="F61" s="40"/>
      <c r="G61" s="40"/>
      <c r="H61" s="40"/>
      <c r="I61" s="40"/>
      <c r="J61" s="41"/>
    </row>
    <row r="62" spans="1:10" ht="15">
      <c r="A62" s="39" t="s">
        <v>75</v>
      </c>
      <c r="B62" s="40"/>
      <c r="C62" s="40"/>
      <c r="D62" s="40"/>
      <c r="E62" s="40"/>
      <c r="F62" s="40"/>
      <c r="G62" s="40"/>
      <c r="H62" s="40"/>
      <c r="I62" s="40"/>
      <c r="J62" s="41"/>
    </row>
    <row r="63" spans="1:10" ht="15.75" thickBot="1">
      <c r="A63" s="42"/>
      <c r="B63" s="43"/>
      <c r="C63" s="43"/>
      <c r="D63" s="43"/>
      <c r="E63" s="43"/>
      <c r="F63" s="43"/>
      <c r="G63" s="43"/>
      <c r="H63" s="43"/>
      <c r="I63" s="43"/>
      <c r="J63" s="44"/>
    </row>
    <row r="64" spans="1:10" ht="48.75" customHeight="1">
      <c r="A64" s="52" t="s">
        <v>67</v>
      </c>
      <c r="B64" s="52"/>
      <c r="C64" s="52"/>
      <c r="D64" s="52"/>
      <c r="E64" s="52"/>
      <c r="F64" s="52"/>
      <c r="G64" s="52"/>
      <c r="H64" s="52"/>
      <c r="I64" s="52"/>
      <c r="J64" s="52"/>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2016-07-11T13:51:39Z</cp:lastPrinted>
  <dcterms:created xsi:type="dcterms:W3CDTF">2016-07-11T13:42:34Z</dcterms:created>
  <dcterms:modified xsi:type="dcterms:W3CDTF">2016-07-12T08:05:59Z</dcterms:modified>
  <cp:category/>
  <cp:version/>
  <cp:contentType/>
  <cp:contentStatus/>
</cp:coreProperties>
</file>