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730" windowHeight="10035" activeTab="3"/>
  </bookViews>
  <sheets>
    <sheet name="YOLCU" sheetId="1" r:id="rId1"/>
    <sheet name="TİCARİ UÇAK" sheetId="2" r:id="rId2"/>
    <sheet name="TÜM UÇAK" sheetId="3" r:id="rId3"/>
    <sheet name="YÜK" sheetId="4" r:id="rId4"/>
  </sheets>
  <definedNames/>
  <calcPr fullCalcOnLoad="1"/>
</workbook>
</file>

<file path=xl/sharedStrings.xml><?xml version="1.0" encoding="utf-8"?>
<sst xmlns="http://schemas.openxmlformats.org/spreadsheetml/2006/main" count="287" uniqueCount="74">
  <si>
    <t xml:space="preserve">   TÜM UÇAK TRAFİĞİ</t>
  </si>
  <si>
    <t xml:space="preserve">Havalimanları </t>
  </si>
  <si>
    <t>2014 YILI NİSAN SONU</t>
  </si>
  <si>
    <t>2015 YILI NİSAN SONU
(Kesin Olmayan)</t>
  </si>
  <si>
    <t xml:space="preserve"> 2015 /2014 (%)</t>
  </si>
  <si>
    <t>İç Hat</t>
  </si>
  <si>
    <t>Dış Hat</t>
  </si>
  <si>
    <t>Toplam</t>
  </si>
  <si>
    <t>İstanbul Atatürk</t>
  </si>
  <si>
    <t>Ankara Esenboğa</t>
  </si>
  <si>
    <t>İzmir Adnan Menderes</t>
  </si>
  <si>
    <t>Antalya</t>
  </si>
  <si>
    <t>Muğla Dalaman</t>
  </si>
  <si>
    <t>Muğla Milas-Bodrum</t>
  </si>
  <si>
    <t>Adana</t>
  </si>
  <si>
    <t>Trabzon</t>
  </si>
  <si>
    <t>Erzurum</t>
  </si>
  <si>
    <t>Gaziantep</t>
  </si>
  <si>
    <t>Adıyaman</t>
  </si>
  <si>
    <t>Ağrı</t>
  </si>
  <si>
    <t>Amasya Merzifon</t>
  </si>
  <si>
    <t>Balıkesir Koca Seyit</t>
  </si>
  <si>
    <t>Balıkesir Merkez</t>
  </si>
  <si>
    <t>Batman</t>
  </si>
  <si>
    <t>Bingöl</t>
  </si>
  <si>
    <t>Bursa Yenişehir</t>
  </si>
  <si>
    <t>Çanakkale</t>
  </si>
  <si>
    <t>Çanakkale Gökçeada</t>
  </si>
  <si>
    <t>Denizli Çardak</t>
  </si>
  <si>
    <t>Diyarbakır</t>
  </si>
  <si>
    <t>Elazığ</t>
  </si>
  <si>
    <t>Erzincan</t>
  </si>
  <si>
    <t>Hatay</t>
  </si>
  <si>
    <t>Iğdır</t>
  </si>
  <si>
    <t>Isparta Süleyman Demirel</t>
  </si>
  <si>
    <t>Kahramanmaraş</t>
  </si>
  <si>
    <t>Kars Harakani</t>
  </si>
  <si>
    <t>Kastamonu</t>
  </si>
  <si>
    <t>Kayseri</t>
  </si>
  <si>
    <t>Kocaeli Cengiz Topel</t>
  </si>
  <si>
    <t>Konya</t>
  </si>
  <si>
    <t>Malatya</t>
  </si>
  <si>
    <t>Mardin</t>
  </si>
  <si>
    <t>Muş</t>
  </si>
  <si>
    <t>Nevşehir Kapadokya</t>
  </si>
  <si>
    <t>Samsun Çarşamba</t>
  </si>
  <si>
    <t>Siirt</t>
  </si>
  <si>
    <t>Sinop</t>
  </si>
  <si>
    <t>Sivas Nuri Demirağ</t>
  </si>
  <si>
    <t>Şanlıurfa Gap</t>
  </si>
  <si>
    <t>Şırnak Şerafettin Elçi</t>
  </si>
  <si>
    <t>Tekirdağ Çorlu</t>
  </si>
  <si>
    <t>Tokat</t>
  </si>
  <si>
    <t>Uşak</t>
  </si>
  <si>
    <t>Van Ferit Melen</t>
  </si>
  <si>
    <t>DHMİ TOPLAMI</t>
  </si>
  <si>
    <t>TÜRKİYE GENELİ</t>
  </si>
  <si>
    <t>OVERFLIGHT</t>
  </si>
  <si>
    <t>TÜRKİYE GENELİ OVERFLIGHT DAHİL</t>
  </si>
  <si>
    <t>İstanbul Sabiha Gökçen(*)</t>
  </si>
  <si>
    <t>Gazipaşa Alanya(*)</t>
  </si>
  <si>
    <t>Aydın Çıldır(*)</t>
  </si>
  <si>
    <t>Eskişehir Anadolu(*)</t>
  </si>
  <si>
    <t>Zafer(*)</t>
  </si>
  <si>
    <t>Zonguldak Çaycuma(*)</t>
  </si>
  <si>
    <t xml:space="preserve"> (*)İşaretli havalimanlarından  Zonguldak Çaycuma,Gazipaşa Alanya,Zafer ve Aydın Çıldır Havalimanları DHMİ denetimli özel şirket tarafından işletilmektedir. İstanbul Sabiha Gökçen Havalimanı Savunma Sanayi Müsteşarlığı denetiminde özel şirket tarafından,Eskişehir Anadolu Üniversitesi Havalimanı, Eskişehir Anadolu Üniversitesi SHYO tarafından işletilmekte olduğundan DHMİ toplamında hariç tutulmuştur.</t>
  </si>
  <si>
    <t>YOLCU TRAFİĞİ (Gelen-Giden)</t>
  </si>
  <si>
    <t>DHMİ DİREKT TR</t>
  </si>
  <si>
    <t>DİĞER DİREKT TR.Y.</t>
  </si>
  <si>
    <t>TÜRKİYE DİREKT TR.</t>
  </si>
  <si>
    <t>TÜRKİYE GENELİ DİREKT TRANSİT DAHİL</t>
  </si>
  <si>
    <t xml:space="preserve">   TİCARİ  UÇAK TRAFİĞİ</t>
  </si>
  <si>
    <t>YÜK TRAFİĞİ ( Bagaj+Kargo+Posta) (TON)</t>
  </si>
  <si>
    <t xml:space="preserve"> </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</si>
</sst>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T_L_-;\-* #,##0.00\ _T_L_-;_-* &quot;-&quot;??\ _T_L_-;_-@_-"/>
    <numFmt numFmtId="165" formatCode="_-* #,##0\ _T_L_-;\-* #,##0\ _T_L_-;_-* &quot;-&quot;??\ _T_L_-;_-@_-"/>
    <numFmt numFmtId="166" formatCode="#,##0.0"/>
    <numFmt numFmtId="167" formatCode="#,##0_ ;\-#,##0\ "/>
  </numFmts>
  <fonts count="44">
    <font>
      <sz val="11"/>
      <color theme="1"/>
      <name val="Calibri"/>
      <family val="2"/>
    </font>
    <font>
      <sz val="11"/>
      <color indexed="8"/>
      <name val="Calibri"/>
      <family val="2"/>
    </font>
    <font>
      <b/>
      <sz val="11"/>
      <color indexed="9"/>
      <name val="Tahoma"/>
      <family val="2"/>
    </font>
    <font>
      <b/>
      <sz val="10"/>
      <color indexed="9"/>
      <name val="Tahoma"/>
      <family val="2"/>
    </font>
    <font>
      <sz val="10"/>
      <name val="Arial Tur"/>
      <family val="0"/>
    </font>
    <font>
      <b/>
      <sz val="8"/>
      <color indexed="8"/>
      <name val="Tahoma"/>
      <family val="2"/>
    </font>
    <font>
      <b/>
      <sz val="9.5"/>
      <color indexed="8"/>
      <name val="Tahoma"/>
      <family val="2"/>
    </font>
    <font>
      <b/>
      <sz val="9.5"/>
      <color indexed="10"/>
      <name val="Tahoma"/>
      <family val="2"/>
    </font>
    <font>
      <b/>
      <sz val="9.5"/>
      <color indexed="9"/>
      <name val="Tahoma"/>
      <family val="2"/>
    </font>
    <font>
      <sz val="11"/>
      <color indexed="9"/>
      <name val="Calibri"/>
      <family val="2"/>
    </font>
    <font>
      <b/>
      <sz val="11"/>
      <color indexed="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0"/>
      <name val="Tahoma"/>
      <family val="2"/>
    </font>
    <font>
      <b/>
      <sz val="11"/>
      <color theme="1"/>
      <name val="Tahoma"/>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4" tint="-0.24997000396251678"/>
        <bgColor indexed="64"/>
      </patternFill>
    </fill>
    <fill>
      <patternFill patternType="solid">
        <fgColor theme="0"/>
        <bgColor indexed="64"/>
      </patternFill>
    </fill>
    <fill>
      <patternFill patternType="solid">
        <fgColor theme="0"/>
        <bgColor indexed="64"/>
      </patternFill>
    </fill>
    <fill>
      <patternFill patternType="solid">
        <fgColor theme="4" tint="-0.24997000396251678"/>
        <bgColor indexed="64"/>
      </patternFill>
    </fill>
    <fill>
      <patternFill patternType="solid">
        <fgColor indexed="10"/>
        <bgColor indexed="64"/>
      </patternFill>
    </fill>
    <fill>
      <patternFill patternType="solid">
        <fgColor indexed="10"/>
        <bgColor indexed="64"/>
      </patternFill>
    </fill>
    <fill>
      <patternFill patternType="solid">
        <fgColor rgb="FFFF0000"/>
        <bgColor indexed="64"/>
      </patternFill>
    </fill>
    <fill>
      <patternFill patternType="solid">
        <fgColor theme="3" tint="-0.4999699890613556"/>
        <bgColor indexed="64"/>
      </patternFill>
    </fill>
    <fill>
      <patternFill patternType="solid">
        <fgColor rgb="FF00B050"/>
        <bgColor indexed="64"/>
      </patternFill>
    </fill>
    <fill>
      <patternFill patternType="solid">
        <fgColor rgb="FF00B050"/>
        <bgColor indexed="64"/>
      </patternFill>
    </fill>
    <fill>
      <patternFill patternType="solid">
        <fgColor rgb="FF00B0F0"/>
        <bgColor indexed="64"/>
      </patternFill>
    </fill>
    <fill>
      <patternFill patternType="solid">
        <fgColor theme="7"/>
        <bgColor indexed="64"/>
      </patternFill>
    </fill>
    <fill>
      <patternFill patternType="solid">
        <fgColor rgb="FF0070C0"/>
        <bgColor indexed="64"/>
      </patternFill>
    </fill>
    <fill>
      <patternFill patternType="solid">
        <fgColor rgb="FF00B0F0"/>
        <bgColor indexed="64"/>
      </patternFill>
    </fill>
    <fill>
      <patternFill patternType="solid">
        <fgColor rgb="FF0070C0"/>
        <bgColor indexed="64"/>
      </patternFill>
    </fill>
    <fill>
      <patternFill patternType="solid">
        <fgColor theme="0" tint="-0.3499799966812134"/>
        <bgColor indexed="64"/>
      </patternFill>
    </fill>
  </fills>
  <borders count="2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top/>
      <bottom style="thin"/>
    </border>
    <border>
      <left/>
      <right style="medium"/>
      <top/>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bottom style="thin"/>
    </border>
    <border>
      <left/>
      <right/>
      <top style="medium"/>
      <bottom style="medium"/>
    </border>
    <border>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41" fontId="0" fillId="0" borderId="0" applyFont="0" applyFill="0" applyBorder="0" applyAlignment="0" applyProtection="0"/>
    <xf numFmtId="164" fontId="4" fillId="0" borderId="0" applyFont="0" applyFill="0" applyBorder="0" applyAlignment="0" applyProtection="0"/>
    <xf numFmtId="0" fontId="33" fillId="20" borderId="5" applyNumberFormat="0" applyAlignment="0" applyProtection="0"/>
    <xf numFmtId="0" fontId="34" fillId="21" borderId="6" applyNumberFormat="0" applyAlignment="0" applyProtection="0"/>
    <xf numFmtId="0" fontId="35" fillId="20" borderId="6" applyNumberFormat="0" applyAlignment="0" applyProtection="0"/>
    <xf numFmtId="0" fontId="36" fillId="22" borderId="7" applyNumberFormat="0" applyAlignment="0" applyProtection="0"/>
    <xf numFmtId="0" fontId="37" fillId="23" borderId="0" applyNumberFormat="0" applyBorder="0" applyAlignment="0" applyProtection="0"/>
    <xf numFmtId="0" fontId="38" fillId="24" borderId="0" applyNumberFormat="0" applyBorder="0" applyAlignment="0" applyProtection="0"/>
    <xf numFmtId="0" fontId="4" fillId="0" borderId="0">
      <alignment/>
      <protection/>
    </xf>
    <xf numFmtId="0" fontId="0" fillId="25" borderId="8" applyNumberFormat="0" applyFont="0" applyAlignment="0" applyProtection="0"/>
    <xf numFmtId="0" fontId="39"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cellStyleXfs>
  <cellXfs count="75">
    <xf numFmtId="0" fontId="0" fillId="0" borderId="0" xfId="0" applyFont="1" applyAlignment="1">
      <alignment/>
    </xf>
    <xf numFmtId="2" fontId="3" fillId="33" borderId="10" xfId="56" applyNumberFormat="1" applyFont="1" applyFill="1" applyBorder="1" applyAlignment="1">
      <alignment horizontal="right" vertical="center"/>
    </xf>
    <xf numFmtId="2" fontId="3" fillId="33" borderId="11" xfId="56" applyNumberFormat="1" applyFont="1" applyFill="1" applyBorder="1" applyAlignment="1">
      <alignment horizontal="right" vertical="center"/>
    </xf>
    <xf numFmtId="165" fontId="5" fillId="34" borderId="12" xfId="41" applyNumberFormat="1" applyFont="1" applyFill="1" applyBorder="1" applyAlignment="1">
      <alignment horizontal="left"/>
    </xf>
    <xf numFmtId="3" fontId="6" fillId="34" borderId="0" xfId="41" applyNumberFormat="1" applyFont="1" applyFill="1" applyBorder="1" applyAlignment="1">
      <alignment horizontal="right" vertical="center"/>
    </xf>
    <xf numFmtId="3" fontId="7" fillId="34" borderId="0" xfId="41" applyNumberFormat="1" applyFont="1" applyFill="1" applyBorder="1" applyAlignment="1">
      <alignment horizontal="right" vertical="center"/>
    </xf>
    <xf numFmtId="3" fontId="7" fillId="34" borderId="13" xfId="41" applyNumberFormat="1" applyFont="1" applyFill="1" applyBorder="1" applyAlignment="1">
      <alignment horizontal="right" vertical="center"/>
    </xf>
    <xf numFmtId="165" fontId="5" fillId="8" borderId="12" xfId="41" applyNumberFormat="1" applyFont="1" applyFill="1" applyBorder="1" applyAlignment="1">
      <alignment horizontal="left"/>
    </xf>
    <xf numFmtId="3" fontId="6" fillId="8" borderId="0" xfId="41" applyNumberFormat="1" applyFont="1" applyFill="1" applyBorder="1" applyAlignment="1">
      <alignment horizontal="right" vertical="center"/>
    </xf>
    <xf numFmtId="3" fontId="7" fillId="8" borderId="0" xfId="41" applyNumberFormat="1" applyFont="1" applyFill="1" applyBorder="1" applyAlignment="1">
      <alignment horizontal="right" vertical="center"/>
    </xf>
    <xf numFmtId="3" fontId="7" fillId="8" borderId="13" xfId="41" applyNumberFormat="1" applyFont="1" applyFill="1" applyBorder="1" applyAlignment="1">
      <alignment horizontal="right" vertical="center"/>
    </xf>
    <xf numFmtId="165" fontId="5" fillId="35" borderId="12" xfId="41" applyNumberFormat="1" applyFont="1" applyFill="1" applyBorder="1" applyAlignment="1">
      <alignment horizontal="left"/>
    </xf>
    <xf numFmtId="4" fontId="7" fillId="34" borderId="0" xfId="41" applyNumberFormat="1" applyFont="1" applyFill="1" applyBorder="1" applyAlignment="1">
      <alignment horizontal="right" vertical="center"/>
    </xf>
    <xf numFmtId="4" fontId="7" fillId="34" borderId="13" xfId="41" applyNumberFormat="1" applyFont="1" applyFill="1" applyBorder="1" applyAlignment="1">
      <alignment horizontal="right" vertical="center"/>
    </xf>
    <xf numFmtId="0" fontId="42" fillId="36" borderId="12" xfId="41" applyNumberFormat="1" applyFont="1" applyFill="1" applyBorder="1" applyAlignment="1">
      <alignment horizontal="left" vertical="center"/>
    </xf>
    <xf numFmtId="3" fontId="8" fillId="33" borderId="0" xfId="41" applyNumberFormat="1" applyFont="1" applyFill="1" applyBorder="1" applyAlignment="1">
      <alignment horizontal="right" vertical="center"/>
    </xf>
    <xf numFmtId="166" fontId="8" fillId="33" borderId="0" xfId="63" applyNumberFormat="1" applyFont="1" applyFill="1" applyBorder="1" applyAlignment="1">
      <alignment horizontal="right" vertical="center"/>
    </xf>
    <xf numFmtId="0" fontId="3" fillId="37" borderId="12" xfId="41" applyNumberFormat="1" applyFont="1" applyFill="1" applyBorder="1" applyAlignment="1">
      <alignment horizontal="left" vertical="center"/>
    </xf>
    <xf numFmtId="3" fontId="8" fillId="38" borderId="0" xfId="41" applyNumberFormat="1" applyFont="1" applyFill="1" applyBorder="1" applyAlignment="1">
      <alignment horizontal="right" vertical="center"/>
    </xf>
    <xf numFmtId="166" fontId="8" fillId="39" borderId="0" xfId="63" applyNumberFormat="1" applyFont="1" applyFill="1" applyBorder="1" applyAlignment="1">
      <alignment horizontal="right" vertical="center"/>
    </xf>
    <xf numFmtId="0" fontId="3" fillId="40" borderId="14" xfId="56" applyNumberFormat="1" applyFont="1" applyFill="1" applyBorder="1" applyAlignment="1">
      <alignment horizontal="left" vertical="center"/>
    </xf>
    <xf numFmtId="0" fontId="3" fillId="41" borderId="12" xfId="41" applyNumberFormat="1" applyFont="1" applyFill="1" applyBorder="1" applyAlignment="1">
      <alignment horizontal="left" vertical="center"/>
    </xf>
    <xf numFmtId="3" fontId="8" fillId="42" borderId="0" xfId="41" applyNumberFormat="1" applyFont="1" applyFill="1" applyBorder="1" applyAlignment="1">
      <alignment horizontal="right" vertical="center"/>
    </xf>
    <xf numFmtId="166" fontId="8" fillId="42" borderId="0" xfId="63" applyNumberFormat="1" applyFont="1" applyFill="1" applyBorder="1" applyAlignment="1">
      <alignment horizontal="right" vertical="center"/>
    </xf>
    <xf numFmtId="4" fontId="7" fillId="8" borderId="0" xfId="41" applyNumberFormat="1" applyFont="1" applyFill="1" applyBorder="1" applyAlignment="1">
      <alignment horizontal="right" vertical="center"/>
    </xf>
    <xf numFmtId="0" fontId="3" fillId="43" borderId="12" xfId="48" applyNumberFormat="1" applyFont="1" applyFill="1" applyBorder="1" applyAlignment="1">
      <alignment horizontal="left" vertical="center"/>
      <protection/>
    </xf>
    <xf numFmtId="0" fontId="3" fillId="44" borderId="12" xfId="48" applyNumberFormat="1" applyFont="1" applyFill="1" applyBorder="1" applyAlignment="1">
      <alignment horizontal="left" vertical="center"/>
      <protection/>
    </xf>
    <xf numFmtId="0" fontId="3" fillId="45" borderId="14" xfId="48" applyNumberFormat="1" applyFont="1" applyFill="1" applyBorder="1" applyAlignment="1">
      <alignment horizontal="left" vertical="center"/>
      <protection/>
    </xf>
    <xf numFmtId="0" fontId="3" fillId="41" borderId="14" xfId="48" applyNumberFormat="1" applyFont="1" applyFill="1" applyBorder="1" applyAlignment="1">
      <alignment horizontal="left" vertical="center"/>
      <protection/>
    </xf>
    <xf numFmtId="3" fontId="8" fillId="42" borderId="15" xfId="48" applyNumberFormat="1" applyFont="1" applyFill="1" applyBorder="1" applyAlignment="1">
      <alignment horizontal="right"/>
      <protection/>
    </xf>
    <xf numFmtId="165" fontId="5" fillId="34" borderId="12" xfId="41" applyNumberFormat="1" applyFont="1" applyFill="1" applyBorder="1" applyAlignment="1">
      <alignment horizontal="left" vertical="center"/>
    </xf>
    <xf numFmtId="165" fontId="5" fillId="8" borderId="12" xfId="41" applyNumberFormat="1" applyFont="1" applyFill="1" applyBorder="1" applyAlignment="1">
      <alignment horizontal="left" vertical="center"/>
    </xf>
    <xf numFmtId="165" fontId="5" fillId="35" borderId="12" xfId="41" applyNumberFormat="1" applyFont="1" applyFill="1" applyBorder="1" applyAlignment="1">
      <alignment horizontal="left" vertical="center"/>
    </xf>
    <xf numFmtId="4" fontId="7" fillId="8" borderId="13" xfId="41" applyNumberFormat="1" applyFont="1" applyFill="1" applyBorder="1" applyAlignment="1">
      <alignment horizontal="right" vertical="center"/>
    </xf>
    <xf numFmtId="3" fontId="3" fillId="33" borderId="0" xfId="41" applyNumberFormat="1" applyFont="1" applyFill="1" applyBorder="1" applyAlignment="1">
      <alignment horizontal="right" vertical="center"/>
    </xf>
    <xf numFmtId="166" fontId="3" fillId="33" borderId="0" xfId="63" applyNumberFormat="1" applyFont="1" applyFill="1" applyBorder="1" applyAlignment="1">
      <alignment horizontal="right" vertical="center"/>
    </xf>
    <xf numFmtId="3" fontId="3" fillId="38" borderId="0" xfId="41" applyNumberFormat="1" applyFont="1" applyFill="1" applyBorder="1" applyAlignment="1">
      <alignment horizontal="right" vertical="center"/>
    </xf>
    <xf numFmtId="166" fontId="3" fillId="39" borderId="0" xfId="63" applyNumberFormat="1" applyFont="1" applyFill="1" applyBorder="1" applyAlignment="1">
      <alignment horizontal="right" vertical="center"/>
    </xf>
    <xf numFmtId="165" fontId="8" fillId="40" borderId="12" xfId="59" applyNumberFormat="1" applyFont="1" applyFill="1" applyBorder="1" applyAlignment="1">
      <alignment vertical="center"/>
    </xf>
    <xf numFmtId="165" fontId="8" fillId="40" borderId="0" xfId="59" applyNumberFormat="1" applyFont="1" applyFill="1" applyBorder="1" applyAlignment="1">
      <alignment vertical="center"/>
    </xf>
    <xf numFmtId="165" fontId="8" fillId="40" borderId="13" xfId="59" applyNumberFormat="1" applyFont="1" applyFill="1" applyBorder="1" applyAlignment="1">
      <alignment vertical="center"/>
    </xf>
    <xf numFmtId="165" fontId="8" fillId="40" borderId="14" xfId="59" applyNumberFormat="1" applyFont="1" applyFill="1" applyBorder="1" applyAlignment="1">
      <alignment vertical="center"/>
    </xf>
    <xf numFmtId="165" fontId="8" fillId="40" borderId="15" xfId="59" applyNumberFormat="1" applyFont="1" applyFill="1" applyBorder="1" applyAlignment="1">
      <alignment vertical="center"/>
    </xf>
    <xf numFmtId="165" fontId="8" fillId="40" borderId="16" xfId="59" applyNumberFormat="1" applyFont="1" applyFill="1" applyBorder="1" applyAlignment="1">
      <alignment vertical="center"/>
    </xf>
    <xf numFmtId="1" fontId="0" fillId="0" borderId="0" xfId="0" applyNumberFormat="1" applyAlignment="1">
      <alignment/>
    </xf>
    <xf numFmtId="3" fontId="8" fillId="46" borderId="0" xfId="48" applyNumberFormat="1" applyFont="1" applyFill="1" applyBorder="1" applyAlignment="1">
      <alignment horizontal="right" vertical="center"/>
      <protection/>
    </xf>
    <xf numFmtId="166" fontId="8" fillId="46" borderId="0" xfId="48" applyNumberFormat="1" applyFont="1" applyFill="1" applyBorder="1" applyAlignment="1">
      <alignment horizontal="right"/>
      <protection/>
    </xf>
    <xf numFmtId="166" fontId="8" fillId="46" borderId="13" xfId="48" applyNumberFormat="1" applyFont="1" applyFill="1" applyBorder="1" applyAlignment="1">
      <alignment horizontal="right"/>
      <protection/>
    </xf>
    <xf numFmtId="165" fontId="43" fillId="8" borderId="17" xfId="56" applyNumberFormat="1" applyFont="1" applyFill="1" applyBorder="1" applyAlignment="1">
      <alignment horizontal="center" vertical="center"/>
    </xf>
    <xf numFmtId="165" fontId="43" fillId="8" borderId="18" xfId="56" applyNumberFormat="1" applyFont="1" applyFill="1" applyBorder="1" applyAlignment="1">
      <alignment horizontal="center" vertical="center"/>
    </xf>
    <xf numFmtId="165" fontId="43" fillId="8" borderId="19" xfId="56" applyNumberFormat="1" applyFont="1" applyFill="1" applyBorder="1" applyAlignment="1">
      <alignment horizontal="center" vertical="center"/>
    </xf>
    <xf numFmtId="165" fontId="2" fillId="33" borderId="12" xfId="56" applyNumberFormat="1" applyFont="1" applyFill="1" applyBorder="1" applyAlignment="1">
      <alignment horizontal="center" vertical="center"/>
    </xf>
    <xf numFmtId="165" fontId="2" fillId="33" borderId="20" xfId="56" applyNumberFormat="1" applyFont="1" applyFill="1" applyBorder="1" applyAlignment="1">
      <alignment horizontal="center" vertical="center"/>
    </xf>
    <xf numFmtId="0" fontId="3" fillId="33" borderId="0" xfId="56" applyFont="1" applyFill="1" applyBorder="1" applyAlignment="1" applyProtection="1">
      <alignment horizontal="center" vertical="center" wrapText="1"/>
      <protection/>
    </xf>
    <xf numFmtId="0" fontId="3" fillId="33" borderId="0" xfId="56" applyFont="1" applyFill="1" applyBorder="1" applyAlignment="1" applyProtection="1">
      <alignment horizontal="center" vertical="center"/>
      <protection/>
    </xf>
    <xf numFmtId="0" fontId="3" fillId="33" borderId="13" xfId="56" applyFont="1" applyFill="1" applyBorder="1" applyAlignment="1" applyProtection="1">
      <alignment horizontal="center" vertical="center"/>
      <protection/>
    </xf>
    <xf numFmtId="3" fontId="8" fillId="42" borderId="21" xfId="48" applyNumberFormat="1" applyFont="1" applyFill="1" applyBorder="1" applyAlignment="1">
      <alignment horizontal="right"/>
      <protection/>
    </xf>
    <xf numFmtId="166" fontId="8" fillId="42" borderId="21" xfId="48" applyNumberFormat="1" applyFont="1" applyFill="1" applyBorder="1" applyAlignment="1">
      <alignment horizontal="right"/>
      <protection/>
    </xf>
    <xf numFmtId="166" fontId="8" fillId="42" borderId="22" xfId="48" applyNumberFormat="1" applyFont="1" applyFill="1" applyBorder="1" applyAlignment="1">
      <alignment horizontal="right"/>
      <protection/>
    </xf>
    <xf numFmtId="0" fontId="0" fillId="0" borderId="18" xfId="0" applyBorder="1" applyAlignment="1">
      <alignment horizontal="left" wrapText="1"/>
    </xf>
    <xf numFmtId="3" fontId="8" fillId="30" borderId="0" xfId="57" applyNumberFormat="1" applyFont="1" applyFill="1" applyBorder="1" applyAlignment="1">
      <alignment horizontal="right" vertical="center"/>
    </xf>
    <xf numFmtId="166" fontId="8" fillId="30" borderId="0" xfId="57" applyNumberFormat="1" applyFont="1" applyFill="1" applyBorder="1" applyAlignment="1">
      <alignment horizontal="right"/>
    </xf>
    <xf numFmtId="166" fontId="8" fillId="30" borderId="13" xfId="57" applyNumberFormat="1" applyFont="1" applyFill="1" applyBorder="1" applyAlignment="1">
      <alignment horizontal="right"/>
    </xf>
    <xf numFmtId="3" fontId="8" fillId="47" borderId="15" xfId="48" applyNumberFormat="1" applyFont="1" applyFill="1" applyBorder="1" applyAlignment="1">
      <alignment horizontal="right" vertical="center"/>
      <protection/>
    </xf>
    <xf numFmtId="166" fontId="8" fillId="47" borderId="15" xfId="48" applyNumberFormat="1" applyFont="1" applyFill="1" applyBorder="1" applyAlignment="1">
      <alignment horizontal="right"/>
      <protection/>
    </xf>
    <xf numFmtId="166" fontId="8" fillId="47" borderId="16" xfId="48" applyNumberFormat="1" applyFont="1" applyFill="1" applyBorder="1" applyAlignment="1">
      <alignment horizontal="right"/>
      <protection/>
    </xf>
    <xf numFmtId="165" fontId="8" fillId="48" borderId="12" xfId="59" applyNumberFormat="1" applyFont="1" applyFill="1" applyBorder="1" applyAlignment="1">
      <alignment horizontal="center" vertical="center"/>
    </xf>
    <xf numFmtId="165" fontId="8" fillId="48" borderId="0" xfId="59" applyNumberFormat="1" applyFont="1" applyFill="1" applyBorder="1" applyAlignment="1">
      <alignment horizontal="center" vertical="center"/>
    </xf>
    <xf numFmtId="165" fontId="8" fillId="48" borderId="13" xfId="59" applyNumberFormat="1" applyFont="1" applyFill="1" applyBorder="1" applyAlignment="1">
      <alignment horizontal="center" vertical="center"/>
    </xf>
    <xf numFmtId="165" fontId="8" fillId="48" borderId="14" xfId="59" applyNumberFormat="1" applyFont="1" applyFill="1" applyBorder="1" applyAlignment="1">
      <alignment horizontal="center" vertical="center"/>
    </xf>
    <xf numFmtId="165" fontId="8" fillId="48" borderId="15" xfId="59" applyNumberFormat="1" applyFont="1" applyFill="1" applyBorder="1" applyAlignment="1">
      <alignment horizontal="center" vertical="center"/>
    </xf>
    <xf numFmtId="165" fontId="8" fillId="48" borderId="16" xfId="59" applyNumberFormat="1" applyFont="1" applyFill="1" applyBorder="1" applyAlignment="1">
      <alignment horizontal="center" vertical="center"/>
    </xf>
    <xf numFmtId="167" fontId="8" fillId="40" borderId="15" xfId="59" applyNumberFormat="1" applyFont="1" applyFill="1" applyBorder="1" applyAlignment="1">
      <alignment horizontal="right" vertical="center"/>
    </xf>
    <xf numFmtId="166" fontId="8" fillId="40" borderId="15" xfId="59" applyNumberFormat="1" applyFont="1" applyFill="1" applyBorder="1" applyAlignment="1">
      <alignment horizontal="right" vertical="center"/>
    </xf>
    <xf numFmtId="166" fontId="8" fillId="40" borderId="16" xfId="59" applyNumberFormat="1" applyFont="1" applyFill="1" applyBorder="1" applyAlignment="1">
      <alignment horizontal="right" vertical="center"/>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Binlik Ayracı 2" xfId="41"/>
    <cellStyle name="Çıkış" xfId="42"/>
    <cellStyle name="Giriş" xfId="43"/>
    <cellStyle name="Hesaplama" xfId="44"/>
    <cellStyle name="İşaretli Hücre" xfId="45"/>
    <cellStyle name="İyi" xfId="46"/>
    <cellStyle name="Kötü" xfId="47"/>
    <cellStyle name="Normal 2"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 name="Yüzde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63"/>
  <sheetViews>
    <sheetView zoomScale="80" zoomScaleNormal="80" zoomScalePageLayoutView="0" workbookViewId="0" topLeftCell="A1">
      <selection activeCell="M9" sqref="M9"/>
    </sheetView>
  </sheetViews>
  <sheetFormatPr defaultColWidth="9.140625" defaultRowHeight="15"/>
  <cols>
    <col min="1" max="1" width="26.00390625" style="0" customWidth="1"/>
    <col min="2" max="7" width="14.28125" style="0" customWidth="1"/>
    <col min="8" max="8" width="11.28125" style="0" customWidth="1"/>
    <col min="9" max="9" width="11.57421875" style="0" customWidth="1"/>
    <col min="10" max="10" width="11.8515625" style="0" customWidth="1"/>
  </cols>
  <sheetData>
    <row r="1" spans="1:10" ht="22.5" customHeight="1">
      <c r="A1" s="48" t="s">
        <v>66</v>
      </c>
      <c r="B1" s="49"/>
      <c r="C1" s="49"/>
      <c r="D1" s="49"/>
      <c r="E1" s="49"/>
      <c r="F1" s="49"/>
      <c r="G1" s="49"/>
      <c r="H1" s="49"/>
      <c r="I1" s="49"/>
      <c r="J1" s="50"/>
    </row>
    <row r="2" spans="1:10" ht="27.75" customHeight="1">
      <c r="A2" s="51" t="s">
        <v>1</v>
      </c>
      <c r="B2" s="53" t="s">
        <v>2</v>
      </c>
      <c r="C2" s="53"/>
      <c r="D2" s="53"/>
      <c r="E2" s="53" t="s">
        <v>3</v>
      </c>
      <c r="F2" s="53"/>
      <c r="G2" s="53"/>
      <c r="H2" s="54" t="s">
        <v>4</v>
      </c>
      <c r="I2" s="54"/>
      <c r="J2" s="55"/>
    </row>
    <row r="3" spans="1:10" ht="15">
      <c r="A3" s="52"/>
      <c r="B3" s="1" t="s">
        <v>5</v>
      </c>
      <c r="C3" s="1" t="s">
        <v>6</v>
      </c>
      <c r="D3" s="1" t="s">
        <v>7</v>
      </c>
      <c r="E3" s="1" t="s">
        <v>5</v>
      </c>
      <c r="F3" s="1" t="s">
        <v>6</v>
      </c>
      <c r="G3" s="1" t="s">
        <v>7</v>
      </c>
      <c r="H3" s="1" t="s">
        <v>5</v>
      </c>
      <c r="I3" s="1" t="s">
        <v>6</v>
      </c>
      <c r="J3" s="2" t="s">
        <v>7</v>
      </c>
    </row>
    <row r="4" spans="1:10" ht="15">
      <c r="A4" s="3" t="s">
        <v>8</v>
      </c>
      <c r="B4" s="4">
        <v>5660159</v>
      </c>
      <c r="C4" s="4">
        <v>11429008</v>
      </c>
      <c r="D4" s="4">
        <f>+B4+C4</f>
        <v>17089167</v>
      </c>
      <c r="E4" s="4">
        <v>5875874</v>
      </c>
      <c r="F4" s="4">
        <v>12241093</v>
      </c>
      <c r="G4" s="4">
        <f>+E4+F4</f>
        <v>18116967</v>
      </c>
      <c r="H4" s="5">
        <f aca="true" t="shared" si="0" ref="H4:H18">+((E4-B4)/B4)*100</f>
        <v>3.8111120199980246</v>
      </c>
      <c r="I4" s="5">
        <f aca="true" t="shared" si="1" ref="I4:J18">+((F4-C4)/C4)*100</f>
        <v>7.10547232095734</v>
      </c>
      <c r="J4" s="6">
        <f t="shared" si="1"/>
        <v>6.014336450688322</v>
      </c>
    </row>
    <row r="5" spans="1:10" ht="15">
      <c r="A5" s="7" t="s">
        <v>59</v>
      </c>
      <c r="B5" s="8">
        <v>4296401</v>
      </c>
      <c r="C5" s="8">
        <v>2356923</v>
      </c>
      <c r="D5" s="8">
        <f aca="true" t="shared" si="2" ref="D5:D56">+B5+C5</f>
        <v>6653324</v>
      </c>
      <c r="E5" s="8">
        <v>5062131</v>
      </c>
      <c r="F5" s="8">
        <v>2671558</v>
      </c>
      <c r="G5" s="8">
        <f aca="true" t="shared" si="3" ref="G5:G56">+E5+F5</f>
        <v>7733689</v>
      </c>
      <c r="H5" s="9">
        <f t="shared" si="0"/>
        <v>17.822591513222346</v>
      </c>
      <c r="I5" s="9">
        <f t="shared" si="1"/>
        <v>13.349396649784486</v>
      </c>
      <c r="J5" s="10">
        <f t="shared" si="1"/>
        <v>16.237973680524203</v>
      </c>
    </row>
    <row r="6" spans="1:10" ht="15">
      <c r="A6" s="11" t="s">
        <v>9</v>
      </c>
      <c r="B6" s="4">
        <v>3218331</v>
      </c>
      <c r="C6" s="4">
        <v>431149</v>
      </c>
      <c r="D6" s="4">
        <f t="shared" si="2"/>
        <v>3649480</v>
      </c>
      <c r="E6" s="4">
        <v>3361500</v>
      </c>
      <c r="F6" s="4">
        <v>446846</v>
      </c>
      <c r="G6" s="4">
        <f t="shared" si="3"/>
        <v>3808346</v>
      </c>
      <c r="H6" s="5">
        <f t="shared" si="0"/>
        <v>4.448548020697684</v>
      </c>
      <c r="I6" s="5">
        <f t="shared" si="1"/>
        <v>3.6407367290658215</v>
      </c>
      <c r="J6" s="6">
        <f t="shared" si="1"/>
        <v>4.353113320253844</v>
      </c>
    </row>
    <row r="7" spans="1:10" ht="15">
      <c r="A7" s="7" t="s">
        <v>10</v>
      </c>
      <c r="B7" s="8">
        <v>2656440</v>
      </c>
      <c r="C7" s="8">
        <v>464685</v>
      </c>
      <c r="D7" s="8">
        <f t="shared" si="2"/>
        <v>3121125</v>
      </c>
      <c r="E7" s="8">
        <v>2967452</v>
      </c>
      <c r="F7" s="8">
        <v>446779</v>
      </c>
      <c r="G7" s="8">
        <f t="shared" si="3"/>
        <v>3414231</v>
      </c>
      <c r="H7" s="9">
        <f t="shared" si="0"/>
        <v>11.70784960322838</v>
      </c>
      <c r="I7" s="9">
        <f t="shared" si="1"/>
        <v>-3.853363030870374</v>
      </c>
      <c r="J7" s="10">
        <f t="shared" si="1"/>
        <v>9.391036885738316</v>
      </c>
    </row>
    <row r="8" spans="1:10" ht="15">
      <c r="A8" s="11" t="s">
        <v>11</v>
      </c>
      <c r="B8" s="4">
        <v>1866737</v>
      </c>
      <c r="C8" s="4">
        <v>2289755</v>
      </c>
      <c r="D8" s="4">
        <f t="shared" si="2"/>
        <v>4156492</v>
      </c>
      <c r="E8" s="4">
        <v>2024577</v>
      </c>
      <c r="F8" s="4">
        <v>2093389</v>
      </c>
      <c r="G8" s="4">
        <f t="shared" si="3"/>
        <v>4117966</v>
      </c>
      <c r="H8" s="5">
        <f t="shared" si="0"/>
        <v>8.455395698483503</v>
      </c>
      <c r="I8" s="5">
        <f t="shared" si="1"/>
        <v>-8.575852001633361</v>
      </c>
      <c r="J8" s="6">
        <f t="shared" si="1"/>
        <v>-0.9268873848427953</v>
      </c>
    </row>
    <row r="9" spans="1:10" ht="15">
      <c r="A9" s="7" t="s">
        <v>60</v>
      </c>
      <c r="B9" s="8">
        <v>63761</v>
      </c>
      <c r="C9" s="8">
        <v>28134</v>
      </c>
      <c r="D9" s="8">
        <f t="shared" si="2"/>
        <v>91895</v>
      </c>
      <c r="E9" s="8">
        <v>86525</v>
      </c>
      <c r="F9" s="8">
        <v>44442</v>
      </c>
      <c r="G9" s="8">
        <f t="shared" si="3"/>
        <v>130967</v>
      </c>
      <c r="H9" s="9">
        <f t="shared" si="0"/>
        <v>35.70207493608946</v>
      </c>
      <c r="I9" s="9">
        <f t="shared" si="1"/>
        <v>57.965451055662186</v>
      </c>
      <c r="J9" s="10">
        <f t="shared" si="1"/>
        <v>42.5180912998531</v>
      </c>
    </row>
    <row r="10" spans="1:10" ht="15">
      <c r="A10" s="11" t="s">
        <v>12</v>
      </c>
      <c r="B10" s="4">
        <v>150286</v>
      </c>
      <c r="C10" s="4">
        <v>105339</v>
      </c>
      <c r="D10" s="4">
        <f t="shared" si="2"/>
        <v>255625</v>
      </c>
      <c r="E10" s="4">
        <v>163758</v>
      </c>
      <c r="F10" s="4">
        <v>91525</v>
      </c>
      <c r="G10" s="4">
        <f t="shared" si="3"/>
        <v>255283</v>
      </c>
      <c r="H10" s="5">
        <f t="shared" si="0"/>
        <v>8.964241512848835</v>
      </c>
      <c r="I10" s="5">
        <f t="shared" si="1"/>
        <v>-13.113851470015852</v>
      </c>
      <c r="J10" s="13">
        <f t="shared" si="1"/>
        <v>-0.13378973105134473</v>
      </c>
    </row>
    <row r="11" spans="1:10" ht="15">
      <c r="A11" s="7" t="s">
        <v>13</v>
      </c>
      <c r="B11" s="8">
        <v>308561</v>
      </c>
      <c r="C11" s="8">
        <v>66563</v>
      </c>
      <c r="D11" s="8">
        <f t="shared" si="2"/>
        <v>375124</v>
      </c>
      <c r="E11" s="8">
        <v>331073</v>
      </c>
      <c r="F11" s="8">
        <v>39276</v>
      </c>
      <c r="G11" s="8">
        <f t="shared" si="3"/>
        <v>370349</v>
      </c>
      <c r="H11" s="9">
        <f t="shared" si="0"/>
        <v>7.295802126645946</v>
      </c>
      <c r="I11" s="9">
        <f t="shared" si="1"/>
        <v>-40.99424605261181</v>
      </c>
      <c r="J11" s="10">
        <f t="shared" si="1"/>
        <v>-1.2729124236252547</v>
      </c>
    </row>
    <row r="12" spans="1:10" ht="15">
      <c r="A12" s="11" t="s">
        <v>14</v>
      </c>
      <c r="B12" s="4">
        <v>1304478</v>
      </c>
      <c r="C12" s="4">
        <v>178028</v>
      </c>
      <c r="D12" s="4">
        <f t="shared" si="2"/>
        <v>1482506</v>
      </c>
      <c r="E12" s="4">
        <v>1456703</v>
      </c>
      <c r="F12" s="4">
        <v>195824</v>
      </c>
      <c r="G12" s="4">
        <f t="shared" si="3"/>
        <v>1652527</v>
      </c>
      <c r="H12" s="5">
        <f t="shared" si="0"/>
        <v>11.669418725344544</v>
      </c>
      <c r="I12" s="5">
        <f t="shared" si="1"/>
        <v>9.99618037612061</v>
      </c>
      <c r="J12" s="6">
        <f t="shared" si="1"/>
        <v>11.46848646818293</v>
      </c>
    </row>
    <row r="13" spans="1:10" ht="15">
      <c r="A13" s="7" t="s">
        <v>15</v>
      </c>
      <c r="B13" s="8">
        <v>812695</v>
      </c>
      <c r="C13" s="8">
        <v>25355</v>
      </c>
      <c r="D13" s="8">
        <f t="shared" si="2"/>
        <v>838050</v>
      </c>
      <c r="E13" s="8">
        <v>913261</v>
      </c>
      <c r="F13" s="8">
        <v>23046</v>
      </c>
      <c r="G13" s="8">
        <f t="shared" si="3"/>
        <v>936307</v>
      </c>
      <c r="H13" s="9">
        <f t="shared" si="0"/>
        <v>12.374383993995288</v>
      </c>
      <c r="I13" s="9">
        <f t="shared" si="1"/>
        <v>-9.106685071977912</v>
      </c>
      <c r="J13" s="10">
        <f t="shared" si="1"/>
        <v>11.724479446333751</v>
      </c>
    </row>
    <row r="14" spans="1:10" ht="15">
      <c r="A14" s="11" t="s">
        <v>16</v>
      </c>
      <c r="B14" s="4">
        <v>328857</v>
      </c>
      <c r="C14" s="4">
        <v>9894</v>
      </c>
      <c r="D14" s="4">
        <f t="shared" si="2"/>
        <v>338751</v>
      </c>
      <c r="E14" s="4">
        <v>324096</v>
      </c>
      <c r="F14" s="4">
        <v>8532</v>
      </c>
      <c r="G14" s="4">
        <f t="shared" si="3"/>
        <v>332628</v>
      </c>
      <c r="H14" s="5">
        <f t="shared" si="0"/>
        <v>-1.4477417236063093</v>
      </c>
      <c r="I14" s="5">
        <f t="shared" si="1"/>
        <v>-13.765918738629473</v>
      </c>
      <c r="J14" s="6">
        <f t="shared" si="1"/>
        <v>-1.8075223394174482</v>
      </c>
    </row>
    <row r="15" spans="1:10" ht="15">
      <c r="A15" s="7" t="s">
        <v>17</v>
      </c>
      <c r="B15" s="8">
        <v>584821</v>
      </c>
      <c r="C15" s="8">
        <v>50611</v>
      </c>
      <c r="D15" s="8">
        <f t="shared" si="2"/>
        <v>635432</v>
      </c>
      <c r="E15" s="8">
        <v>718545</v>
      </c>
      <c r="F15" s="8">
        <v>50419</v>
      </c>
      <c r="G15" s="8">
        <f t="shared" si="3"/>
        <v>768964</v>
      </c>
      <c r="H15" s="9">
        <f t="shared" si="0"/>
        <v>22.86579996272364</v>
      </c>
      <c r="I15" s="24">
        <f t="shared" si="1"/>
        <v>-0.37936416984450017</v>
      </c>
      <c r="J15" s="10">
        <f t="shared" si="1"/>
        <v>21.014365030404512</v>
      </c>
    </row>
    <row r="16" spans="1:10" ht="15">
      <c r="A16" s="11" t="s">
        <v>18</v>
      </c>
      <c r="B16" s="4">
        <v>58036</v>
      </c>
      <c r="C16" s="4"/>
      <c r="D16" s="4">
        <f t="shared" si="2"/>
        <v>58036</v>
      </c>
      <c r="E16" s="4">
        <v>52604</v>
      </c>
      <c r="F16" s="4"/>
      <c r="G16" s="4">
        <f t="shared" si="3"/>
        <v>52604</v>
      </c>
      <c r="H16" s="5">
        <f t="shared" si="0"/>
        <v>-9.359707767592528</v>
      </c>
      <c r="I16" s="5"/>
      <c r="J16" s="6">
        <f t="shared" si="1"/>
        <v>-9.359707767592528</v>
      </c>
    </row>
    <row r="17" spans="1:10" ht="15">
      <c r="A17" s="7" t="s">
        <v>19</v>
      </c>
      <c r="B17" s="8">
        <v>68192</v>
      </c>
      <c r="C17" s="8"/>
      <c r="D17" s="8">
        <f t="shared" si="2"/>
        <v>68192</v>
      </c>
      <c r="E17" s="8">
        <v>64918</v>
      </c>
      <c r="F17" s="8"/>
      <c r="G17" s="8">
        <f t="shared" si="3"/>
        <v>64918</v>
      </c>
      <c r="H17" s="9">
        <f t="shared" si="0"/>
        <v>-4.801149694978883</v>
      </c>
      <c r="I17" s="9"/>
      <c r="J17" s="10">
        <f t="shared" si="1"/>
        <v>-4.801149694978883</v>
      </c>
    </row>
    <row r="18" spans="1:10" ht="15">
      <c r="A18" s="11" t="s">
        <v>20</v>
      </c>
      <c r="B18" s="4">
        <v>44640</v>
      </c>
      <c r="C18" s="4">
        <v>1674</v>
      </c>
      <c r="D18" s="4">
        <f t="shared" si="2"/>
        <v>46314</v>
      </c>
      <c r="E18" s="4">
        <v>44490</v>
      </c>
      <c r="F18" s="4">
        <v>2891</v>
      </c>
      <c r="G18" s="4">
        <f t="shared" si="3"/>
        <v>47381</v>
      </c>
      <c r="H18" s="12">
        <f t="shared" si="0"/>
        <v>-0.33602150537634407</v>
      </c>
      <c r="I18" s="5">
        <f>+((F18-C18)/C18)*100</f>
        <v>72.70011947431301</v>
      </c>
      <c r="J18" s="6">
        <f t="shared" si="1"/>
        <v>2.3038390119618257</v>
      </c>
    </row>
    <row r="19" spans="1:10" ht="15">
      <c r="A19" s="7" t="s">
        <v>61</v>
      </c>
      <c r="B19" s="8"/>
      <c r="C19" s="8"/>
      <c r="D19" s="8"/>
      <c r="E19" s="8"/>
      <c r="F19" s="8"/>
      <c r="G19" s="8"/>
      <c r="H19" s="9"/>
      <c r="I19" s="9"/>
      <c r="J19" s="10"/>
    </row>
    <row r="20" spans="1:10" ht="15">
      <c r="A20" s="11" t="s">
        <v>21</v>
      </c>
      <c r="B20" s="4">
        <v>37069</v>
      </c>
      <c r="C20" s="4">
        <v>1704</v>
      </c>
      <c r="D20" s="4">
        <f t="shared" si="2"/>
        <v>38773</v>
      </c>
      <c r="E20" s="4">
        <v>43896</v>
      </c>
      <c r="F20" s="4">
        <v>2892</v>
      </c>
      <c r="G20" s="4">
        <f t="shared" si="3"/>
        <v>46788</v>
      </c>
      <c r="H20" s="5">
        <f>+((E20-B20)/B20)*100</f>
        <v>18.417006123715236</v>
      </c>
      <c r="I20" s="5">
        <f>+((F20-C20)/C20)*100</f>
        <v>69.71830985915493</v>
      </c>
      <c r="J20" s="6">
        <f>+((G20-D20)/D20)*100</f>
        <v>20.671601372088823</v>
      </c>
    </row>
    <row r="21" spans="1:10" ht="15">
      <c r="A21" s="7" t="s">
        <v>22</v>
      </c>
      <c r="B21" s="8"/>
      <c r="C21" s="8"/>
      <c r="D21" s="8"/>
      <c r="E21" s="8">
        <v>160</v>
      </c>
      <c r="F21" s="8"/>
      <c r="G21" s="8">
        <f t="shared" si="3"/>
        <v>160</v>
      </c>
      <c r="H21" s="9"/>
      <c r="I21" s="9"/>
      <c r="J21" s="10"/>
    </row>
    <row r="22" spans="1:10" ht="15">
      <c r="A22" s="11" t="s">
        <v>23</v>
      </c>
      <c r="B22" s="4">
        <v>161015</v>
      </c>
      <c r="C22" s="4">
        <v>338</v>
      </c>
      <c r="D22" s="4">
        <f t="shared" si="2"/>
        <v>161353</v>
      </c>
      <c r="E22" s="4">
        <v>123501</v>
      </c>
      <c r="F22" s="4">
        <v>314</v>
      </c>
      <c r="G22" s="4">
        <f t="shared" si="3"/>
        <v>123815</v>
      </c>
      <c r="H22" s="5">
        <f aca="true" t="shared" si="4" ref="H22:J58">+((E22-B22)/B22)*100</f>
        <v>-23.29845045492656</v>
      </c>
      <c r="I22" s="5">
        <f t="shared" si="4"/>
        <v>-7.100591715976331</v>
      </c>
      <c r="J22" s="6">
        <f t="shared" si="4"/>
        <v>-23.264519407758144</v>
      </c>
    </row>
    <row r="23" spans="1:10" ht="15">
      <c r="A23" s="7" t="s">
        <v>24</v>
      </c>
      <c r="B23" s="8">
        <v>38688</v>
      </c>
      <c r="C23" s="8"/>
      <c r="D23" s="8">
        <f t="shared" si="2"/>
        <v>38688</v>
      </c>
      <c r="E23" s="8">
        <v>45289</v>
      </c>
      <c r="F23" s="8"/>
      <c r="G23" s="8">
        <f t="shared" si="3"/>
        <v>45289</v>
      </c>
      <c r="H23" s="9">
        <f t="shared" si="4"/>
        <v>17.06213813068652</v>
      </c>
      <c r="I23" s="9"/>
      <c r="J23" s="10">
        <f t="shared" si="4"/>
        <v>17.06213813068652</v>
      </c>
    </row>
    <row r="24" spans="1:10" ht="15">
      <c r="A24" s="11" t="s">
        <v>25</v>
      </c>
      <c r="B24" s="4">
        <v>17939</v>
      </c>
      <c r="C24" s="4">
        <v>14285</v>
      </c>
      <c r="D24" s="4">
        <f t="shared" si="2"/>
        <v>32224</v>
      </c>
      <c r="E24" s="4">
        <v>20094</v>
      </c>
      <c r="F24" s="4">
        <v>11430</v>
      </c>
      <c r="G24" s="4">
        <f t="shared" si="3"/>
        <v>31524</v>
      </c>
      <c r="H24" s="5">
        <f t="shared" si="4"/>
        <v>12.012932716427894</v>
      </c>
      <c r="I24" s="5">
        <f t="shared" si="4"/>
        <v>-19.985999299965</v>
      </c>
      <c r="J24" s="6">
        <f t="shared" si="4"/>
        <v>-2.172293942403178</v>
      </c>
    </row>
    <row r="25" spans="1:10" ht="15">
      <c r="A25" s="7" t="s">
        <v>26</v>
      </c>
      <c r="B25" s="8">
        <v>5247</v>
      </c>
      <c r="C25" s="8">
        <v>359</v>
      </c>
      <c r="D25" s="8">
        <f t="shared" si="2"/>
        <v>5606</v>
      </c>
      <c r="E25" s="8">
        <v>50419</v>
      </c>
      <c r="F25" s="8">
        <v>422</v>
      </c>
      <c r="G25" s="8">
        <f t="shared" si="3"/>
        <v>50841</v>
      </c>
      <c r="H25" s="9">
        <f t="shared" si="4"/>
        <v>860.9109967600533</v>
      </c>
      <c r="I25" s="9">
        <f t="shared" si="4"/>
        <v>17.548746518105848</v>
      </c>
      <c r="J25" s="10">
        <f t="shared" si="4"/>
        <v>806.9033178737067</v>
      </c>
    </row>
    <row r="26" spans="1:10" ht="15">
      <c r="A26" s="11" t="s">
        <v>27</v>
      </c>
      <c r="B26" s="4"/>
      <c r="C26" s="4"/>
      <c r="D26" s="4"/>
      <c r="E26" s="4"/>
      <c r="F26" s="4"/>
      <c r="G26" s="4"/>
      <c r="H26" s="5"/>
      <c r="I26" s="5"/>
      <c r="J26" s="6"/>
    </row>
    <row r="27" spans="1:10" ht="15">
      <c r="A27" s="7" t="s">
        <v>28</v>
      </c>
      <c r="B27" s="8">
        <v>110857</v>
      </c>
      <c r="C27" s="8">
        <v>2779</v>
      </c>
      <c r="D27" s="8">
        <f t="shared" si="2"/>
        <v>113636</v>
      </c>
      <c r="E27" s="8">
        <v>135249</v>
      </c>
      <c r="F27" s="8">
        <v>4442</v>
      </c>
      <c r="G27" s="8">
        <f t="shared" si="3"/>
        <v>139691</v>
      </c>
      <c r="H27" s="9">
        <f t="shared" si="4"/>
        <v>22.0031211380427</v>
      </c>
      <c r="I27" s="9">
        <f t="shared" si="4"/>
        <v>59.841669665347254</v>
      </c>
      <c r="J27" s="10">
        <f t="shared" si="4"/>
        <v>22.928473371114787</v>
      </c>
    </row>
    <row r="28" spans="1:10" ht="15">
      <c r="A28" s="11" t="s">
        <v>29</v>
      </c>
      <c r="B28" s="4">
        <v>593209</v>
      </c>
      <c r="C28" s="4">
        <v>7594</v>
      </c>
      <c r="D28" s="4">
        <f t="shared" si="2"/>
        <v>600803</v>
      </c>
      <c r="E28" s="4">
        <v>624408</v>
      </c>
      <c r="F28" s="4">
        <v>9149</v>
      </c>
      <c r="G28" s="4">
        <f t="shared" si="3"/>
        <v>633557</v>
      </c>
      <c r="H28" s="5">
        <f t="shared" si="4"/>
        <v>5.259360528919824</v>
      </c>
      <c r="I28" s="5">
        <f t="shared" si="4"/>
        <v>20.476692125362128</v>
      </c>
      <c r="J28" s="6">
        <f t="shared" si="4"/>
        <v>5.4517038030768825</v>
      </c>
    </row>
    <row r="29" spans="1:10" ht="15">
      <c r="A29" s="7" t="s">
        <v>30</v>
      </c>
      <c r="B29" s="8">
        <v>275989</v>
      </c>
      <c r="C29" s="8">
        <v>5095</v>
      </c>
      <c r="D29" s="8">
        <f t="shared" si="2"/>
        <v>281084</v>
      </c>
      <c r="E29" s="8">
        <v>272711</v>
      </c>
      <c r="F29" s="8">
        <v>3635</v>
      </c>
      <c r="G29" s="8">
        <f t="shared" si="3"/>
        <v>276346</v>
      </c>
      <c r="H29" s="9">
        <f t="shared" si="4"/>
        <v>-1.187728496425582</v>
      </c>
      <c r="I29" s="9">
        <f t="shared" si="4"/>
        <v>-28.655544651619238</v>
      </c>
      <c r="J29" s="10">
        <f t="shared" si="4"/>
        <v>-1.6856171108992328</v>
      </c>
    </row>
    <row r="30" spans="1:10" ht="15">
      <c r="A30" s="11" t="s">
        <v>31</v>
      </c>
      <c r="B30" s="4">
        <v>92500</v>
      </c>
      <c r="C30" s="4">
        <v>1237</v>
      </c>
      <c r="D30" s="4">
        <f t="shared" si="2"/>
        <v>93737</v>
      </c>
      <c r="E30" s="4">
        <v>84005</v>
      </c>
      <c r="F30" s="4">
        <v>283</v>
      </c>
      <c r="G30" s="4">
        <f t="shared" si="3"/>
        <v>84288</v>
      </c>
      <c r="H30" s="5">
        <f t="shared" si="4"/>
        <v>-9.183783783783783</v>
      </c>
      <c r="I30" s="5">
        <f t="shared" si="4"/>
        <v>-77.12206952303961</v>
      </c>
      <c r="J30" s="6">
        <f t="shared" si="4"/>
        <v>-10.08033113925131</v>
      </c>
    </row>
    <row r="31" spans="1:10" ht="15">
      <c r="A31" s="7" t="s">
        <v>62</v>
      </c>
      <c r="B31" s="8">
        <v>1004</v>
      </c>
      <c r="C31" s="8">
        <v>8602</v>
      </c>
      <c r="D31" s="8">
        <f t="shared" si="2"/>
        <v>9606</v>
      </c>
      <c r="E31" s="8">
        <v>1257</v>
      </c>
      <c r="F31" s="8">
        <v>12281</v>
      </c>
      <c r="G31" s="8">
        <f t="shared" si="3"/>
        <v>13538</v>
      </c>
      <c r="H31" s="9">
        <f t="shared" si="4"/>
        <v>25.199203187250994</v>
      </c>
      <c r="I31" s="9">
        <f t="shared" si="4"/>
        <v>42.76912345966055</v>
      </c>
      <c r="J31" s="10">
        <f t="shared" si="4"/>
        <v>40.93275036435561</v>
      </c>
    </row>
    <row r="32" spans="1:10" ht="15">
      <c r="A32" s="11" t="s">
        <v>32</v>
      </c>
      <c r="B32" s="4">
        <v>265038</v>
      </c>
      <c r="C32" s="4">
        <v>85696</v>
      </c>
      <c r="D32" s="4">
        <f t="shared" si="2"/>
        <v>350734</v>
      </c>
      <c r="E32" s="4">
        <v>269196</v>
      </c>
      <c r="F32" s="4">
        <v>87049</v>
      </c>
      <c r="G32" s="4">
        <f t="shared" si="3"/>
        <v>356245</v>
      </c>
      <c r="H32" s="5">
        <f t="shared" si="4"/>
        <v>1.5688316392366377</v>
      </c>
      <c r="I32" s="5">
        <f t="shared" si="4"/>
        <v>1.5788368185212847</v>
      </c>
      <c r="J32" s="6">
        <f t="shared" si="4"/>
        <v>1.5712762378326595</v>
      </c>
    </row>
    <row r="33" spans="1:10" ht="15">
      <c r="A33" s="7" t="s">
        <v>33</v>
      </c>
      <c r="B33" s="8">
        <v>67604</v>
      </c>
      <c r="C33" s="8"/>
      <c r="D33" s="8">
        <f t="shared" si="2"/>
        <v>67604</v>
      </c>
      <c r="E33" s="8">
        <v>63885</v>
      </c>
      <c r="F33" s="8"/>
      <c r="G33" s="8">
        <f t="shared" si="3"/>
        <v>63885</v>
      </c>
      <c r="H33" s="9">
        <f t="shared" si="4"/>
        <v>-5.501153777882966</v>
      </c>
      <c r="I33" s="9"/>
      <c r="J33" s="10">
        <f t="shared" si="4"/>
        <v>-5.501153777882966</v>
      </c>
    </row>
    <row r="34" spans="1:10" ht="15">
      <c r="A34" s="11" t="s">
        <v>34</v>
      </c>
      <c r="B34" s="4">
        <v>12498</v>
      </c>
      <c r="C34" s="4">
        <v>38937</v>
      </c>
      <c r="D34" s="4">
        <f t="shared" si="2"/>
        <v>51435</v>
      </c>
      <c r="E34" s="4">
        <v>24323</v>
      </c>
      <c r="F34" s="4">
        <v>53407</v>
      </c>
      <c r="G34" s="4">
        <f t="shared" si="3"/>
        <v>77730</v>
      </c>
      <c r="H34" s="5">
        <f t="shared" si="4"/>
        <v>94.61513842214755</v>
      </c>
      <c r="I34" s="5">
        <f t="shared" si="4"/>
        <v>37.16259598839151</v>
      </c>
      <c r="J34" s="6">
        <f t="shared" si="4"/>
        <v>51.122776319626716</v>
      </c>
    </row>
    <row r="35" spans="1:10" ht="15">
      <c r="A35" s="7" t="s">
        <v>35</v>
      </c>
      <c r="B35" s="8">
        <v>69888</v>
      </c>
      <c r="C35" s="8"/>
      <c r="D35" s="8">
        <f t="shared" si="2"/>
        <v>69888</v>
      </c>
      <c r="E35" s="8">
        <v>63198</v>
      </c>
      <c r="F35" s="8"/>
      <c r="G35" s="8">
        <f t="shared" si="3"/>
        <v>63198</v>
      </c>
      <c r="H35" s="9">
        <f t="shared" si="4"/>
        <v>-9.572458791208792</v>
      </c>
      <c r="I35" s="9"/>
      <c r="J35" s="10">
        <f t="shared" si="4"/>
        <v>-9.572458791208792</v>
      </c>
    </row>
    <row r="36" spans="1:10" ht="15">
      <c r="A36" s="11" t="s">
        <v>36</v>
      </c>
      <c r="B36" s="4">
        <v>138794</v>
      </c>
      <c r="C36" s="4">
        <v>344</v>
      </c>
      <c r="D36" s="4">
        <f t="shared" si="2"/>
        <v>139138</v>
      </c>
      <c r="E36" s="4">
        <v>109793</v>
      </c>
      <c r="F36" s="4"/>
      <c r="G36" s="4">
        <f t="shared" si="3"/>
        <v>109793</v>
      </c>
      <c r="H36" s="5">
        <f t="shared" si="4"/>
        <v>-20.894995460898887</v>
      </c>
      <c r="I36" s="5">
        <f t="shared" si="4"/>
        <v>-100</v>
      </c>
      <c r="J36" s="6">
        <f t="shared" si="4"/>
        <v>-21.09057195015021</v>
      </c>
    </row>
    <row r="37" spans="1:10" ht="15">
      <c r="A37" s="7" t="s">
        <v>37</v>
      </c>
      <c r="B37" s="8">
        <v>22906</v>
      </c>
      <c r="C37" s="8"/>
      <c r="D37" s="8">
        <f t="shared" si="2"/>
        <v>22906</v>
      </c>
      <c r="E37" s="8">
        <v>16125</v>
      </c>
      <c r="F37" s="8"/>
      <c r="G37" s="8">
        <f t="shared" si="3"/>
        <v>16125</v>
      </c>
      <c r="H37" s="9">
        <f t="shared" si="4"/>
        <v>-29.603597310748274</v>
      </c>
      <c r="I37" s="9"/>
      <c r="J37" s="10">
        <f t="shared" si="4"/>
        <v>-29.603597310748274</v>
      </c>
    </row>
    <row r="38" spans="1:10" ht="15">
      <c r="A38" s="11" t="s">
        <v>38</v>
      </c>
      <c r="B38" s="4">
        <v>476616</v>
      </c>
      <c r="C38" s="4">
        <v>44695</v>
      </c>
      <c r="D38" s="4">
        <f t="shared" si="2"/>
        <v>521311</v>
      </c>
      <c r="E38" s="4">
        <v>515128</v>
      </c>
      <c r="F38" s="4">
        <v>46602</v>
      </c>
      <c r="G38" s="4">
        <f t="shared" si="3"/>
        <v>561730</v>
      </c>
      <c r="H38" s="5">
        <f t="shared" si="4"/>
        <v>8.08029944441647</v>
      </c>
      <c r="I38" s="5">
        <f t="shared" si="4"/>
        <v>4.266696498489764</v>
      </c>
      <c r="J38" s="6">
        <f t="shared" si="4"/>
        <v>7.753337259332721</v>
      </c>
    </row>
    <row r="39" spans="1:10" ht="15">
      <c r="A39" s="7" t="s">
        <v>39</v>
      </c>
      <c r="B39" s="8">
        <v>6833</v>
      </c>
      <c r="C39" s="8"/>
      <c r="D39" s="8">
        <f t="shared" si="2"/>
        <v>6833</v>
      </c>
      <c r="E39" s="8">
        <v>267</v>
      </c>
      <c r="F39" s="8"/>
      <c r="G39" s="8">
        <f t="shared" si="3"/>
        <v>267</v>
      </c>
      <c r="H39" s="9">
        <f t="shared" si="4"/>
        <v>-96.09249231669837</v>
      </c>
      <c r="I39" s="9"/>
      <c r="J39" s="10">
        <f t="shared" si="4"/>
        <v>-96.09249231669837</v>
      </c>
    </row>
    <row r="40" spans="1:10" ht="15">
      <c r="A40" s="11" t="s">
        <v>40</v>
      </c>
      <c r="B40" s="4">
        <v>283038</v>
      </c>
      <c r="C40" s="4">
        <v>27182</v>
      </c>
      <c r="D40" s="4">
        <f t="shared" si="2"/>
        <v>310220</v>
      </c>
      <c r="E40" s="4">
        <v>293359</v>
      </c>
      <c r="F40" s="4">
        <v>26778</v>
      </c>
      <c r="G40" s="4">
        <f t="shared" si="3"/>
        <v>320137</v>
      </c>
      <c r="H40" s="5">
        <f t="shared" si="4"/>
        <v>3.6465068294716607</v>
      </c>
      <c r="I40" s="5">
        <f t="shared" si="4"/>
        <v>-1.4862776837613125</v>
      </c>
      <c r="J40" s="6">
        <f t="shared" si="4"/>
        <v>3.1967635871317133</v>
      </c>
    </row>
    <row r="41" spans="1:10" ht="15">
      <c r="A41" s="7" t="s">
        <v>41</v>
      </c>
      <c r="B41" s="8">
        <v>211968</v>
      </c>
      <c r="C41" s="8">
        <v>2019</v>
      </c>
      <c r="D41" s="8">
        <f t="shared" si="2"/>
        <v>213987</v>
      </c>
      <c r="E41" s="8">
        <v>218893</v>
      </c>
      <c r="F41" s="8">
        <v>1636</v>
      </c>
      <c r="G41" s="8">
        <f t="shared" si="3"/>
        <v>220529</v>
      </c>
      <c r="H41" s="9">
        <f t="shared" si="4"/>
        <v>3.2670025664251208</v>
      </c>
      <c r="I41" s="9">
        <f t="shared" si="4"/>
        <v>-18.96978702327885</v>
      </c>
      <c r="J41" s="10">
        <f t="shared" si="4"/>
        <v>3.057195063251506</v>
      </c>
    </row>
    <row r="42" spans="1:10" ht="15">
      <c r="A42" s="11" t="s">
        <v>42</v>
      </c>
      <c r="B42" s="4">
        <v>159929</v>
      </c>
      <c r="C42" s="4"/>
      <c r="D42" s="4">
        <f t="shared" si="2"/>
        <v>159929</v>
      </c>
      <c r="E42" s="4">
        <v>177760</v>
      </c>
      <c r="F42" s="4">
        <v>181</v>
      </c>
      <c r="G42" s="4">
        <f t="shared" si="3"/>
        <v>177941</v>
      </c>
      <c r="H42" s="5">
        <f t="shared" si="4"/>
        <v>11.14932251186464</v>
      </c>
      <c r="I42" s="5"/>
      <c r="J42" s="6">
        <f t="shared" si="4"/>
        <v>11.262497733369182</v>
      </c>
    </row>
    <row r="43" spans="1:10" ht="15">
      <c r="A43" s="7" t="s">
        <v>43</v>
      </c>
      <c r="B43" s="8">
        <v>106166</v>
      </c>
      <c r="C43" s="8"/>
      <c r="D43" s="8">
        <f t="shared" si="2"/>
        <v>106166</v>
      </c>
      <c r="E43" s="8">
        <v>102929</v>
      </c>
      <c r="F43" s="8">
        <v>170</v>
      </c>
      <c r="G43" s="8">
        <f t="shared" si="3"/>
        <v>103099</v>
      </c>
      <c r="H43" s="9">
        <f t="shared" si="4"/>
        <v>-3.048998737825669</v>
      </c>
      <c r="I43" s="9"/>
      <c r="J43" s="10">
        <f t="shared" si="4"/>
        <v>-2.888872143624136</v>
      </c>
    </row>
    <row r="44" spans="1:10" ht="15">
      <c r="A44" s="11" t="s">
        <v>44</v>
      </c>
      <c r="B44" s="4">
        <v>77524</v>
      </c>
      <c r="C44" s="4">
        <v>668</v>
      </c>
      <c r="D44" s="4">
        <f t="shared" si="2"/>
        <v>78192</v>
      </c>
      <c r="E44" s="4">
        <v>86239</v>
      </c>
      <c r="F44" s="4">
        <v>2546</v>
      </c>
      <c r="G44" s="4">
        <f t="shared" si="3"/>
        <v>88785</v>
      </c>
      <c r="H44" s="5">
        <f t="shared" si="4"/>
        <v>11.241679995872246</v>
      </c>
      <c r="I44" s="5">
        <f t="shared" si="4"/>
        <v>281.13772455089816</v>
      </c>
      <c r="J44" s="6">
        <f t="shared" si="4"/>
        <v>13.547421731123388</v>
      </c>
    </row>
    <row r="45" spans="1:10" ht="15">
      <c r="A45" s="7" t="s">
        <v>45</v>
      </c>
      <c r="B45" s="8">
        <v>444396</v>
      </c>
      <c r="C45" s="8">
        <v>15708</v>
      </c>
      <c r="D45" s="8">
        <f t="shared" si="2"/>
        <v>460104</v>
      </c>
      <c r="E45" s="8">
        <v>492918</v>
      </c>
      <c r="F45" s="8">
        <v>16454</v>
      </c>
      <c r="G45" s="8">
        <f t="shared" si="3"/>
        <v>509372</v>
      </c>
      <c r="H45" s="9">
        <f t="shared" si="4"/>
        <v>10.918640131774364</v>
      </c>
      <c r="I45" s="9">
        <f t="shared" si="4"/>
        <v>4.749172396231219</v>
      </c>
      <c r="J45" s="10">
        <f t="shared" si="4"/>
        <v>10.708013840349139</v>
      </c>
    </row>
    <row r="46" spans="1:10" ht="15">
      <c r="A46" s="11" t="s">
        <v>46</v>
      </c>
      <c r="B46" s="4">
        <v>5044</v>
      </c>
      <c r="C46" s="4"/>
      <c r="D46" s="4">
        <f t="shared" si="2"/>
        <v>5044</v>
      </c>
      <c r="E46" s="4">
        <v>13171</v>
      </c>
      <c r="F46" s="4"/>
      <c r="G46" s="4">
        <f t="shared" si="3"/>
        <v>13171</v>
      </c>
      <c r="H46" s="5">
        <f t="shared" si="4"/>
        <v>161.12212529738304</v>
      </c>
      <c r="I46" s="5"/>
      <c r="J46" s="6">
        <f t="shared" si="4"/>
        <v>161.12212529738304</v>
      </c>
    </row>
    <row r="47" spans="1:10" ht="15">
      <c r="A47" s="7" t="s">
        <v>47</v>
      </c>
      <c r="B47" s="8">
        <v>21005</v>
      </c>
      <c r="C47" s="8"/>
      <c r="D47" s="8">
        <f t="shared" si="2"/>
        <v>21005</v>
      </c>
      <c r="E47" s="8">
        <v>28878</v>
      </c>
      <c r="F47" s="8">
        <v>354</v>
      </c>
      <c r="G47" s="8">
        <f t="shared" si="3"/>
        <v>29232</v>
      </c>
      <c r="H47" s="9">
        <f t="shared" si="4"/>
        <v>37.48155201142585</v>
      </c>
      <c r="I47" s="9"/>
      <c r="J47" s="10">
        <f t="shared" si="4"/>
        <v>39.166865032135206</v>
      </c>
    </row>
    <row r="48" spans="1:10" ht="15">
      <c r="A48" s="11" t="s">
        <v>48</v>
      </c>
      <c r="B48" s="4">
        <v>123288</v>
      </c>
      <c r="C48" s="4">
        <v>3965</v>
      </c>
      <c r="D48" s="4">
        <f t="shared" si="2"/>
        <v>127253</v>
      </c>
      <c r="E48" s="4">
        <v>141190</v>
      </c>
      <c r="F48" s="4">
        <v>3256</v>
      </c>
      <c r="G48" s="4">
        <f t="shared" si="3"/>
        <v>144446</v>
      </c>
      <c r="H48" s="5">
        <f t="shared" si="4"/>
        <v>14.520472389851404</v>
      </c>
      <c r="I48" s="5">
        <f t="shared" si="4"/>
        <v>-17.881462799495587</v>
      </c>
      <c r="J48" s="6">
        <f t="shared" si="4"/>
        <v>13.51087990067032</v>
      </c>
    </row>
    <row r="49" spans="1:10" ht="15">
      <c r="A49" s="7" t="s">
        <v>49</v>
      </c>
      <c r="B49" s="8">
        <v>206508</v>
      </c>
      <c r="C49" s="8">
        <v>3855</v>
      </c>
      <c r="D49" s="8">
        <f t="shared" si="2"/>
        <v>210363</v>
      </c>
      <c r="E49" s="8">
        <v>208571</v>
      </c>
      <c r="F49" s="8">
        <v>7809</v>
      </c>
      <c r="G49" s="8">
        <f t="shared" si="3"/>
        <v>216380</v>
      </c>
      <c r="H49" s="9">
        <f t="shared" si="4"/>
        <v>0.9989927750983013</v>
      </c>
      <c r="I49" s="9">
        <f t="shared" si="4"/>
        <v>102.568093385214</v>
      </c>
      <c r="J49" s="10">
        <f t="shared" si="4"/>
        <v>2.8602938729719583</v>
      </c>
    </row>
    <row r="50" spans="1:10" ht="15">
      <c r="A50" s="11" t="s">
        <v>50</v>
      </c>
      <c r="B50" s="4">
        <v>86889</v>
      </c>
      <c r="C50" s="4"/>
      <c r="D50" s="4">
        <f t="shared" si="2"/>
        <v>86889</v>
      </c>
      <c r="E50" s="4">
        <v>90724</v>
      </c>
      <c r="F50" s="4"/>
      <c r="G50" s="4">
        <f t="shared" si="3"/>
        <v>90724</v>
      </c>
      <c r="H50" s="5">
        <f t="shared" si="4"/>
        <v>4.413677220361611</v>
      </c>
      <c r="I50" s="5"/>
      <c r="J50" s="6">
        <f t="shared" si="4"/>
        <v>4.413677220361611</v>
      </c>
    </row>
    <row r="51" spans="1:10" ht="15">
      <c r="A51" s="7" t="s">
        <v>51</v>
      </c>
      <c r="B51" s="8">
        <v>49711</v>
      </c>
      <c r="C51" s="8">
        <v>42</v>
      </c>
      <c r="D51" s="8">
        <f t="shared" si="2"/>
        <v>49753</v>
      </c>
      <c r="E51" s="8">
        <v>31372</v>
      </c>
      <c r="F51" s="8">
        <v>1415</v>
      </c>
      <c r="G51" s="8">
        <f t="shared" si="3"/>
        <v>32787</v>
      </c>
      <c r="H51" s="9">
        <f t="shared" si="4"/>
        <v>-36.89123131701233</v>
      </c>
      <c r="I51" s="9">
        <f t="shared" si="4"/>
        <v>3269.047619047619</v>
      </c>
      <c r="J51" s="10">
        <f t="shared" si="4"/>
        <v>-34.10045625389424</v>
      </c>
    </row>
    <row r="52" spans="1:10" ht="15">
      <c r="A52" s="11" t="s">
        <v>52</v>
      </c>
      <c r="B52" s="4">
        <v>8943</v>
      </c>
      <c r="C52" s="4"/>
      <c r="D52" s="4">
        <f t="shared" si="2"/>
        <v>8943</v>
      </c>
      <c r="E52" s="4">
        <v>13076</v>
      </c>
      <c r="F52" s="4"/>
      <c r="G52" s="4">
        <f t="shared" si="3"/>
        <v>13076</v>
      </c>
      <c r="H52" s="5">
        <f t="shared" si="4"/>
        <v>46.21491669462149</v>
      </c>
      <c r="I52" s="5"/>
      <c r="J52" s="6">
        <f t="shared" si="4"/>
        <v>46.21491669462149</v>
      </c>
    </row>
    <row r="53" spans="1:10" ht="15">
      <c r="A53" s="7" t="s">
        <v>53</v>
      </c>
      <c r="B53" s="8">
        <v>4612</v>
      </c>
      <c r="C53" s="8"/>
      <c r="D53" s="8">
        <f t="shared" si="2"/>
        <v>4612</v>
      </c>
      <c r="E53" s="8"/>
      <c r="F53" s="8"/>
      <c r="G53" s="8"/>
      <c r="H53" s="9">
        <f t="shared" si="4"/>
        <v>-100</v>
      </c>
      <c r="I53" s="9"/>
      <c r="J53" s="10">
        <f t="shared" si="4"/>
        <v>-100</v>
      </c>
    </row>
    <row r="54" spans="1:10" ht="15">
      <c r="A54" s="11" t="s">
        <v>54</v>
      </c>
      <c r="B54" s="4">
        <v>398275</v>
      </c>
      <c r="C54" s="4">
        <v>1779</v>
      </c>
      <c r="D54" s="4">
        <f t="shared" si="2"/>
        <v>400054</v>
      </c>
      <c r="E54" s="4">
        <v>434710</v>
      </c>
      <c r="F54" s="4">
        <v>2442</v>
      </c>
      <c r="G54" s="4">
        <f t="shared" si="3"/>
        <v>437152</v>
      </c>
      <c r="H54" s="5">
        <f t="shared" si="4"/>
        <v>9.148201619484025</v>
      </c>
      <c r="I54" s="5">
        <f t="shared" si="4"/>
        <v>37.268128161888704</v>
      </c>
      <c r="J54" s="6">
        <f t="shared" si="4"/>
        <v>9.273248111504946</v>
      </c>
    </row>
    <row r="55" spans="1:10" ht="15">
      <c r="A55" s="7" t="s">
        <v>63</v>
      </c>
      <c r="B55" s="8">
        <v>21147</v>
      </c>
      <c r="C55" s="8">
        <v>8099</v>
      </c>
      <c r="D55" s="8">
        <f t="shared" si="2"/>
        <v>29246</v>
      </c>
      <c r="E55" s="8">
        <v>22460</v>
      </c>
      <c r="F55" s="8">
        <v>9626</v>
      </c>
      <c r="G55" s="8">
        <f t="shared" si="3"/>
        <v>32086</v>
      </c>
      <c r="H55" s="9">
        <f t="shared" si="4"/>
        <v>6.208918522721899</v>
      </c>
      <c r="I55" s="9">
        <f t="shared" si="4"/>
        <v>18.854179528336832</v>
      </c>
      <c r="J55" s="10">
        <f t="shared" si="4"/>
        <v>9.710729672433837</v>
      </c>
    </row>
    <row r="56" spans="1:10" ht="15">
      <c r="A56" s="11" t="s">
        <v>64</v>
      </c>
      <c r="B56" s="4"/>
      <c r="C56" s="4">
        <v>3283</v>
      </c>
      <c r="D56" s="4">
        <f t="shared" si="2"/>
        <v>3283</v>
      </c>
      <c r="E56" s="4"/>
      <c r="F56" s="4">
        <v>2221</v>
      </c>
      <c r="G56" s="4">
        <f t="shared" si="3"/>
        <v>2221</v>
      </c>
      <c r="H56" s="5"/>
      <c r="I56" s="5">
        <f t="shared" si="4"/>
        <v>-32.34846177276881</v>
      </c>
      <c r="J56" s="6">
        <f t="shared" si="4"/>
        <v>-32.34846177276881</v>
      </c>
    </row>
    <row r="57" spans="1:10" ht="15">
      <c r="A57" s="14" t="s">
        <v>55</v>
      </c>
      <c r="B57" s="15">
        <f aca="true" t="shared" si="5" ref="B57:G57">B58-SUM(B5+B9+B19+B31+B55+B56)</f>
        <v>21642219</v>
      </c>
      <c r="C57" s="15">
        <f t="shared" si="5"/>
        <v>15310342</v>
      </c>
      <c r="D57" s="15">
        <f t="shared" si="5"/>
        <v>36952561</v>
      </c>
      <c r="E57" s="15">
        <f t="shared" si="5"/>
        <v>23094288</v>
      </c>
      <c r="F57" s="15">
        <f t="shared" si="5"/>
        <v>15922286</v>
      </c>
      <c r="G57" s="15">
        <f t="shared" si="5"/>
        <v>39016574</v>
      </c>
      <c r="H57" s="16">
        <f>+((E57-B57)/B57)*100</f>
        <v>6.709427531437511</v>
      </c>
      <c r="I57" s="16">
        <f t="shared" si="4"/>
        <v>3.9969322697037075</v>
      </c>
      <c r="J57" s="16">
        <f t="shared" si="4"/>
        <v>5.585574975439456</v>
      </c>
    </row>
    <row r="58" spans="1:10" ht="15">
      <c r="A58" s="17" t="s">
        <v>56</v>
      </c>
      <c r="B58" s="18">
        <f aca="true" t="shared" si="6" ref="B58:G58">SUM(B4:B56)</f>
        <v>26024532</v>
      </c>
      <c r="C58" s="18">
        <f t="shared" si="6"/>
        <v>17715383</v>
      </c>
      <c r="D58" s="18">
        <f t="shared" si="6"/>
        <v>43739915</v>
      </c>
      <c r="E58" s="18">
        <f t="shared" si="6"/>
        <v>28266661</v>
      </c>
      <c r="F58" s="18">
        <f t="shared" si="6"/>
        <v>18662414</v>
      </c>
      <c r="G58" s="18">
        <f t="shared" si="6"/>
        <v>46929075</v>
      </c>
      <c r="H58" s="19">
        <f>+((E58-B58)/B58)*100</f>
        <v>8.615444074075953</v>
      </c>
      <c r="I58" s="19">
        <f t="shared" si="4"/>
        <v>5.34581160339576</v>
      </c>
      <c r="J58" s="19">
        <f t="shared" si="4"/>
        <v>7.291189294720851</v>
      </c>
    </row>
    <row r="59" spans="1:10" ht="15">
      <c r="A59" s="25" t="s">
        <v>67</v>
      </c>
      <c r="B59" s="45">
        <v>100099</v>
      </c>
      <c r="C59" s="45"/>
      <c r="D59" s="45"/>
      <c r="E59" s="45">
        <v>52823</v>
      </c>
      <c r="F59" s="45"/>
      <c r="G59" s="45"/>
      <c r="H59" s="46">
        <f>+((E59-B59)/B59)*100</f>
        <v>-47.22924304938111</v>
      </c>
      <c r="I59" s="46"/>
      <c r="J59" s="47"/>
    </row>
    <row r="60" spans="1:10" ht="15">
      <c r="A60" s="26" t="s">
        <v>68</v>
      </c>
      <c r="B60" s="60">
        <v>3758</v>
      </c>
      <c r="C60" s="60"/>
      <c r="D60" s="60"/>
      <c r="E60" s="60">
        <v>28034</v>
      </c>
      <c r="F60" s="60"/>
      <c r="G60" s="60"/>
      <c r="H60" s="61">
        <f>+((E60-B60)/B60)*100</f>
        <v>645.98190526876</v>
      </c>
      <c r="I60" s="61"/>
      <c r="J60" s="62"/>
    </row>
    <row r="61" spans="1:10" ht="15.75" thickBot="1">
      <c r="A61" s="27" t="s">
        <v>69</v>
      </c>
      <c r="B61" s="63">
        <v>103857</v>
      </c>
      <c r="C61" s="63"/>
      <c r="D61" s="63"/>
      <c r="E61" s="63">
        <v>80857</v>
      </c>
      <c r="F61" s="63"/>
      <c r="G61" s="63"/>
      <c r="H61" s="64">
        <f>+((E61-B61)/B61)*100</f>
        <v>-22.145835138700328</v>
      </c>
      <c r="I61" s="64"/>
      <c r="J61" s="65"/>
    </row>
    <row r="62" spans="1:10" ht="15.75" thickBot="1">
      <c r="A62" s="28" t="s">
        <v>70</v>
      </c>
      <c r="B62" s="29"/>
      <c r="C62" s="29"/>
      <c r="D62" s="29">
        <f>+D58+B61</f>
        <v>43843772</v>
      </c>
      <c r="E62" s="56">
        <f>+G58+E61</f>
        <v>47009932</v>
      </c>
      <c r="F62" s="56"/>
      <c r="G62" s="56"/>
      <c r="H62" s="57">
        <f>+((E62-D62)/D62)*100</f>
        <v>7.22145895658795</v>
      </c>
      <c r="I62" s="57"/>
      <c r="J62" s="58"/>
    </row>
    <row r="63" spans="1:10" ht="48.75" customHeight="1">
      <c r="A63" s="59" t="s">
        <v>65</v>
      </c>
      <c r="B63" s="59"/>
      <c r="C63" s="59"/>
      <c r="D63" s="59"/>
      <c r="E63" s="59"/>
      <c r="F63" s="59"/>
      <c r="G63" s="59"/>
      <c r="H63" s="59"/>
      <c r="I63" s="59"/>
      <c r="J63" s="59"/>
    </row>
  </sheetData>
  <sheetProtection/>
  <mergeCells count="17">
    <mergeCell ref="E62:G62"/>
    <mergeCell ref="H62:J62"/>
    <mergeCell ref="A63:J63"/>
    <mergeCell ref="B60:D60"/>
    <mergeCell ref="E60:G60"/>
    <mergeCell ref="H60:J60"/>
    <mergeCell ref="B61:D61"/>
    <mergeCell ref="E61:G61"/>
    <mergeCell ref="H61:J61"/>
    <mergeCell ref="B59:D59"/>
    <mergeCell ref="E59:G59"/>
    <mergeCell ref="H59:J59"/>
    <mergeCell ref="A1:J1"/>
    <mergeCell ref="A2:A3"/>
    <mergeCell ref="B2:D2"/>
    <mergeCell ref="E2:G2"/>
    <mergeCell ref="H2:J2"/>
  </mergeCells>
  <printOptions/>
  <pageMargins left="0.7" right="0.7" top="0.75" bottom="0.75" header="0.3" footer="0.3"/>
  <pageSetup horizontalDpi="600" verticalDpi="600" orientation="portrait" paperSize="9" scale="57" r:id="rId1"/>
</worksheet>
</file>

<file path=xl/worksheets/sheet2.xml><?xml version="1.0" encoding="utf-8"?>
<worksheet xmlns="http://schemas.openxmlformats.org/spreadsheetml/2006/main" xmlns:r="http://schemas.openxmlformats.org/officeDocument/2006/relationships">
  <dimension ref="A1:J62"/>
  <sheetViews>
    <sheetView zoomScale="80" zoomScaleNormal="80" zoomScalePageLayoutView="0" workbookViewId="0" topLeftCell="A1">
      <selection activeCell="M11" sqref="M11"/>
    </sheetView>
  </sheetViews>
  <sheetFormatPr defaultColWidth="9.140625" defaultRowHeight="15"/>
  <cols>
    <col min="1" max="1" width="26.57421875" style="0" customWidth="1"/>
    <col min="2" max="7" width="14.28125" style="0" customWidth="1"/>
    <col min="8" max="8" width="13.00390625" style="0" customWidth="1"/>
    <col min="9" max="9" width="11.421875" style="0" customWidth="1"/>
    <col min="10" max="10" width="10.140625" style="0" customWidth="1"/>
  </cols>
  <sheetData>
    <row r="1" spans="1:10" ht="21.75" customHeight="1">
      <c r="A1" s="48" t="s">
        <v>71</v>
      </c>
      <c r="B1" s="49"/>
      <c r="C1" s="49"/>
      <c r="D1" s="49"/>
      <c r="E1" s="49"/>
      <c r="F1" s="49"/>
      <c r="G1" s="49"/>
      <c r="H1" s="49"/>
      <c r="I1" s="49"/>
      <c r="J1" s="50"/>
    </row>
    <row r="2" spans="1:10" ht="28.5" customHeight="1">
      <c r="A2" s="51" t="s">
        <v>1</v>
      </c>
      <c r="B2" s="53" t="s">
        <v>2</v>
      </c>
      <c r="C2" s="53"/>
      <c r="D2" s="53"/>
      <c r="E2" s="53" t="s">
        <v>3</v>
      </c>
      <c r="F2" s="53"/>
      <c r="G2" s="53"/>
      <c r="H2" s="54" t="s">
        <v>4</v>
      </c>
      <c r="I2" s="54"/>
      <c r="J2" s="55"/>
    </row>
    <row r="3" spans="1:10" ht="15">
      <c r="A3" s="52"/>
      <c r="B3" s="1" t="s">
        <v>5</v>
      </c>
      <c r="C3" s="1" t="s">
        <v>6</v>
      </c>
      <c r="D3" s="1" t="s">
        <v>7</v>
      </c>
      <c r="E3" s="1" t="s">
        <v>5</v>
      </c>
      <c r="F3" s="1" t="s">
        <v>6</v>
      </c>
      <c r="G3" s="1" t="s">
        <v>7</v>
      </c>
      <c r="H3" s="1" t="s">
        <v>5</v>
      </c>
      <c r="I3" s="1" t="s">
        <v>6</v>
      </c>
      <c r="J3" s="2" t="s">
        <v>7</v>
      </c>
    </row>
    <row r="4" spans="1:10" ht="15">
      <c r="A4" s="30" t="s">
        <v>8</v>
      </c>
      <c r="B4" s="4">
        <v>40724</v>
      </c>
      <c r="C4" s="4">
        <v>89353</v>
      </c>
      <c r="D4" s="4">
        <f>+B4+C4</f>
        <v>130077</v>
      </c>
      <c r="E4" s="4">
        <v>41027</v>
      </c>
      <c r="F4" s="4">
        <v>95730</v>
      </c>
      <c r="G4" s="4">
        <f>+E4+F4</f>
        <v>136757</v>
      </c>
      <c r="H4" s="5">
        <f aca="true" t="shared" si="0" ref="H4:H18">+((E4-B4)/B4)*100</f>
        <v>0.7440330026519988</v>
      </c>
      <c r="I4" s="5">
        <f aca="true" t="shared" si="1" ref="I4:J18">+((F4-C4)/C4)*100</f>
        <v>7.136861661052231</v>
      </c>
      <c r="J4" s="6">
        <f t="shared" si="1"/>
        <v>5.135419789816801</v>
      </c>
    </row>
    <row r="5" spans="1:10" ht="15">
      <c r="A5" s="31" t="s">
        <v>59</v>
      </c>
      <c r="B5" s="8">
        <v>30204</v>
      </c>
      <c r="C5" s="8">
        <v>18710</v>
      </c>
      <c r="D5" s="8">
        <f aca="true" t="shared" si="2" ref="D5:D56">+B5+C5</f>
        <v>48914</v>
      </c>
      <c r="E5" s="8">
        <v>35604</v>
      </c>
      <c r="F5" s="8">
        <v>21390</v>
      </c>
      <c r="G5" s="8">
        <f aca="true" t="shared" si="3" ref="G5:G56">+E5+F5</f>
        <v>56994</v>
      </c>
      <c r="H5" s="9">
        <f t="shared" si="0"/>
        <v>17.878426698450536</v>
      </c>
      <c r="I5" s="9">
        <f t="shared" si="1"/>
        <v>14.323890967397112</v>
      </c>
      <c r="J5" s="10">
        <f t="shared" si="1"/>
        <v>16.51878807703316</v>
      </c>
    </row>
    <row r="6" spans="1:10" ht="15">
      <c r="A6" s="32" t="s">
        <v>9</v>
      </c>
      <c r="B6" s="4">
        <v>23906</v>
      </c>
      <c r="C6" s="4">
        <v>3569</v>
      </c>
      <c r="D6" s="4">
        <f t="shared" si="2"/>
        <v>27475</v>
      </c>
      <c r="E6" s="4">
        <v>24016</v>
      </c>
      <c r="F6" s="4">
        <v>3583</v>
      </c>
      <c r="G6" s="4">
        <f t="shared" si="3"/>
        <v>27599</v>
      </c>
      <c r="H6" s="12">
        <f t="shared" si="0"/>
        <v>0.4601355308290806</v>
      </c>
      <c r="I6" s="12">
        <f t="shared" si="1"/>
        <v>0.3922667413841412</v>
      </c>
      <c r="J6" s="13">
        <f t="shared" si="1"/>
        <v>0.45131938125568705</v>
      </c>
    </row>
    <row r="7" spans="1:10" ht="15">
      <c r="A7" s="31" t="s">
        <v>10</v>
      </c>
      <c r="B7" s="8">
        <v>17733</v>
      </c>
      <c r="C7" s="8">
        <v>3191</v>
      </c>
      <c r="D7" s="8">
        <f t="shared" si="2"/>
        <v>20924</v>
      </c>
      <c r="E7" s="8">
        <v>19507</v>
      </c>
      <c r="F7" s="8">
        <v>3467</v>
      </c>
      <c r="G7" s="8">
        <f t="shared" si="3"/>
        <v>22974</v>
      </c>
      <c r="H7" s="9">
        <f t="shared" si="0"/>
        <v>10.0039474426211</v>
      </c>
      <c r="I7" s="9">
        <f t="shared" si="1"/>
        <v>8.649326230021936</v>
      </c>
      <c r="J7" s="10">
        <f t="shared" si="1"/>
        <v>9.797361881093481</v>
      </c>
    </row>
    <row r="8" spans="1:10" ht="15">
      <c r="A8" s="32" t="s">
        <v>11</v>
      </c>
      <c r="B8" s="4">
        <v>12629</v>
      </c>
      <c r="C8" s="4">
        <v>14117</v>
      </c>
      <c r="D8" s="4">
        <f t="shared" si="2"/>
        <v>26746</v>
      </c>
      <c r="E8" s="4">
        <v>14576</v>
      </c>
      <c r="F8" s="4">
        <v>14772</v>
      </c>
      <c r="G8" s="4">
        <f t="shared" si="3"/>
        <v>29348</v>
      </c>
      <c r="H8" s="5">
        <f t="shared" si="0"/>
        <v>15.416897616596723</v>
      </c>
      <c r="I8" s="5">
        <f t="shared" si="1"/>
        <v>4.639795990649572</v>
      </c>
      <c r="J8" s="6">
        <f t="shared" si="1"/>
        <v>9.72855754131459</v>
      </c>
    </row>
    <row r="9" spans="1:10" ht="15">
      <c r="A9" s="31" t="s">
        <v>60</v>
      </c>
      <c r="B9" s="8">
        <v>489</v>
      </c>
      <c r="C9" s="8">
        <v>210</v>
      </c>
      <c r="D9" s="8">
        <f t="shared" si="2"/>
        <v>699</v>
      </c>
      <c r="E9" s="8">
        <v>744</v>
      </c>
      <c r="F9" s="8">
        <v>369</v>
      </c>
      <c r="G9" s="8">
        <f t="shared" si="3"/>
        <v>1113</v>
      </c>
      <c r="H9" s="9">
        <f t="shared" si="0"/>
        <v>52.14723926380368</v>
      </c>
      <c r="I9" s="9">
        <f t="shared" si="1"/>
        <v>75.71428571428571</v>
      </c>
      <c r="J9" s="10">
        <f t="shared" si="1"/>
        <v>59.227467811158796</v>
      </c>
    </row>
    <row r="10" spans="1:10" ht="15">
      <c r="A10" s="32" t="s">
        <v>12</v>
      </c>
      <c r="B10" s="4">
        <v>1113</v>
      </c>
      <c r="C10" s="4">
        <v>651</v>
      </c>
      <c r="D10" s="4">
        <f t="shared" si="2"/>
        <v>1764</v>
      </c>
      <c r="E10" s="4">
        <v>1213</v>
      </c>
      <c r="F10" s="4">
        <v>623</v>
      </c>
      <c r="G10" s="4">
        <f t="shared" si="3"/>
        <v>1836</v>
      </c>
      <c r="H10" s="5">
        <f t="shared" si="0"/>
        <v>8.984725965858042</v>
      </c>
      <c r="I10" s="5">
        <f t="shared" si="1"/>
        <v>-4.301075268817205</v>
      </c>
      <c r="J10" s="6">
        <f t="shared" si="1"/>
        <v>4.081632653061225</v>
      </c>
    </row>
    <row r="11" spans="1:10" ht="15">
      <c r="A11" s="31" t="s">
        <v>13</v>
      </c>
      <c r="B11" s="8">
        <v>2212</v>
      </c>
      <c r="C11" s="8">
        <v>454</v>
      </c>
      <c r="D11" s="8">
        <f t="shared" si="2"/>
        <v>2666</v>
      </c>
      <c r="E11" s="8">
        <v>2550</v>
      </c>
      <c r="F11" s="8">
        <v>322</v>
      </c>
      <c r="G11" s="8">
        <f t="shared" si="3"/>
        <v>2872</v>
      </c>
      <c r="H11" s="9">
        <f t="shared" si="0"/>
        <v>15.280289330922242</v>
      </c>
      <c r="I11" s="9">
        <f t="shared" si="1"/>
        <v>-29.074889867841406</v>
      </c>
      <c r="J11" s="10">
        <f t="shared" si="1"/>
        <v>7.726931732933233</v>
      </c>
    </row>
    <row r="12" spans="1:10" ht="15">
      <c r="A12" s="32" t="s">
        <v>14</v>
      </c>
      <c r="B12" s="4">
        <v>9280</v>
      </c>
      <c r="C12" s="4">
        <v>1697</v>
      </c>
      <c r="D12" s="4">
        <f t="shared" si="2"/>
        <v>10977</v>
      </c>
      <c r="E12" s="4">
        <v>10176</v>
      </c>
      <c r="F12" s="4">
        <v>1778</v>
      </c>
      <c r="G12" s="4">
        <f t="shared" si="3"/>
        <v>11954</v>
      </c>
      <c r="H12" s="5">
        <f t="shared" si="0"/>
        <v>9.655172413793103</v>
      </c>
      <c r="I12" s="5">
        <f t="shared" si="1"/>
        <v>4.773129051266942</v>
      </c>
      <c r="J12" s="6">
        <f t="shared" si="1"/>
        <v>8.900428167987611</v>
      </c>
    </row>
    <row r="13" spans="1:10" ht="15">
      <c r="A13" s="31" t="s">
        <v>15</v>
      </c>
      <c r="B13" s="8">
        <v>5343</v>
      </c>
      <c r="C13" s="8">
        <v>294</v>
      </c>
      <c r="D13" s="8">
        <f t="shared" si="2"/>
        <v>5637</v>
      </c>
      <c r="E13" s="8">
        <v>6267</v>
      </c>
      <c r="F13" s="8">
        <v>229</v>
      </c>
      <c r="G13" s="8">
        <f t="shared" si="3"/>
        <v>6496</v>
      </c>
      <c r="H13" s="9">
        <f t="shared" si="0"/>
        <v>17.29365524985963</v>
      </c>
      <c r="I13" s="9">
        <f t="shared" si="1"/>
        <v>-22.108843537414966</v>
      </c>
      <c r="J13" s="10">
        <f t="shared" si="1"/>
        <v>15.238602093312045</v>
      </c>
    </row>
    <row r="14" spans="1:10" ht="15">
      <c r="A14" s="32" t="s">
        <v>16</v>
      </c>
      <c r="B14" s="4">
        <v>2212</v>
      </c>
      <c r="C14" s="4">
        <v>73</v>
      </c>
      <c r="D14" s="4">
        <f t="shared" si="2"/>
        <v>2285</v>
      </c>
      <c r="E14" s="4">
        <v>2111</v>
      </c>
      <c r="F14" s="4">
        <v>82</v>
      </c>
      <c r="G14" s="4">
        <f t="shared" si="3"/>
        <v>2193</v>
      </c>
      <c r="H14" s="5">
        <f t="shared" si="0"/>
        <v>-4.566003616636529</v>
      </c>
      <c r="I14" s="5">
        <f t="shared" si="1"/>
        <v>12.32876712328767</v>
      </c>
      <c r="J14" s="6">
        <f t="shared" si="1"/>
        <v>-4.026258205689278</v>
      </c>
    </row>
    <row r="15" spans="1:10" ht="15">
      <c r="A15" s="31" t="s">
        <v>17</v>
      </c>
      <c r="B15" s="8">
        <v>4101</v>
      </c>
      <c r="C15" s="8">
        <v>344</v>
      </c>
      <c r="D15" s="8">
        <f t="shared" si="2"/>
        <v>4445</v>
      </c>
      <c r="E15" s="8">
        <v>4641</v>
      </c>
      <c r="F15" s="8">
        <v>353</v>
      </c>
      <c r="G15" s="8">
        <f t="shared" si="3"/>
        <v>4994</v>
      </c>
      <c r="H15" s="9">
        <f t="shared" si="0"/>
        <v>13.167520117044623</v>
      </c>
      <c r="I15" s="9">
        <f t="shared" si="1"/>
        <v>2.616279069767442</v>
      </c>
      <c r="J15" s="10">
        <f t="shared" si="1"/>
        <v>12.35095613048369</v>
      </c>
    </row>
    <row r="16" spans="1:10" ht="15">
      <c r="A16" s="32" t="s">
        <v>18</v>
      </c>
      <c r="B16" s="4">
        <v>457</v>
      </c>
      <c r="C16" s="4"/>
      <c r="D16" s="4">
        <f t="shared" si="2"/>
        <v>457</v>
      </c>
      <c r="E16" s="4">
        <v>416</v>
      </c>
      <c r="F16" s="4"/>
      <c r="G16" s="4">
        <f t="shared" si="3"/>
        <v>416</v>
      </c>
      <c r="H16" s="5">
        <f t="shared" si="0"/>
        <v>-8.971553610503284</v>
      </c>
      <c r="I16" s="5"/>
      <c r="J16" s="6">
        <f t="shared" si="1"/>
        <v>-8.971553610503284</v>
      </c>
    </row>
    <row r="17" spans="1:10" ht="15">
      <c r="A17" s="31" t="s">
        <v>19</v>
      </c>
      <c r="B17" s="8">
        <v>489</v>
      </c>
      <c r="C17" s="8"/>
      <c r="D17" s="8">
        <f t="shared" si="2"/>
        <v>489</v>
      </c>
      <c r="E17" s="8">
        <v>434</v>
      </c>
      <c r="F17" s="8"/>
      <c r="G17" s="8">
        <f t="shared" si="3"/>
        <v>434</v>
      </c>
      <c r="H17" s="9">
        <f t="shared" si="0"/>
        <v>-11.247443762781186</v>
      </c>
      <c r="I17" s="9"/>
      <c r="J17" s="10">
        <f t="shared" si="1"/>
        <v>-11.247443762781186</v>
      </c>
    </row>
    <row r="18" spans="1:10" ht="15">
      <c r="A18" s="32" t="s">
        <v>20</v>
      </c>
      <c r="B18" s="4">
        <v>340</v>
      </c>
      <c r="C18" s="4">
        <v>9</v>
      </c>
      <c r="D18" s="4">
        <f t="shared" si="2"/>
        <v>349</v>
      </c>
      <c r="E18" s="4">
        <v>348</v>
      </c>
      <c r="F18" s="4">
        <v>21</v>
      </c>
      <c r="G18" s="4">
        <f t="shared" si="3"/>
        <v>369</v>
      </c>
      <c r="H18" s="5">
        <f t="shared" si="0"/>
        <v>2.3529411764705883</v>
      </c>
      <c r="I18" s="5">
        <f>+((F18-C18)/C18)*100</f>
        <v>133.33333333333331</v>
      </c>
      <c r="J18" s="6">
        <f t="shared" si="1"/>
        <v>5.730659025787966</v>
      </c>
    </row>
    <row r="19" spans="1:10" ht="15">
      <c r="A19" s="31" t="s">
        <v>61</v>
      </c>
      <c r="B19" s="8"/>
      <c r="C19" s="8"/>
      <c r="D19" s="8"/>
      <c r="E19" s="8"/>
      <c r="F19" s="8"/>
      <c r="G19" s="8"/>
      <c r="H19" s="9"/>
      <c r="I19" s="9"/>
      <c r="J19" s="10"/>
    </row>
    <row r="20" spans="1:10" ht="15">
      <c r="A20" s="32" t="s">
        <v>21</v>
      </c>
      <c r="B20" s="4">
        <v>619</v>
      </c>
      <c r="C20" s="4">
        <v>11</v>
      </c>
      <c r="D20" s="4">
        <f t="shared" si="2"/>
        <v>630</v>
      </c>
      <c r="E20" s="4">
        <v>615</v>
      </c>
      <c r="F20" s="4">
        <v>27</v>
      </c>
      <c r="G20" s="4">
        <f t="shared" si="3"/>
        <v>642</v>
      </c>
      <c r="H20" s="5">
        <f>+((E20-B20)/B20)*100</f>
        <v>-0.6462035541195477</v>
      </c>
      <c r="I20" s="5">
        <f>+((F20-C20)/C20)*100</f>
        <v>145.45454545454547</v>
      </c>
      <c r="J20" s="6">
        <f>+((G20-D20)/D20)*100</f>
        <v>1.9047619047619049</v>
      </c>
    </row>
    <row r="21" spans="1:10" ht="15">
      <c r="A21" s="31" t="s">
        <v>22</v>
      </c>
      <c r="B21" s="8"/>
      <c r="C21" s="8"/>
      <c r="D21" s="8"/>
      <c r="E21" s="8">
        <v>2</v>
      </c>
      <c r="F21" s="8"/>
      <c r="G21" s="8">
        <f t="shared" si="3"/>
        <v>2</v>
      </c>
      <c r="H21" s="9"/>
      <c r="I21" s="9"/>
      <c r="J21" s="10"/>
    </row>
    <row r="22" spans="1:10" ht="15">
      <c r="A22" s="32" t="s">
        <v>23</v>
      </c>
      <c r="B22" s="4">
        <v>1188</v>
      </c>
      <c r="C22" s="4">
        <v>2</v>
      </c>
      <c r="D22" s="4">
        <f t="shared" si="2"/>
        <v>1190</v>
      </c>
      <c r="E22" s="4">
        <v>853</v>
      </c>
      <c r="F22" s="4">
        <v>3</v>
      </c>
      <c r="G22" s="4">
        <f t="shared" si="3"/>
        <v>856</v>
      </c>
      <c r="H22" s="5">
        <f aca="true" t="shared" si="4" ref="H22:J58">+((E22-B22)/B22)*100</f>
        <v>-28.1986531986532</v>
      </c>
      <c r="I22" s="5">
        <f t="shared" si="4"/>
        <v>50</v>
      </c>
      <c r="J22" s="6">
        <f t="shared" si="4"/>
        <v>-28.067226890756302</v>
      </c>
    </row>
    <row r="23" spans="1:10" ht="15">
      <c r="A23" s="31" t="s">
        <v>24</v>
      </c>
      <c r="B23" s="8">
        <v>347</v>
      </c>
      <c r="C23" s="8"/>
      <c r="D23" s="8">
        <f t="shared" si="2"/>
        <v>347</v>
      </c>
      <c r="E23" s="8">
        <v>342</v>
      </c>
      <c r="F23" s="8"/>
      <c r="G23" s="8">
        <f t="shared" si="3"/>
        <v>342</v>
      </c>
      <c r="H23" s="9">
        <f t="shared" si="4"/>
        <v>-1.440922190201729</v>
      </c>
      <c r="I23" s="9"/>
      <c r="J23" s="10">
        <f t="shared" si="4"/>
        <v>-1.440922190201729</v>
      </c>
    </row>
    <row r="24" spans="1:10" ht="15">
      <c r="A24" s="32" t="s">
        <v>25</v>
      </c>
      <c r="B24" s="4">
        <v>403</v>
      </c>
      <c r="C24" s="4">
        <v>78</v>
      </c>
      <c r="D24" s="4">
        <f t="shared" si="2"/>
        <v>481</v>
      </c>
      <c r="E24" s="4">
        <v>250</v>
      </c>
      <c r="F24" s="4">
        <v>85</v>
      </c>
      <c r="G24" s="4">
        <f t="shared" si="3"/>
        <v>335</v>
      </c>
      <c r="H24" s="5">
        <f t="shared" si="4"/>
        <v>-37.96526054590571</v>
      </c>
      <c r="I24" s="5">
        <f t="shared" si="4"/>
        <v>8.974358974358974</v>
      </c>
      <c r="J24" s="6">
        <f t="shared" si="4"/>
        <v>-30.353430353430355</v>
      </c>
    </row>
    <row r="25" spans="1:10" ht="15">
      <c r="A25" s="31" t="s">
        <v>26</v>
      </c>
      <c r="B25" s="8">
        <v>46</v>
      </c>
      <c r="C25" s="8">
        <v>2</v>
      </c>
      <c r="D25" s="8">
        <f t="shared" si="2"/>
        <v>48</v>
      </c>
      <c r="E25" s="8">
        <v>486</v>
      </c>
      <c r="F25" s="8">
        <v>6</v>
      </c>
      <c r="G25" s="8">
        <f t="shared" si="3"/>
        <v>492</v>
      </c>
      <c r="H25" s="9">
        <f t="shared" si="4"/>
        <v>956.5217391304348</v>
      </c>
      <c r="I25" s="9">
        <f t="shared" si="4"/>
        <v>200</v>
      </c>
      <c r="J25" s="10">
        <f t="shared" si="4"/>
        <v>925</v>
      </c>
    </row>
    <row r="26" spans="1:10" ht="15">
      <c r="A26" s="32" t="s">
        <v>27</v>
      </c>
      <c r="B26" s="4"/>
      <c r="C26" s="4"/>
      <c r="D26" s="4"/>
      <c r="E26" s="4"/>
      <c r="F26" s="4"/>
      <c r="G26" s="4"/>
      <c r="H26" s="5"/>
      <c r="I26" s="5"/>
      <c r="J26" s="6"/>
    </row>
    <row r="27" spans="1:10" ht="15">
      <c r="A27" s="31" t="s">
        <v>28</v>
      </c>
      <c r="B27" s="8">
        <v>844</v>
      </c>
      <c r="C27" s="8">
        <v>15</v>
      </c>
      <c r="D27" s="8">
        <f t="shared" si="2"/>
        <v>859</v>
      </c>
      <c r="E27" s="8">
        <v>1052</v>
      </c>
      <c r="F27" s="8">
        <v>26</v>
      </c>
      <c r="G27" s="8">
        <f t="shared" si="3"/>
        <v>1078</v>
      </c>
      <c r="H27" s="9">
        <f t="shared" si="4"/>
        <v>24.644549763033176</v>
      </c>
      <c r="I27" s="9">
        <f t="shared" si="4"/>
        <v>73.33333333333333</v>
      </c>
      <c r="J27" s="10">
        <f t="shared" si="4"/>
        <v>25.49476135040745</v>
      </c>
    </row>
    <row r="28" spans="1:10" ht="15">
      <c r="A28" s="32" t="s">
        <v>29</v>
      </c>
      <c r="B28" s="4">
        <v>4124</v>
      </c>
      <c r="C28" s="4">
        <v>42</v>
      </c>
      <c r="D28" s="4">
        <f t="shared" si="2"/>
        <v>4166</v>
      </c>
      <c r="E28" s="4">
        <v>4057</v>
      </c>
      <c r="F28" s="4">
        <v>69</v>
      </c>
      <c r="G28" s="4">
        <f t="shared" si="3"/>
        <v>4126</v>
      </c>
      <c r="H28" s="5">
        <f t="shared" si="4"/>
        <v>-1.624636275460718</v>
      </c>
      <c r="I28" s="5">
        <f t="shared" si="4"/>
        <v>64.28571428571429</v>
      </c>
      <c r="J28" s="6">
        <f t="shared" si="4"/>
        <v>-0.9601536245799328</v>
      </c>
    </row>
    <row r="29" spans="1:10" ht="15">
      <c r="A29" s="31" t="s">
        <v>30</v>
      </c>
      <c r="B29" s="8">
        <v>2104</v>
      </c>
      <c r="C29" s="8">
        <v>40</v>
      </c>
      <c r="D29" s="8">
        <f t="shared" si="2"/>
        <v>2144</v>
      </c>
      <c r="E29" s="8">
        <v>1933</v>
      </c>
      <c r="F29" s="8">
        <v>34</v>
      </c>
      <c r="G29" s="8">
        <f t="shared" si="3"/>
        <v>1967</v>
      </c>
      <c r="H29" s="9">
        <f t="shared" si="4"/>
        <v>-8.127376425855513</v>
      </c>
      <c r="I29" s="9">
        <f t="shared" si="4"/>
        <v>-15</v>
      </c>
      <c r="J29" s="10">
        <f t="shared" si="4"/>
        <v>-8.255597014925373</v>
      </c>
    </row>
    <row r="30" spans="1:10" ht="15">
      <c r="A30" s="32" t="s">
        <v>31</v>
      </c>
      <c r="B30" s="4">
        <v>704</v>
      </c>
      <c r="C30" s="4">
        <v>7</v>
      </c>
      <c r="D30" s="4">
        <f t="shared" si="2"/>
        <v>711</v>
      </c>
      <c r="E30" s="4">
        <v>656</v>
      </c>
      <c r="F30" s="4">
        <v>3</v>
      </c>
      <c r="G30" s="4">
        <f t="shared" si="3"/>
        <v>659</v>
      </c>
      <c r="H30" s="5">
        <f t="shared" si="4"/>
        <v>-6.8181818181818175</v>
      </c>
      <c r="I30" s="5">
        <f t="shared" si="4"/>
        <v>-57.14285714285714</v>
      </c>
      <c r="J30" s="6">
        <f t="shared" si="4"/>
        <v>-7.313642756680731</v>
      </c>
    </row>
    <row r="31" spans="1:10" ht="15">
      <c r="A31" s="31" t="s">
        <v>62</v>
      </c>
      <c r="B31" s="8">
        <v>15</v>
      </c>
      <c r="C31" s="8">
        <v>63</v>
      </c>
      <c r="D31" s="8">
        <f t="shared" si="2"/>
        <v>78</v>
      </c>
      <c r="E31" s="8">
        <v>16</v>
      </c>
      <c r="F31" s="8">
        <v>86</v>
      </c>
      <c r="G31" s="8">
        <f t="shared" si="3"/>
        <v>102</v>
      </c>
      <c r="H31" s="9">
        <f t="shared" si="4"/>
        <v>6.666666666666667</v>
      </c>
      <c r="I31" s="9">
        <f t="shared" si="4"/>
        <v>36.507936507936506</v>
      </c>
      <c r="J31" s="10">
        <f t="shared" si="4"/>
        <v>30.76923076923077</v>
      </c>
    </row>
    <row r="32" spans="1:10" ht="15">
      <c r="A32" s="32" t="s">
        <v>32</v>
      </c>
      <c r="B32" s="4">
        <v>1980</v>
      </c>
      <c r="C32" s="4">
        <v>926</v>
      </c>
      <c r="D32" s="4">
        <f t="shared" si="2"/>
        <v>2906</v>
      </c>
      <c r="E32" s="4">
        <v>1998</v>
      </c>
      <c r="F32" s="4">
        <v>804</v>
      </c>
      <c r="G32" s="4">
        <f t="shared" si="3"/>
        <v>2802</v>
      </c>
      <c r="H32" s="5">
        <f t="shared" si="4"/>
        <v>0.9090909090909091</v>
      </c>
      <c r="I32" s="5">
        <f t="shared" si="4"/>
        <v>-13.174946004319654</v>
      </c>
      <c r="J32" s="6">
        <f t="shared" si="4"/>
        <v>-3.5788024776324847</v>
      </c>
    </row>
    <row r="33" spans="1:10" ht="15">
      <c r="A33" s="31" t="s">
        <v>33</v>
      </c>
      <c r="B33" s="8">
        <v>448</v>
      </c>
      <c r="C33" s="8"/>
      <c r="D33" s="8">
        <f t="shared" si="2"/>
        <v>448</v>
      </c>
      <c r="E33" s="8">
        <v>427</v>
      </c>
      <c r="F33" s="8"/>
      <c r="G33" s="8">
        <f t="shared" si="3"/>
        <v>427</v>
      </c>
      <c r="H33" s="9">
        <f t="shared" si="4"/>
        <v>-4.6875</v>
      </c>
      <c r="I33" s="9"/>
      <c r="J33" s="10">
        <f t="shared" si="4"/>
        <v>-4.6875</v>
      </c>
    </row>
    <row r="34" spans="1:10" ht="15">
      <c r="A34" s="32" t="s">
        <v>34</v>
      </c>
      <c r="B34" s="4">
        <v>107</v>
      </c>
      <c r="C34" s="4">
        <v>221</v>
      </c>
      <c r="D34" s="4">
        <f t="shared" si="2"/>
        <v>328</v>
      </c>
      <c r="E34" s="4">
        <v>208</v>
      </c>
      <c r="F34" s="4">
        <v>432</v>
      </c>
      <c r="G34" s="4">
        <f t="shared" si="3"/>
        <v>640</v>
      </c>
      <c r="H34" s="5">
        <f t="shared" si="4"/>
        <v>94.39252336448598</v>
      </c>
      <c r="I34" s="5">
        <f t="shared" si="4"/>
        <v>95.47511312217195</v>
      </c>
      <c r="J34" s="6">
        <f t="shared" si="4"/>
        <v>95.1219512195122</v>
      </c>
    </row>
    <row r="35" spans="1:10" ht="15">
      <c r="A35" s="31" t="s">
        <v>35</v>
      </c>
      <c r="B35" s="8">
        <v>538</v>
      </c>
      <c r="C35" s="8"/>
      <c r="D35" s="8">
        <f t="shared" si="2"/>
        <v>538</v>
      </c>
      <c r="E35" s="8">
        <v>508</v>
      </c>
      <c r="F35" s="8"/>
      <c r="G35" s="8">
        <f t="shared" si="3"/>
        <v>508</v>
      </c>
      <c r="H35" s="9">
        <f t="shared" si="4"/>
        <v>-5.5762081784386615</v>
      </c>
      <c r="I35" s="9"/>
      <c r="J35" s="10">
        <f t="shared" si="4"/>
        <v>-5.5762081784386615</v>
      </c>
    </row>
    <row r="36" spans="1:10" ht="15">
      <c r="A36" s="32" t="s">
        <v>36</v>
      </c>
      <c r="B36" s="4">
        <v>957</v>
      </c>
      <c r="C36" s="4">
        <v>2</v>
      </c>
      <c r="D36" s="4">
        <f t="shared" si="2"/>
        <v>959</v>
      </c>
      <c r="E36" s="4">
        <v>826</v>
      </c>
      <c r="F36" s="4"/>
      <c r="G36" s="4">
        <f t="shared" si="3"/>
        <v>826</v>
      </c>
      <c r="H36" s="5">
        <f t="shared" si="4"/>
        <v>-13.688610240334379</v>
      </c>
      <c r="I36" s="5">
        <f t="shared" si="4"/>
        <v>-100</v>
      </c>
      <c r="J36" s="6">
        <f t="shared" si="4"/>
        <v>-13.86861313868613</v>
      </c>
    </row>
    <row r="37" spans="1:10" ht="15">
      <c r="A37" s="31" t="s">
        <v>37</v>
      </c>
      <c r="B37" s="8">
        <v>224</v>
      </c>
      <c r="C37" s="8"/>
      <c r="D37" s="8">
        <f t="shared" si="2"/>
        <v>224</v>
      </c>
      <c r="E37" s="8">
        <v>146</v>
      </c>
      <c r="F37" s="8"/>
      <c r="G37" s="8">
        <f t="shared" si="3"/>
        <v>146</v>
      </c>
      <c r="H37" s="9">
        <f t="shared" si="4"/>
        <v>-34.82142857142857</v>
      </c>
      <c r="I37" s="9"/>
      <c r="J37" s="10">
        <f t="shared" si="4"/>
        <v>-34.82142857142857</v>
      </c>
    </row>
    <row r="38" spans="1:10" ht="15">
      <c r="A38" s="32" t="s">
        <v>38</v>
      </c>
      <c r="B38" s="4">
        <v>3642</v>
      </c>
      <c r="C38" s="4">
        <v>459</v>
      </c>
      <c r="D38" s="4">
        <f t="shared" si="2"/>
        <v>4101</v>
      </c>
      <c r="E38" s="4">
        <v>3744</v>
      </c>
      <c r="F38" s="4">
        <v>346</v>
      </c>
      <c r="G38" s="4">
        <f t="shared" si="3"/>
        <v>4090</v>
      </c>
      <c r="H38" s="5">
        <f t="shared" si="4"/>
        <v>2.800658978583196</v>
      </c>
      <c r="I38" s="5">
        <f t="shared" si="4"/>
        <v>-24.618736383442265</v>
      </c>
      <c r="J38" s="13">
        <f t="shared" si="4"/>
        <v>-0.2682272616435016</v>
      </c>
    </row>
    <row r="39" spans="1:10" ht="15">
      <c r="A39" s="31" t="s">
        <v>39</v>
      </c>
      <c r="B39" s="8">
        <v>138</v>
      </c>
      <c r="C39" s="8"/>
      <c r="D39" s="8">
        <f t="shared" si="2"/>
        <v>138</v>
      </c>
      <c r="E39" s="8">
        <v>4</v>
      </c>
      <c r="F39" s="8"/>
      <c r="G39" s="8">
        <f t="shared" si="3"/>
        <v>4</v>
      </c>
      <c r="H39" s="9">
        <f t="shared" si="4"/>
        <v>-97.10144927536231</v>
      </c>
      <c r="I39" s="9"/>
      <c r="J39" s="10">
        <f t="shared" si="4"/>
        <v>-97.10144927536231</v>
      </c>
    </row>
    <row r="40" spans="1:10" ht="15">
      <c r="A40" s="32" t="s">
        <v>40</v>
      </c>
      <c r="B40" s="4">
        <v>2162</v>
      </c>
      <c r="C40" s="4">
        <v>196</v>
      </c>
      <c r="D40" s="4">
        <f t="shared" si="2"/>
        <v>2358</v>
      </c>
      <c r="E40" s="4">
        <v>2229</v>
      </c>
      <c r="F40" s="4">
        <v>173</v>
      </c>
      <c r="G40" s="4">
        <f t="shared" si="3"/>
        <v>2402</v>
      </c>
      <c r="H40" s="5">
        <f t="shared" si="4"/>
        <v>3.0989824236817762</v>
      </c>
      <c r="I40" s="5">
        <f t="shared" si="4"/>
        <v>-11.73469387755102</v>
      </c>
      <c r="J40" s="6">
        <f t="shared" si="4"/>
        <v>1.8659881255301103</v>
      </c>
    </row>
    <row r="41" spans="1:10" ht="15">
      <c r="A41" s="31" t="s">
        <v>41</v>
      </c>
      <c r="B41" s="8">
        <v>1472</v>
      </c>
      <c r="C41" s="8">
        <v>14</v>
      </c>
      <c r="D41" s="8">
        <f t="shared" si="2"/>
        <v>1486</v>
      </c>
      <c r="E41" s="8">
        <v>1430</v>
      </c>
      <c r="F41" s="8">
        <v>13</v>
      </c>
      <c r="G41" s="8">
        <f t="shared" si="3"/>
        <v>1443</v>
      </c>
      <c r="H41" s="9">
        <f t="shared" si="4"/>
        <v>-2.8532608695652173</v>
      </c>
      <c r="I41" s="9">
        <f t="shared" si="4"/>
        <v>-7.142857142857142</v>
      </c>
      <c r="J41" s="10">
        <f t="shared" si="4"/>
        <v>-2.8936742934051143</v>
      </c>
    </row>
    <row r="42" spans="1:10" ht="15">
      <c r="A42" s="32" t="s">
        <v>42</v>
      </c>
      <c r="B42" s="4">
        <v>1147</v>
      </c>
      <c r="C42" s="4"/>
      <c r="D42" s="4">
        <f t="shared" si="2"/>
        <v>1147</v>
      </c>
      <c r="E42" s="4">
        <v>1162</v>
      </c>
      <c r="F42" s="4">
        <v>1</v>
      </c>
      <c r="G42" s="4">
        <f t="shared" si="3"/>
        <v>1163</v>
      </c>
      <c r="H42" s="5">
        <f t="shared" si="4"/>
        <v>1.3077593722755012</v>
      </c>
      <c r="I42" s="5"/>
      <c r="J42" s="6">
        <f t="shared" si="4"/>
        <v>1.3949433304272014</v>
      </c>
    </row>
    <row r="43" spans="1:10" ht="15">
      <c r="A43" s="31" t="s">
        <v>43</v>
      </c>
      <c r="B43" s="8">
        <v>697</v>
      </c>
      <c r="C43" s="8"/>
      <c r="D43" s="8">
        <f t="shared" si="2"/>
        <v>697</v>
      </c>
      <c r="E43" s="8">
        <v>664</v>
      </c>
      <c r="F43" s="8">
        <v>2</v>
      </c>
      <c r="G43" s="8">
        <f t="shared" si="3"/>
        <v>666</v>
      </c>
      <c r="H43" s="9">
        <f t="shared" si="4"/>
        <v>-4.734576757532281</v>
      </c>
      <c r="I43" s="9"/>
      <c r="J43" s="10">
        <f t="shared" si="4"/>
        <v>-4.447632711621234</v>
      </c>
    </row>
    <row r="44" spans="1:10" ht="15">
      <c r="A44" s="32" t="s">
        <v>44</v>
      </c>
      <c r="B44" s="4">
        <v>636</v>
      </c>
      <c r="C44" s="4">
        <v>4</v>
      </c>
      <c r="D44" s="4">
        <f t="shared" si="2"/>
        <v>640</v>
      </c>
      <c r="E44" s="4">
        <v>704</v>
      </c>
      <c r="F44" s="4">
        <v>16</v>
      </c>
      <c r="G44" s="4">
        <f t="shared" si="3"/>
        <v>720</v>
      </c>
      <c r="H44" s="5">
        <f t="shared" si="4"/>
        <v>10.69182389937107</v>
      </c>
      <c r="I44" s="5">
        <f t="shared" si="4"/>
        <v>300</v>
      </c>
      <c r="J44" s="6">
        <f t="shared" si="4"/>
        <v>12.5</v>
      </c>
    </row>
    <row r="45" spans="1:10" ht="15">
      <c r="A45" s="31" t="s">
        <v>45</v>
      </c>
      <c r="B45" s="8">
        <v>3165</v>
      </c>
      <c r="C45" s="8">
        <v>102</v>
      </c>
      <c r="D45" s="8">
        <f t="shared" si="2"/>
        <v>3267</v>
      </c>
      <c r="E45" s="8">
        <v>3338</v>
      </c>
      <c r="F45" s="8">
        <v>216</v>
      </c>
      <c r="G45" s="8">
        <f t="shared" si="3"/>
        <v>3554</v>
      </c>
      <c r="H45" s="9">
        <f t="shared" si="4"/>
        <v>5.466034755134281</v>
      </c>
      <c r="I45" s="9">
        <f t="shared" si="4"/>
        <v>111.76470588235294</v>
      </c>
      <c r="J45" s="10">
        <f t="shared" si="4"/>
        <v>8.784817875726967</v>
      </c>
    </row>
    <row r="46" spans="1:10" ht="15">
      <c r="A46" s="32" t="s">
        <v>46</v>
      </c>
      <c r="B46" s="4">
        <v>98</v>
      </c>
      <c r="C46" s="4"/>
      <c r="D46" s="4">
        <f t="shared" si="2"/>
        <v>98</v>
      </c>
      <c r="E46" s="4">
        <v>208</v>
      </c>
      <c r="F46" s="4"/>
      <c r="G46" s="4">
        <f t="shared" si="3"/>
        <v>208</v>
      </c>
      <c r="H46" s="5">
        <f t="shared" si="4"/>
        <v>112.24489795918366</v>
      </c>
      <c r="I46" s="5"/>
      <c r="J46" s="6">
        <f t="shared" si="4"/>
        <v>112.24489795918366</v>
      </c>
    </row>
    <row r="47" spans="1:10" ht="15">
      <c r="A47" s="31" t="s">
        <v>47</v>
      </c>
      <c r="B47" s="8">
        <v>179</v>
      </c>
      <c r="C47" s="8"/>
      <c r="D47" s="8">
        <f t="shared" si="2"/>
        <v>179</v>
      </c>
      <c r="E47" s="8">
        <v>232</v>
      </c>
      <c r="F47" s="8">
        <v>2</v>
      </c>
      <c r="G47" s="8">
        <f t="shared" si="3"/>
        <v>234</v>
      </c>
      <c r="H47" s="9">
        <f t="shared" si="4"/>
        <v>29.608938547486037</v>
      </c>
      <c r="I47" s="9"/>
      <c r="J47" s="10">
        <f t="shared" si="4"/>
        <v>30.726256983240223</v>
      </c>
    </row>
    <row r="48" spans="1:10" ht="15">
      <c r="A48" s="32" t="s">
        <v>48</v>
      </c>
      <c r="B48" s="4">
        <v>950</v>
      </c>
      <c r="C48" s="4">
        <v>25</v>
      </c>
      <c r="D48" s="4">
        <f t="shared" si="2"/>
        <v>975</v>
      </c>
      <c r="E48" s="4">
        <v>1083</v>
      </c>
      <c r="F48" s="4">
        <v>25</v>
      </c>
      <c r="G48" s="4">
        <f t="shared" si="3"/>
        <v>1108</v>
      </c>
      <c r="H48" s="5">
        <f t="shared" si="4"/>
        <v>14.000000000000002</v>
      </c>
      <c r="I48" s="5">
        <f t="shared" si="4"/>
        <v>0</v>
      </c>
      <c r="J48" s="6">
        <f t="shared" si="4"/>
        <v>13.641025641025642</v>
      </c>
    </row>
    <row r="49" spans="1:10" ht="15">
      <c r="A49" s="31" t="s">
        <v>49</v>
      </c>
      <c r="B49" s="8">
        <v>1469</v>
      </c>
      <c r="C49" s="8">
        <v>22</v>
      </c>
      <c r="D49" s="8">
        <f t="shared" si="2"/>
        <v>1491</v>
      </c>
      <c r="E49" s="8">
        <v>1528</v>
      </c>
      <c r="F49" s="8">
        <v>58</v>
      </c>
      <c r="G49" s="8">
        <f t="shared" si="3"/>
        <v>1586</v>
      </c>
      <c r="H49" s="9">
        <f t="shared" si="4"/>
        <v>4.016337644656229</v>
      </c>
      <c r="I49" s="9">
        <f t="shared" si="4"/>
        <v>163.63636363636365</v>
      </c>
      <c r="J49" s="10">
        <f t="shared" si="4"/>
        <v>6.371562709590879</v>
      </c>
    </row>
    <row r="50" spans="1:10" ht="15">
      <c r="A50" s="32" t="s">
        <v>50</v>
      </c>
      <c r="B50" s="4">
        <v>631</v>
      </c>
      <c r="C50" s="4"/>
      <c r="D50" s="4">
        <f t="shared" si="2"/>
        <v>631</v>
      </c>
      <c r="E50" s="4">
        <v>590</v>
      </c>
      <c r="F50" s="4"/>
      <c r="G50" s="4">
        <f t="shared" si="3"/>
        <v>590</v>
      </c>
      <c r="H50" s="5">
        <f t="shared" si="4"/>
        <v>-6.497622820919176</v>
      </c>
      <c r="I50" s="5"/>
      <c r="J50" s="6">
        <f t="shared" si="4"/>
        <v>-6.497622820919176</v>
      </c>
    </row>
    <row r="51" spans="1:10" ht="15">
      <c r="A51" s="31" t="s">
        <v>51</v>
      </c>
      <c r="B51" s="8">
        <v>400</v>
      </c>
      <c r="C51" s="8">
        <v>83</v>
      </c>
      <c r="D51" s="8">
        <f t="shared" si="2"/>
        <v>483</v>
      </c>
      <c r="E51" s="8">
        <v>335</v>
      </c>
      <c r="F51" s="8">
        <v>150</v>
      </c>
      <c r="G51" s="8">
        <f t="shared" si="3"/>
        <v>485</v>
      </c>
      <c r="H51" s="9">
        <f t="shared" si="4"/>
        <v>-16.25</v>
      </c>
      <c r="I51" s="9">
        <f t="shared" si="4"/>
        <v>80.72289156626506</v>
      </c>
      <c r="J51" s="33">
        <f t="shared" si="4"/>
        <v>0.4140786749482402</v>
      </c>
    </row>
    <row r="52" spans="1:10" ht="15">
      <c r="A52" s="32" t="s">
        <v>52</v>
      </c>
      <c r="B52" s="4">
        <v>159</v>
      </c>
      <c r="C52" s="4"/>
      <c r="D52" s="4">
        <f t="shared" si="2"/>
        <v>159</v>
      </c>
      <c r="E52" s="4">
        <v>209</v>
      </c>
      <c r="F52" s="4"/>
      <c r="G52" s="4">
        <f t="shared" si="3"/>
        <v>209</v>
      </c>
      <c r="H52" s="5">
        <f t="shared" si="4"/>
        <v>31.446540880503143</v>
      </c>
      <c r="I52" s="5"/>
      <c r="J52" s="6">
        <f t="shared" si="4"/>
        <v>31.446540880503143</v>
      </c>
    </row>
    <row r="53" spans="1:10" ht="15">
      <c r="A53" s="31" t="s">
        <v>53</v>
      </c>
      <c r="B53" s="8">
        <v>123</v>
      </c>
      <c r="C53" s="8"/>
      <c r="D53" s="8">
        <f t="shared" si="2"/>
        <v>123</v>
      </c>
      <c r="E53" s="8"/>
      <c r="F53" s="8"/>
      <c r="G53" s="8"/>
      <c r="H53" s="9">
        <f t="shared" si="4"/>
        <v>-100</v>
      </c>
      <c r="I53" s="9"/>
      <c r="J53" s="10">
        <f t="shared" si="4"/>
        <v>-100</v>
      </c>
    </row>
    <row r="54" spans="1:10" ht="15">
      <c r="A54" s="32" t="s">
        <v>54</v>
      </c>
      <c r="B54" s="4">
        <v>2567</v>
      </c>
      <c r="C54" s="4">
        <v>10</v>
      </c>
      <c r="D54" s="4">
        <f t="shared" si="2"/>
        <v>2577</v>
      </c>
      <c r="E54" s="4">
        <v>2727</v>
      </c>
      <c r="F54" s="4">
        <v>20</v>
      </c>
      <c r="G54" s="4">
        <f t="shared" si="3"/>
        <v>2747</v>
      </c>
      <c r="H54" s="5">
        <f t="shared" si="4"/>
        <v>6.2329567588624855</v>
      </c>
      <c r="I54" s="5">
        <f t="shared" si="4"/>
        <v>100</v>
      </c>
      <c r="J54" s="6">
        <f t="shared" si="4"/>
        <v>6.596818005432674</v>
      </c>
    </row>
    <row r="55" spans="1:10" ht="15">
      <c r="A55" s="31" t="s">
        <v>63</v>
      </c>
      <c r="B55" s="8">
        <v>230</v>
      </c>
      <c r="C55" s="8">
        <v>59</v>
      </c>
      <c r="D55" s="8">
        <f t="shared" si="2"/>
        <v>289</v>
      </c>
      <c r="E55" s="8">
        <v>254</v>
      </c>
      <c r="F55" s="8">
        <v>73</v>
      </c>
      <c r="G55" s="8">
        <f t="shared" si="3"/>
        <v>327</v>
      </c>
      <c r="H55" s="9">
        <f t="shared" si="4"/>
        <v>10.434782608695652</v>
      </c>
      <c r="I55" s="9">
        <f t="shared" si="4"/>
        <v>23.728813559322035</v>
      </c>
      <c r="J55" s="10">
        <f t="shared" si="4"/>
        <v>13.148788927335639</v>
      </c>
    </row>
    <row r="56" spans="1:10" ht="15">
      <c r="A56" s="32" t="s">
        <v>64</v>
      </c>
      <c r="B56" s="4"/>
      <c r="C56" s="4">
        <v>28</v>
      </c>
      <c r="D56" s="4">
        <f t="shared" si="2"/>
        <v>28</v>
      </c>
      <c r="E56" s="4"/>
      <c r="F56" s="4">
        <v>17</v>
      </c>
      <c r="G56" s="4">
        <f t="shared" si="3"/>
        <v>17</v>
      </c>
      <c r="H56" s="5"/>
      <c r="I56" s="5">
        <f t="shared" si="4"/>
        <v>-39.285714285714285</v>
      </c>
      <c r="J56" s="6">
        <f t="shared" si="4"/>
        <v>-39.285714285714285</v>
      </c>
    </row>
    <row r="57" spans="1:10" ht="15">
      <c r="A57" s="14" t="s">
        <v>55</v>
      </c>
      <c r="B57" s="34">
        <f aca="true" t="shared" si="5" ref="B57:G57">+B58-SUM(B5+B9+B19+B31+B55+B56)</f>
        <v>154807</v>
      </c>
      <c r="C57" s="34">
        <f t="shared" si="5"/>
        <v>116013</v>
      </c>
      <c r="D57" s="34">
        <f t="shared" si="5"/>
        <v>270820</v>
      </c>
      <c r="E57" s="34">
        <f t="shared" si="5"/>
        <v>161828</v>
      </c>
      <c r="F57" s="34">
        <f t="shared" si="5"/>
        <v>123471</v>
      </c>
      <c r="G57" s="34">
        <f t="shared" si="5"/>
        <v>285299</v>
      </c>
      <c r="H57" s="35">
        <f>+((E57-B57)/B57)*100</f>
        <v>4.53532463002319</v>
      </c>
      <c r="I57" s="35">
        <f t="shared" si="4"/>
        <v>6.428589899407824</v>
      </c>
      <c r="J57" s="35">
        <f t="shared" si="4"/>
        <v>5.346355512886788</v>
      </c>
    </row>
    <row r="58" spans="1:10" ht="15">
      <c r="A58" s="17" t="s">
        <v>56</v>
      </c>
      <c r="B58" s="36">
        <f aca="true" t="shared" si="6" ref="B58:G58">SUM(B4:B56)</f>
        <v>185745</v>
      </c>
      <c r="C58" s="36">
        <f t="shared" si="6"/>
        <v>135083</v>
      </c>
      <c r="D58" s="36">
        <f t="shared" si="6"/>
        <v>320828</v>
      </c>
      <c r="E58" s="36">
        <f t="shared" si="6"/>
        <v>198446</v>
      </c>
      <c r="F58" s="36">
        <f t="shared" si="6"/>
        <v>145406</v>
      </c>
      <c r="G58" s="36">
        <f t="shared" si="6"/>
        <v>343852</v>
      </c>
      <c r="H58" s="37">
        <f>+((E58-B58)/B58)*100</f>
        <v>6.837869121645267</v>
      </c>
      <c r="I58" s="37">
        <f t="shared" si="4"/>
        <v>7.64196827135909</v>
      </c>
      <c r="J58" s="37">
        <f t="shared" si="4"/>
        <v>7.1764309848267605</v>
      </c>
    </row>
    <row r="59" spans="1:10" ht="15">
      <c r="A59" s="38"/>
      <c r="B59" s="39"/>
      <c r="C59" s="39"/>
      <c r="D59" s="39"/>
      <c r="E59" s="39"/>
      <c r="F59" s="39"/>
      <c r="G59" s="39"/>
      <c r="H59" s="39"/>
      <c r="I59" s="39"/>
      <c r="J59" s="40"/>
    </row>
    <row r="60" spans="1:10" ht="15">
      <c r="A60" s="38"/>
      <c r="B60" s="39"/>
      <c r="C60" s="39"/>
      <c r="D60" s="39"/>
      <c r="E60" s="39"/>
      <c r="F60" s="39"/>
      <c r="G60" s="39"/>
      <c r="H60" s="39"/>
      <c r="I60" s="39"/>
      <c r="J60" s="40"/>
    </row>
    <row r="61" spans="1:10" ht="15.75" thickBot="1">
      <c r="A61" s="41"/>
      <c r="B61" s="42"/>
      <c r="C61" s="42"/>
      <c r="D61" s="42"/>
      <c r="E61" s="42"/>
      <c r="F61" s="42"/>
      <c r="G61" s="42"/>
      <c r="H61" s="42"/>
      <c r="I61" s="42"/>
      <c r="J61" s="43"/>
    </row>
    <row r="62" spans="1:10" ht="48" customHeight="1">
      <c r="A62" s="59" t="s">
        <v>65</v>
      </c>
      <c r="B62" s="59"/>
      <c r="C62" s="59"/>
      <c r="D62" s="59"/>
      <c r="E62" s="59"/>
      <c r="F62" s="59"/>
      <c r="G62" s="59"/>
      <c r="H62" s="59"/>
      <c r="I62" s="59"/>
      <c r="J62" s="59"/>
    </row>
  </sheetData>
  <sheetProtection/>
  <mergeCells count="6">
    <mergeCell ref="A62:J62"/>
    <mergeCell ref="A1:J1"/>
    <mergeCell ref="A2:A3"/>
    <mergeCell ref="B2:D2"/>
    <mergeCell ref="E2:G2"/>
    <mergeCell ref="H2:J2"/>
  </mergeCells>
  <printOptions/>
  <pageMargins left="0.7" right="0.7" top="0.75" bottom="0.75" header="0.3" footer="0.3"/>
  <pageSetup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dimension ref="A1:J63"/>
  <sheetViews>
    <sheetView view="pageBreakPreview" zoomScale="25" zoomScaleNormal="80" zoomScaleSheetLayoutView="25" zoomScalePageLayoutView="0" workbookViewId="0" topLeftCell="A1">
      <selection activeCell="A63" sqref="A63:J63"/>
    </sheetView>
  </sheetViews>
  <sheetFormatPr defaultColWidth="9.140625" defaultRowHeight="15"/>
  <cols>
    <col min="1" max="1" width="25.8515625" style="0" customWidth="1"/>
    <col min="2" max="10" width="14.140625" style="0" customWidth="1"/>
  </cols>
  <sheetData>
    <row r="1" spans="1:10" ht="22.5" customHeight="1">
      <c r="A1" s="48" t="s">
        <v>0</v>
      </c>
      <c r="B1" s="49"/>
      <c r="C1" s="49"/>
      <c r="D1" s="49"/>
      <c r="E1" s="49"/>
      <c r="F1" s="49"/>
      <c r="G1" s="49"/>
      <c r="H1" s="49"/>
      <c r="I1" s="49"/>
      <c r="J1" s="50"/>
    </row>
    <row r="2" spans="1:10" ht="27.75" customHeight="1">
      <c r="A2" s="51" t="s">
        <v>1</v>
      </c>
      <c r="B2" s="53" t="s">
        <v>2</v>
      </c>
      <c r="C2" s="53"/>
      <c r="D2" s="53"/>
      <c r="E2" s="53" t="s">
        <v>3</v>
      </c>
      <c r="F2" s="53"/>
      <c r="G2" s="53"/>
      <c r="H2" s="54" t="s">
        <v>4</v>
      </c>
      <c r="I2" s="54"/>
      <c r="J2" s="55"/>
    </row>
    <row r="3" spans="1:10" ht="15">
      <c r="A3" s="52"/>
      <c r="B3" s="1" t="s">
        <v>5</v>
      </c>
      <c r="C3" s="1" t="s">
        <v>6</v>
      </c>
      <c r="D3" s="1" t="s">
        <v>7</v>
      </c>
      <c r="E3" s="1" t="s">
        <v>5</v>
      </c>
      <c r="F3" s="1" t="s">
        <v>6</v>
      </c>
      <c r="G3" s="1" t="s">
        <v>7</v>
      </c>
      <c r="H3" s="1" t="s">
        <v>5</v>
      </c>
      <c r="I3" s="1" t="s">
        <v>6</v>
      </c>
      <c r="J3" s="2" t="s">
        <v>7</v>
      </c>
    </row>
    <row r="4" spans="1:10" ht="15">
      <c r="A4" s="3" t="s">
        <v>8</v>
      </c>
      <c r="B4" s="4">
        <v>44472</v>
      </c>
      <c r="C4" s="4">
        <v>91885</v>
      </c>
      <c r="D4" s="4">
        <f>+B4+C4</f>
        <v>136357</v>
      </c>
      <c r="E4" s="4">
        <v>44119</v>
      </c>
      <c r="F4" s="4">
        <v>98580</v>
      </c>
      <c r="G4" s="4">
        <f>+E4+F4</f>
        <v>142699</v>
      </c>
      <c r="H4" s="5">
        <f aca="true" t="shared" si="0" ref="H4:H20">+((E4-B4)/B4)*100</f>
        <v>-0.7937578701205252</v>
      </c>
      <c r="I4" s="5">
        <f aca="true" t="shared" si="1" ref="I4:J19">+((F4-C4)/C4)*100</f>
        <v>7.286281765250041</v>
      </c>
      <c r="J4" s="6">
        <f t="shared" si="1"/>
        <v>4.6510263499490305</v>
      </c>
    </row>
    <row r="5" spans="1:10" ht="15">
      <c r="A5" s="7" t="s">
        <v>59</v>
      </c>
      <c r="B5" s="8">
        <v>32255</v>
      </c>
      <c r="C5" s="8">
        <v>20841</v>
      </c>
      <c r="D5" s="8">
        <f aca="true" t="shared" si="2" ref="D5:D56">+B5+C5</f>
        <v>53096</v>
      </c>
      <c r="E5" s="8">
        <v>37554</v>
      </c>
      <c r="F5" s="8">
        <v>23133</v>
      </c>
      <c r="G5" s="8">
        <f aca="true" t="shared" si="3" ref="G5:G56">+E5+F5</f>
        <v>60687</v>
      </c>
      <c r="H5" s="9">
        <f t="shared" si="0"/>
        <v>16.42846070376686</v>
      </c>
      <c r="I5" s="9">
        <f t="shared" si="1"/>
        <v>10.997552900532604</v>
      </c>
      <c r="J5" s="10">
        <f t="shared" si="1"/>
        <v>14.296745517553111</v>
      </c>
    </row>
    <row r="6" spans="1:10" ht="15">
      <c r="A6" s="11" t="s">
        <v>9</v>
      </c>
      <c r="B6" s="4">
        <v>26623</v>
      </c>
      <c r="C6" s="4">
        <v>4814</v>
      </c>
      <c r="D6" s="4">
        <f t="shared" si="2"/>
        <v>31437</v>
      </c>
      <c r="E6" s="4">
        <v>26093</v>
      </c>
      <c r="F6" s="4">
        <v>4762</v>
      </c>
      <c r="G6" s="4">
        <f t="shared" si="3"/>
        <v>30855</v>
      </c>
      <c r="H6" s="5">
        <f t="shared" si="0"/>
        <v>-1.9907598692859556</v>
      </c>
      <c r="I6" s="5">
        <f t="shared" si="1"/>
        <v>-1.080182800166182</v>
      </c>
      <c r="J6" s="6">
        <f t="shared" si="1"/>
        <v>-1.8513216910010497</v>
      </c>
    </row>
    <row r="7" spans="1:10" ht="15">
      <c r="A7" s="7" t="s">
        <v>10</v>
      </c>
      <c r="B7" s="8">
        <v>19925</v>
      </c>
      <c r="C7" s="8">
        <v>3559</v>
      </c>
      <c r="D7" s="8">
        <f t="shared" si="2"/>
        <v>23484</v>
      </c>
      <c r="E7" s="8">
        <v>20794</v>
      </c>
      <c r="F7" s="8">
        <v>3606</v>
      </c>
      <c r="G7" s="8">
        <f t="shared" si="3"/>
        <v>24400</v>
      </c>
      <c r="H7" s="9">
        <f t="shared" si="0"/>
        <v>4.361355081555835</v>
      </c>
      <c r="I7" s="9">
        <f t="shared" si="1"/>
        <v>1.3205956729418376</v>
      </c>
      <c r="J7" s="10">
        <f t="shared" si="1"/>
        <v>3.9005280190768183</v>
      </c>
    </row>
    <row r="8" spans="1:10" ht="15">
      <c r="A8" s="11" t="s">
        <v>11</v>
      </c>
      <c r="B8" s="4">
        <v>15727</v>
      </c>
      <c r="C8" s="4">
        <v>15737</v>
      </c>
      <c r="D8" s="4">
        <f t="shared" si="2"/>
        <v>31464</v>
      </c>
      <c r="E8" s="4">
        <v>15340</v>
      </c>
      <c r="F8" s="4">
        <v>15201</v>
      </c>
      <c r="G8" s="4">
        <f t="shared" si="3"/>
        <v>30541</v>
      </c>
      <c r="H8" s="5">
        <f t="shared" si="0"/>
        <v>-2.4607363133464744</v>
      </c>
      <c r="I8" s="5">
        <f t="shared" si="1"/>
        <v>-3.405985893118129</v>
      </c>
      <c r="J8" s="6">
        <f t="shared" si="1"/>
        <v>-2.9335113145181797</v>
      </c>
    </row>
    <row r="9" spans="1:10" ht="15">
      <c r="A9" s="7" t="s">
        <v>60</v>
      </c>
      <c r="B9" s="8">
        <v>660</v>
      </c>
      <c r="C9" s="8">
        <v>226</v>
      </c>
      <c r="D9" s="8">
        <f t="shared" si="2"/>
        <v>886</v>
      </c>
      <c r="E9" s="8">
        <v>841</v>
      </c>
      <c r="F9" s="8">
        <v>369</v>
      </c>
      <c r="G9" s="8">
        <f t="shared" si="3"/>
        <v>1210</v>
      </c>
      <c r="H9" s="9">
        <f t="shared" si="0"/>
        <v>27.424242424242422</v>
      </c>
      <c r="I9" s="9">
        <f t="shared" si="1"/>
        <v>63.27433628318584</v>
      </c>
      <c r="J9" s="10">
        <f t="shared" si="1"/>
        <v>36.56884875846501</v>
      </c>
    </row>
    <row r="10" spans="1:10" ht="15">
      <c r="A10" s="11" t="s">
        <v>12</v>
      </c>
      <c r="B10" s="4">
        <v>2108</v>
      </c>
      <c r="C10" s="4">
        <v>792</v>
      </c>
      <c r="D10" s="4">
        <f t="shared" si="2"/>
        <v>2900</v>
      </c>
      <c r="E10" s="4">
        <v>2367</v>
      </c>
      <c r="F10" s="4">
        <v>697</v>
      </c>
      <c r="G10" s="4">
        <f t="shared" si="3"/>
        <v>3064</v>
      </c>
      <c r="H10" s="5">
        <f t="shared" si="0"/>
        <v>12.2865275142315</v>
      </c>
      <c r="I10" s="5">
        <f t="shared" si="1"/>
        <v>-11.994949494949495</v>
      </c>
      <c r="J10" s="6">
        <f t="shared" si="1"/>
        <v>5.655172413793103</v>
      </c>
    </row>
    <row r="11" spans="1:10" ht="15">
      <c r="A11" s="7" t="s">
        <v>13</v>
      </c>
      <c r="B11" s="8">
        <v>3102</v>
      </c>
      <c r="C11" s="8">
        <v>699</v>
      </c>
      <c r="D11" s="8">
        <f t="shared" si="2"/>
        <v>3801</v>
      </c>
      <c r="E11" s="8">
        <v>3453</v>
      </c>
      <c r="F11" s="8">
        <v>454</v>
      </c>
      <c r="G11" s="8">
        <f t="shared" si="3"/>
        <v>3907</v>
      </c>
      <c r="H11" s="9">
        <f t="shared" si="0"/>
        <v>11.315280464216634</v>
      </c>
      <c r="I11" s="9">
        <f t="shared" si="1"/>
        <v>-35.050071530758224</v>
      </c>
      <c r="J11" s="10">
        <f t="shared" si="1"/>
        <v>2.788739805314391</v>
      </c>
    </row>
    <row r="12" spans="1:10" ht="15">
      <c r="A12" s="11" t="s">
        <v>14</v>
      </c>
      <c r="B12" s="4">
        <v>12087</v>
      </c>
      <c r="C12" s="4">
        <v>2392</v>
      </c>
      <c r="D12" s="4">
        <f t="shared" si="2"/>
        <v>14479</v>
      </c>
      <c r="E12" s="4">
        <v>13052</v>
      </c>
      <c r="F12" s="4">
        <v>2281</v>
      </c>
      <c r="G12" s="4">
        <f t="shared" si="3"/>
        <v>15333</v>
      </c>
      <c r="H12" s="5">
        <f t="shared" si="0"/>
        <v>7.983784230991975</v>
      </c>
      <c r="I12" s="5">
        <f t="shared" si="1"/>
        <v>-4.640468227424749</v>
      </c>
      <c r="J12" s="6">
        <f t="shared" si="1"/>
        <v>5.898197389322466</v>
      </c>
    </row>
    <row r="13" spans="1:10" ht="15">
      <c r="A13" s="7" t="s">
        <v>15</v>
      </c>
      <c r="B13" s="8">
        <v>5643</v>
      </c>
      <c r="C13" s="8">
        <v>1010</v>
      </c>
      <c r="D13" s="8">
        <f t="shared" si="2"/>
        <v>6653</v>
      </c>
      <c r="E13" s="8">
        <v>6463</v>
      </c>
      <c r="F13" s="8">
        <v>734</v>
      </c>
      <c r="G13" s="8">
        <f t="shared" si="3"/>
        <v>7197</v>
      </c>
      <c r="H13" s="9">
        <f t="shared" si="0"/>
        <v>14.531277689172425</v>
      </c>
      <c r="I13" s="9">
        <f t="shared" si="1"/>
        <v>-27.32673267326733</v>
      </c>
      <c r="J13" s="10">
        <f t="shared" si="1"/>
        <v>8.17676236284383</v>
      </c>
    </row>
    <row r="14" spans="1:10" ht="15">
      <c r="A14" s="11" t="s">
        <v>16</v>
      </c>
      <c r="B14" s="4">
        <v>2649</v>
      </c>
      <c r="C14" s="4">
        <v>137</v>
      </c>
      <c r="D14" s="4">
        <f t="shared" si="2"/>
        <v>2786</v>
      </c>
      <c r="E14" s="4">
        <v>2460</v>
      </c>
      <c r="F14" s="4">
        <v>93</v>
      </c>
      <c r="G14" s="4">
        <f t="shared" si="3"/>
        <v>2553</v>
      </c>
      <c r="H14" s="5">
        <f t="shared" si="0"/>
        <v>-7.134767836919592</v>
      </c>
      <c r="I14" s="5">
        <f t="shared" si="1"/>
        <v>-32.11678832116788</v>
      </c>
      <c r="J14" s="6">
        <f t="shared" si="1"/>
        <v>-8.363244795405599</v>
      </c>
    </row>
    <row r="15" spans="1:10" ht="15">
      <c r="A15" s="7" t="s">
        <v>17</v>
      </c>
      <c r="B15" s="8">
        <v>4593</v>
      </c>
      <c r="C15" s="8">
        <v>411</v>
      </c>
      <c r="D15" s="8">
        <f t="shared" si="2"/>
        <v>5004</v>
      </c>
      <c r="E15" s="8">
        <v>5217</v>
      </c>
      <c r="F15" s="8">
        <v>380</v>
      </c>
      <c r="G15" s="8">
        <f t="shared" si="3"/>
        <v>5597</v>
      </c>
      <c r="H15" s="9">
        <f t="shared" si="0"/>
        <v>13.585891574134553</v>
      </c>
      <c r="I15" s="9">
        <f t="shared" si="1"/>
        <v>-7.542579075425791</v>
      </c>
      <c r="J15" s="10">
        <f t="shared" si="1"/>
        <v>11.850519584332533</v>
      </c>
    </row>
    <row r="16" spans="1:10" ht="15">
      <c r="A16" s="11" t="s">
        <v>18</v>
      </c>
      <c r="B16" s="4">
        <v>490</v>
      </c>
      <c r="C16" s="4"/>
      <c r="D16" s="4">
        <f t="shared" si="2"/>
        <v>490</v>
      </c>
      <c r="E16" s="4">
        <v>458</v>
      </c>
      <c r="F16" s="4"/>
      <c r="G16" s="4">
        <f t="shared" si="3"/>
        <v>458</v>
      </c>
      <c r="H16" s="5">
        <f t="shared" si="0"/>
        <v>-6.530612244897959</v>
      </c>
      <c r="I16" s="5"/>
      <c r="J16" s="6">
        <f t="shared" si="1"/>
        <v>-6.530612244897959</v>
      </c>
    </row>
    <row r="17" spans="1:10" ht="15">
      <c r="A17" s="7" t="s">
        <v>19</v>
      </c>
      <c r="B17" s="8">
        <v>549</v>
      </c>
      <c r="C17" s="8"/>
      <c r="D17" s="8">
        <f t="shared" si="2"/>
        <v>549</v>
      </c>
      <c r="E17" s="8">
        <v>468</v>
      </c>
      <c r="F17" s="8"/>
      <c r="G17" s="8">
        <f t="shared" si="3"/>
        <v>468</v>
      </c>
      <c r="H17" s="9">
        <f t="shared" si="0"/>
        <v>-14.754098360655737</v>
      </c>
      <c r="I17" s="9"/>
      <c r="J17" s="10">
        <f t="shared" si="1"/>
        <v>-14.754098360655737</v>
      </c>
    </row>
    <row r="18" spans="1:10" ht="15">
      <c r="A18" s="11" t="s">
        <v>20</v>
      </c>
      <c r="B18" s="4">
        <v>375</v>
      </c>
      <c r="C18" s="4">
        <v>15</v>
      </c>
      <c r="D18" s="4">
        <f t="shared" si="2"/>
        <v>390</v>
      </c>
      <c r="E18" s="4">
        <v>348</v>
      </c>
      <c r="F18" s="4">
        <v>21</v>
      </c>
      <c r="G18" s="4">
        <f t="shared" si="3"/>
        <v>369</v>
      </c>
      <c r="H18" s="5">
        <f t="shared" si="0"/>
        <v>-7.199999999999999</v>
      </c>
      <c r="I18" s="5">
        <f>+((F18-C18)/C18)*100</f>
        <v>40</v>
      </c>
      <c r="J18" s="6">
        <f t="shared" si="1"/>
        <v>-5.384615384615385</v>
      </c>
    </row>
    <row r="19" spans="1:10" ht="15">
      <c r="A19" s="7" t="s">
        <v>61</v>
      </c>
      <c r="B19" s="8">
        <v>4715</v>
      </c>
      <c r="C19" s="8"/>
      <c r="D19" s="8">
        <f t="shared" si="2"/>
        <v>4715</v>
      </c>
      <c r="E19" s="8">
        <v>4332</v>
      </c>
      <c r="F19" s="8"/>
      <c r="G19" s="8">
        <f t="shared" si="3"/>
        <v>4332</v>
      </c>
      <c r="H19" s="9">
        <f t="shared" si="0"/>
        <v>-8.123011664899257</v>
      </c>
      <c r="I19" s="9"/>
      <c r="J19" s="10">
        <f t="shared" si="1"/>
        <v>-8.123011664899257</v>
      </c>
    </row>
    <row r="20" spans="1:10" ht="15">
      <c r="A20" s="11" t="s">
        <v>21</v>
      </c>
      <c r="B20" s="4">
        <v>1244</v>
      </c>
      <c r="C20" s="4">
        <v>18</v>
      </c>
      <c r="D20" s="4">
        <f t="shared" si="2"/>
        <v>1262</v>
      </c>
      <c r="E20" s="4">
        <v>1312</v>
      </c>
      <c r="F20" s="4">
        <v>29</v>
      </c>
      <c r="G20" s="4">
        <f t="shared" si="3"/>
        <v>1341</v>
      </c>
      <c r="H20" s="5">
        <f t="shared" si="0"/>
        <v>5.466237942122187</v>
      </c>
      <c r="I20" s="5">
        <f>+((F20-C20)/C20)*100</f>
        <v>61.111111111111114</v>
      </c>
      <c r="J20" s="6">
        <f>+((G20-D20)/D20)*100</f>
        <v>6.259904912836767</v>
      </c>
    </row>
    <row r="21" spans="1:10" ht="15">
      <c r="A21" s="7" t="s">
        <v>22</v>
      </c>
      <c r="B21" s="8">
        <v>31</v>
      </c>
      <c r="C21" s="8"/>
      <c r="D21" s="8">
        <f t="shared" si="2"/>
        <v>31</v>
      </c>
      <c r="E21" s="8">
        <v>70</v>
      </c>
      <c r="F21" s="8"/>
      <c r="G21" s="8">
        <f t="shared" si="3"/>
        <v>70</v>
      </c>
      <c r="H21" s="9">
        <f aca="true" t="shared" si="4" ref="H21:J58">+((E21-B21)/B21)*100</f>
        <v>125.80645161290323</v>
      </c>
      <c r="I21" s="9"/>
      <c r="J21" s="10">
        <f aca="true" t="shared" si="5" ref="J21:J56">+((G21-D21)/D21)*100</f>
        <v>125.80645161290323</v>
      </c>
    </row>
    <row r="22" spans="1:10" ht="15">
      <c r="A22" s="11" t="s">
        <v>23</v>
      </c>
      <c r="B22" s="4">
        <v>1339</v>
      </c>
      <c r="C22" s="4">
        <v>2</v>
      </c>
      <c r="D22" s="4">
        <f t="shared" si="2"/>
        <v>1341</v>
      </c>
      <c r="E22" s="4">
        <v>937</v>
      </c>
      <c r="F22" s="4">
        <v>3</v>
      </c>
      <c r="G22" s="4">
        <f t="shared" si="3"/>
        <v>940</v>
      </c>
      <c r="H22" s="5">
        <f t="shared" si="4"/>
        <v>-30.022404779686333</v>
      </c>
      <c r="I22" s="5">
        <f t="shared" si="4"/>
        <v>50</v>
      </c>
      <c r="J22" s="6">
        <f t="shared" si="5"/>
        <v>-29.903057419835942</v>
      </c>
    </row>
    <row r="23" spans="1:10" ht="15">
      <c r="A23" s="7" t="s">
        <v>24</v>
      </c>
      <c r="B23" s="8">
        <v>364</v>
      </c>
      <c r="C23" s="8"/>
      <c r="D23" s="8">
        <f t="shared" si="2"/>
        <v>364</v>
      </c>
      <c r="E23" s="8">
        <v>385</v>
      </c>
      <c r="F23" s="8"/>
      <c r="G23" s="8">
        <f t="shared" si="3"/>
        <v>385</v>
      </c>
      <c r="H23" s="9">
        <f t="shared" si="4"/>
        <v>5.769230769230769</v>
      </c>
      <c r="I23" s="9"/>
      <c r="J23" s="10">
        <f t="shared" si="5"/>
        <v>5.769230769230769</v>
      </c>
    </row>
    <row r="24" spans="1:10" ht="15">
      <c r="A24" s="11" t="s">
        <v>25</v>
      </c>
      <c r="B24" s="4">
        <v>2037</v>
      </c>
      <c r="C24" s="4">
        <v>155</v>
      </c>
      <c r="D24" s="4">
        <f t="shared" si="2"/>
        <v>2192</v>
      </c>
      <c r="E24" s="4">
        <v>1548</v>
      </c>
      <c r="F24" s="4">
        <v>118</v>
      </c>
      <c r="G24" s="4">
        <f t="shared" si="3"/>
        <v>1666</v>
      </c>
      <c r="H24" s="5">
        <f t="shared" si="4"/>
        <v>-24.005891016200295</v>
      </c>
      <c r="I24" s="5">
        <f t="shared" si="4"/>
        <v>-23.870967741935484</v>
      </c>
      <c r="J24" s="6">
        <f t="shared" si="5"/>
        <v>-23.996350364963504</v>
      </c>
    </row>
    <row r="25" spans="1:10" ht="15">
      <c r="A25" s="7" t="s">
        <v>26</v>
      </c>
      <c r="B25" s="8">
        <v>178</v>
      </c>
      <c r="C25" s="8">
        <v>4</v>
      </c>
      <c r="D25" s="8">
        <f t="shared" si="2"/>
        <v>182</v>
      </c>
      <c r="E25" s="8">
        <v>1199</v>
      </c>
      <c r="F25" s="8">
        <v>30</v>
      </c>
      <c r="G25" s="8">
        <f t="shared" si="3"/>
        <v>1229</v>
      </c>
      <c r="H25" s="9">
        <f t="shared" si="4"/>
        <v>573.5955056179776</v>
      </c>
      <c r="I25" s="9">
        <f t="shared" si="4"/>
        <v>650</v>
      </c>
      <c r="J25" s="10">
        <f t="shared" si="5"/>
        <v>575.2747252747253</v>
      </c>
    </row>
    <row r="26" spans="1:10" ht="15">
      <c r="A26" s="11" t="s">
        <v>27</v>
      </c>
      <c r="B26" s="4">
        <v>6</v>
      </c>
      <c r="C26" s="4"/>
      <c r="D26" s="4">
        <f t="shared" si="2"/>
        <v>6</v>
      </c>
      <c r="E26" s="4">
        <v>36</v>
      </c>
      <c r="F26" s="4"/>
      <c r="G26" s="4">
        <f t="shared" si="3"/>
        <v>36</v>
      </c>
      <c r="H26" s="5">
        <f t="shared" si="4"/>
        <v>500</v>
      </c>
      <c r="I26" s="5"/>
      <c r="J26" s="6">
        <f t="shared" si="5"/>
        <v>500</v>
      </c>
    </row>
    <row r="27" spans="1:10" ht="15">
      <c r="A27" s="7" t="s">
        <v>28</v>
      </c>
      <c r="B27" s="8">
        <v>1555</v>
      </c>
      <c r="C27" s="8">
        <v>28</v>
      </c>
      <c r="D27" s="8">
        <f t="shared" si="2"/>
        <v>1583</v>
      </c>
      <c r="E27" s="8">
        <v>1732</v>
      </c>
      <c r="F27" s="8">
        <v>45</v>
      </c>
      <c r="G27" s="8">
        <f t="shared" si="3"/>
        <v>1777</v>
      </c>
      <c r="H27" s="9">
        <f t="shared" si="4"/>
        <v>11.382636655948552</v>
      </c>
      <c r="I27" s="9">
        <f t="shared" si="4"/>
        <v>60.71428571428571</v>
      </c>
      <c r="J27" s="10">
        <f t="shared" si="5"/>
        <v>12.255211623499685</v>
      </c>
    </row>
    <row r="28" spans="1:10" ht="15">
      <c r="A28" s="11" t="s">
        <v>29</v>
      </c>
      <c r="B28" s="4">
        <v>4591</v>
      </c>
      <c r="C28" s="4">
        <v>73</v>
      </c>
      <c r="D28" s="4">
        <f t="shared" si="2"/>
        <v>4664</v>
      </c>
      <c r="E28" s="4">
        <v>4339</v>
      </c>
      <c r="F28" s="4">
        <v>70</v>
      </c>
      <c r="G28" s="4">
        <f t="shared" si="3"/>
        <v>4409</v>
      </c>
      <c r="H28" s="5">
        <f t="shared" si="4"/>
        <v>-5.489000217817469</v>
      </c>
      <c r="I28" s="5">
        <f t="shared" si="4"/>
        <v>-4.10958904109589</v>
      </c>
      <c r="J28" s="6">
        <f t="shared" si="5"/>
        <v>-5.4674099485420244</v>
      </c>
    </row>
    <row r="29" spans="1:10" ht="15">
      <c r="A29" s="7" t="s">
        <v>30</v>
      </c>
      <c r="B29" s="8">
        <v>2281</v>
      </c>
      <c r="C29" s="8">
        <v>64</v>
      </c>
      <c r="D29" s="8">
        <f t="shared" si="2"/>
        <v>2345</v>
      </c>
      <c r="E29" s="8">
        <v>2043</v>
      </c>
      <c r="F29" s="8">
        <v>38</v>
      </c>
      <c r="G29" s="8">
        <f t="shared" si="3"/>
        <v>2081</v>
      </c>
      <c r="H29" s="9">
        <f t="shared" si="4"/>
        <v>-10.4340201665936</v>
      </c>
      <c r="I29" s="9">
        <f t="shared" si="4"/>
        <v>-40.625</v>
      </c>
      <c r="J29" s="10">
        <f t="shared" si="5"/>
        <v>-11.257995735607675</v>
      </c>
    </row>
    <row r="30" spans="1:10" ht="15">
      <c r="A30" s="11" t="s">
        <v>31</v>
      </c>
      <c r="B30" s="4">
        <v>855</v>
      </c>
      <c r="C30" s="4">
        <v>12</v>
      </c>
      <c r="D30" s="4">
        <f t="shared" si="2"/>
        <v>867</v>
      </c>
      <c r="E30" s="4">
        <v>739</v>
      </c>
      <c r="F30" s="4">
        <v>3</v>
      </c>
      <c r="G30" s="4">
        <f t="shared" si="3"/>
        <v>742</v>
      </c>
      <c r="H30" s="5">
        <f t="shared" si="4"/>
        <v>-13.567251461988302</v>
      </c>
      <c r="I30" s="5">
        <f t="shared" si="4"/>
        <v>-75</v>
      </c>
      <c r="J30" s="6">
        <f t="shared" si="5"/>
        <v>-14.417531718569782</v>
      </c>
    </row>
    <row r="31" spans="1:10" ht="15">
      <c r="A31" s="7" t="s">
        <v>62</v>
      </c>
      <c r="B31" s="8">
        <v>1315</v>
      </c>
      <c r="C31" s="8">
        <v>78</v>
      </c>
      <c r="D31" s="8">
        <f t="shared" si="2"/>
        <v>1393</v>
      </c>
      <c r="E31" s="8">
        <v>751</v>
      </c>
      <c r="F31" s="8">
        <v>117</v>
      </c>
      <c r="G31" s="8">
        <f t="shared" si="3"/>
        <v>868</v>
      </c>
      <c r="H31" s="9">
        <f t="shared" si="4"/>
        <v>-42.88973384030418</v>
      </c>
      <c r="I31" s="9">
        <f t="shared" si="4"/>
        <v>50</v>
      </c>
      <c r="J31" s="10">
        <f t="shared" si="5"/>
        <v>-37.68844221105528</v>
      </c>
    </row>
    <row r="32" spans="1:10" ht="15">
      <c r="A32" s="11" t="s">
        <v>32</v>
      </c>
      <c r="B32" s="4">
        <v>2201</v>
      </c>
      <c r="C32" s="4">
        <v>938</v>
      </c>
      <c r="D32" s="4">
        <f t="shared" si="2"/>
        <v>3139</v>
      </c>
      <c r="E32" s="4">
        <v>2156</v>
      </c>
      <c r="F32" s="4">
        <v>837</v>
      </c>
      <c r="G32" s="4">
        <f t="shared" si="3"/>
        <v>2993</v>
      </c>
      <c r="H32" s="5">
        <f t="shared" si="4"/>
        <v>-2.044525215810995</v>
      </c>
      <c r="I32" s="5">
        <f t="shared" si="4"/>
        <v>-10.767590618336886</v>
      </c>
      <c r="J32" s="6">
        <f t="shared" si="5"/>
        <v>-4.651162790697675</v>
      </c>
    </row>
    <row r="33" spans="1:10" ht="15">
      <c r="A33" s="7" t="s">
        <v>33</v>
      </c>
      <c r="B33" s="8">
        <v>487</v>
      </c>
      <c r="C33" s="8"/>
      <c r="D33" s="8">
        <f t="shared" si="2"/>
        <v>487</v>
      </c>
      <c r="E33" s="8">
        <v>448</v>
      </c>
      <c r="F33" s="8"/>
      <c r="G33" s="8">
        <f t="shared" si="3"/>
        <v>448</v>
      </c>
      <c r="H33" s="9">
        <f t="shared" si="4"/>
        <v>-8.008213552361395</v>
      </c>
      <c r="I33" s="9"/>
      <c r="J33" s="10">
        <f t="shared" si="5"/>
        <v>-8.008213552361395</v>
      </c>
    </row>
    <row r="34" spans="1:10" ht="15">
      <c r="A34" s="11" t="s">
        <v>34</v>
      </c>
      <c r="B34" s="4">
        <v>2300</v>
      </c>
      <c r="C34" s="4">
        <v>328</v>
      </c>
      <c r="D34" s="4">
        <f t="shared" si="2"/>
        <v>2628</v>
      </c>
      <c r="E34" s="4">
        <v>5317</v>
      </c>
      <c r="F34" s="4">
        <v>433</v>
      </c>
      <c r="G34" s="4">
        <f t="shared" si="3"/>
        <v>5750</v>
      </c>
      <c r="H34" s="5">
        <f t="shared" si="4"/>
        <v>131.17391304347825</v>
      </c>
      <c r="I34" s="5">
        <f t="shared" si="4"/>
        <v>32.01219512195122</v>
      </c>
      <c r="J34" s="6">
        <f t="shared" si="5"/>
        <v>118.79756468797564</v>
      </c>
    </row>
    <row r="35" spans="1:10" ht="15">
      <c r="A35" s="7" t="s">
        <v>35</v>
      </c>
      <c r="B35" s="8">
        <v>636</v>
      </c>
      <c r="C35" s="8"/>
      <c r="D35" s="8">
        <f t="shared" si="2"/>
        <v>636</v>
      </c>
      <c r="E35" s="8">
        <v>631</v>
      </c>
      <c r="F35" s="8"/>
      <c r="G35" s="8">
        <f t="shared" si="3"/>
        <v>631</v>
      </c>
      <c r="H35" s="9">
        <f t="shared" si="4"/>
        <v>-0.7861635220125787</v>
      </c>
      <c r="I35" s="9"/>
      <c r="J35" s="10">
        <f t="shared" si="5"/>
        <v>-0.7861635220125787</v>
      </c>
    </row>
    <row r="36" spans="1:10" ht="15">
      <c r="A36" s="11" t="s">
        <v>36</v>
      </c>
      <c r="B36" s="4">
        <v>1149</v>
      </c>
      <c r="C36" s="4">
        <v>2</v>
      </c>
      <c r="D36" s="4">
        <f t="shared" si="2"/>
        <v>1151</v>
      </c>
      <c r="E36" s="4">
        <v>976</v>
      </c>
      <c r="F36" s="4"/>
      <c r="G36" s="4">
        <f t="shared" si="3"/>
        <v>976</v>
      </c>
      <c r="H36" s="5">
        <f t="shared" si="4"/>
        <v>-15.056570931244561</v>
      </c>
      <c r="I36" s="5">
        <f t="shared" si="4"/>
        <v>-100</v>
      </c>
      <c r="J36" s="6">
        <f t="shared" si="5"/>
        <v>-15.20417028670721</v>
      </c>
    </row>
    <row r="37" spans="1:10" ht="15">
      <c r="A37" s="7" t="s">
        <v>37</v>
      </c>
      <c r="B37" s="8">
        <v>318</v>
      </c>
      <c r="C37" s="8"/>
      <c r="D37" s="8">
        <f t="shared" si="2"/>
        <v>318</v>
      </c>
      <c r="E37" s="8">
        <v>168</v>
      </c>
      <c r="F37" s="8"/>
      <c r="G37" s="8">
        <f t="shared" si="3"/>
        <v>168</v>
      </c>
      <c r="H37" s="9">
        <f t="shared" si="4"/>
        <v>-47.16981132075472</v>
      </c>
      <c r="I37" s="9"/>
      <c r="J37" s="10">
        <f t="shared" si="5"/>
        <v>-47.16981132075472</v>
      </c>
    </row>
    <row r="38" spans="1:10" ht="15">
      <c r="A38" s="11" t="s">
        <v>38</v>
      </c>
      <c r="B38" s="4">
        <v>3932</v>
      </c>
      <c r="C38" s="4">
        <v>569</v>
      </c>
      <c r="D38" s="4">
        <f t="shared" si="2"/>
        <v>4501</v>
      </c>
      <c r="E38" s="4">
        <v>3912</v>
      </c>
      <c r="F38" s="4">
        <v>430</v>
      </c>
      <c r="G38" s="4">
        <f t="shared" si="3"/>
        <v>4342</v>
      </c>
      <c r="H38" s="5">
        <f t="shared" si="4"/>
        <v>-0.508646998982706</v>
      </c>
      <c r="I38" s="5">
        <f t="shared" si="4"/>
        <v>-24.42882249560633</v>
      </c>
      <c r="J38" s="6">
        <f t="shared" si="5"/>
        <v>-3.532548322594979</v>
      </c>
    </row>
    <row r="39" spans="1:10" ht="15">
      <c r="A39" s="7" t="s">
        <v>39</v>
      </c>
      <c r="B39" s="8">
        <v>298</v>
      </c>
      <c r="C39" s="8">
        <v>4</v>
      </c>
      <c r="D39" s="8">
        <f t="shared" si="2"/>
        <v>302</v>
      </c>
      <c r="E39" s="8">
        <v>117</v>
      </c>
      <c r="F39" s="8">
        <v>9</v>
      </c>
      <c r="G39" s="8">
        <f t="shared" si="3"/>
        <v>126</v>
      </c>
      <c r="H39" s="9">
        <f t="shared" si="4"/>
        <v>-60.738255033557046</v>
      </c>
      <c r="I39" s="9">
        <f t="shared" si="4"/>
        <v>125</v>
      </c>
      <c r="J39" s="10">
        <f t="shared" si="5"/>
        <v>-58.27814569536424</v>
      </c>
    </row>
    <row r="40" spans="1:10" ht="15">
      <c r="A40" s="11" t="s">
        <v>40</v>
      </c>
      <c r="B40" s="4">
        <v>2739</v>
      </c>
      <c r="C40" s="4">
        <v>257</v>
      </c>
      <c r="D40" s="4">
        <f t="shared" si="2"/>
        <v>2996</v>
      </c>
      <c r="E40" s="4">
        <v>2363</v>
      </c>
      <c r="F40" s="4">
        <v>178</v>
      </c>
      <c r="G40" s="4">
        <f t="shared" si="3"/>
        <v>2541</v>
      </c>
      <c r="H40" s="5">
        <f t="shared" si="4"/>
        <v>-13.727637824023367</v>
      </c>
      <c r="I40" s="5">
        <f t="shared" si="4"/>
        <v>-30.739299610894943</v>
      </c>
      <c r="J40" s="6">
        <f t="shared" si="5"/>
        <v>-15.186915887850466</v>
      </c>
    </row>
    <row r="41" spans="1:10" ht="15">
      <c r="A41" s="7" t="s">
        <v>41</v>
      </c>
      <c r="B41" s="8">
        <v>2250</v>
      </c>
      <c r="C41" s="8">
        <v>31</v>
      </c>
      <c r="D41" s="8">
        <f t="shared" si="2"/>
        <v>2281</v>
      </c>
      <c r="E41" s="8">
        <v>2191</v>
      </c>
      <c r="F41" s="8">
        <v>16</v>
      </c>
      <c r="G41" s="8">
        <f t="shared" si="3"/>
        <v>2207</v>
      </c>
      <c r="H41" s="9">
        <f t="shared" si="4"/>
        <v>-2.6222222222222222</v>
      </c>
      <c r="I41" s="9">
        <f t="shared" si="4"/>
        <v>-48.38709677419355</v>
      </c>
      <c r="J41" s="10">
        <f t="shared" si="5"/>
        <v>-3.2441911442349847</v>
      </c>
    </row>
    <row r="42" spans="1:10" ht="15">
      <c r="A42" s="11" t="s">
        <v>42</v>
      </c>
      <c r="B42" s="4">
        <v>1228</v>
      </c>
      <c r="C42" s="4"/>
      <c r="D42" s="4">
        <f t="shared" si="2"/>
        <v>1228</v>
      </c>
      <c r="E42" s="4">
        <v>1376</v>
      </c>
      <c r="F42" s="4">
        <v>2</v>
      </c>
      <c r="G42" s="4">
        <f t="shared" si="3"/>
        <v>1378</v>
      </c>
      <c r="H42" s="5">
        <f t="shared" si="4"/>
        <v>12.052117263843648</v>
      </c>
      <c r="I42" s="5"/>
      <c r="J42" s="6">
        <f t="shared" si="5"/>
        <v>12.214983713355048</v>
      </c>
    </row>
    <row r="43" spans="1:10" ht="15">
      <c r="A43" s="7" t="s">
        <v>43</v>
      </c>
      <c r="B43" s="8">
        <v>765</v>
      </c>
      <c r="C43" s="8"/>
      <c r="D43" s="8">
        <f t="shared" si="2"/>
        <v>765</v>
      </c>
      <c r="E43" s="8">
        <v>724</v>
      </c>
      <c r="F43" s="8">
        <v>2</v>
      </c>
      <c r="G43" s="8">
        <f t="shared" si="3"/>
        <v>726</v>
      </c>
      <c r="H43" s="9">
        <f t="shared" si="4"/>
        <v>-5.359477124183006</v>
      </c>
      <c r="I43" s="9"/>
      <c r="J43" s="10">
        <f t="shared" si="5"/>
        <v>-5.098039215686274</v>
      </c>
    </row>
    <row r="44" spans="1:10" ht="15">
      <c r="A44" s="11" t="s">
        <v>44</v>
      </c>
      <c r="B44" s="4">
        <v>797</v>
      </c>
      <c r="C44" s="4">
        <v>17</v>
      </c>
      <c r="D44" s="4">
        <f t="shared" si="2"/>
        <v>814</v>
      </c>
      <c r="E44" s="4">
        <v>833</v>
      </c>
      <c r="F44" s="4">
        <v>35</v>
      </c>
      <c r="G44" s="4">
        <f t="shared" si="3"/>
        <v>868</v>
      </c>
      <c r="H44" s="5">
        <f t="shared" si="4"/>
        <v>4.51693851944793</v>
      </c>
      <c r="I44" s="5">
        <f t="shared" si="4"/>
        <v>105.88235294117648</v>
      </c>
      <c r="J44" s="6">
        <f t="shared" si="5"/>
        <v>6.6339066339066335</v>
      </c>
    </row>
    <row r="45" spans="1:10" ht="15">
      <c r="A45" s="7" t="s">
        <v>45</v>
      </c>
      <c r="B45" s="8">
        <v>4373</v>
      </c>
      <c r="C45" s="8">
        <v>205</v>
      </c>
      <c r="D45" s="8">
        <f t="shared" si="2"/>
        <v>4578</v>
      </c>
      <c r="E45" s="8">
        <v>4668</v>
      </c>
      <c r="F45" s="8">
        <v>281</v>
      </c>
      <c r="G45" s="8">
        <f t="shared" si="3"/>
        <v>4949</v>
      </c>
      <c r="H45" s="9">
        <f t="shared" si="4"/>
        <v>6.745941001600732</v>
      </c>
      <c r="I45" s="9">
        <f t="shared" si="4"/>
        <v>37.073170731707314</v>
      </c>
      <c r="J45" s="10">
        <f t="shared" si="5"/>
        <v>8.103975535168196</v>
      </c>
    </row>
    <row r="46" spans="1:10" ht="15">
      <c r="A46" s="11" t="s">
        <v>46</v>
      </c>
      <c r="B46" s="4">
        <v>128</v>
      </c>
      <c r="C46" s="4"/>
      <c r="D46" s="4">
        <f t="shared" si="2"/>
        <v>128</v>
      </c>
      <c r="E46" s="4">
        <v>218</v>
      </c>
      <c r="F46" s="4"/>
      <c r="G46" s="4">
        <f t="shared" si="3"/>
        <v>218</v>
      </c>
      <c r="H46" s="5">
        <f t="shared" si="4"/>
        <v>70.3125</v>
      </c>
      <c r="I46" s="5"/>
      <c r="J46" s="6">
        <f t="shared" si="5"/>
        <v>70.3125</v>
      </c>
    </row>
    <row r="47" spans="1:10" ht="15">
      <c r="A47" s="7" t="s">
        <v>47</v>
      </c>
      <c r="B47" s="8">
        <v>250</v>
      </c>
      <c r="C47" s="8"/>
      <c r="D47" s="8">
        <f t="shared" si="2"/>
        <v>250</v>
      </c>
      <c r="E47" s="8">
        <v>308</v>
      </c>
      <c r="F47" s="8">
        <v>4</v>
      </c>
      <c r="G47" s="8">
        <f t="shared" si="3"/>
        <v>312</v>
      </c>
      <c r="H47" s="9">
        <f t="shared" si="4"/>
        <v>23.200000000000003</v>
      </c>
      <c r="I47" s="9"/>
      <c r="J47" s="10">
        <f t="shared" si="5"/>
        <v>24.8</v>
      </c>
    </row>
    <row r="48" spans="1:10" ht="15">
      <c r="A48" s="11" t="s">
        <v>48</v>
      </c>
      <c r="B48" s="4">
        <v>1091</v>
      </c>
      <c r="C48" s="4">
        <v>35</v>
      </c>
      <c r="D48" s="4">
        <f t="shared" si="2"/>
        <v>1126</v>
      </c>
      <c r="E48" s="4">
        <v>1095</v>
      </c>
      <c r="F48" s="4">
        <v>25</v>
      </c>
      <c r="G48" s="4">
        <f t="shared" si="3"/>
        <v>1120</v>
      </c>
      <c r="H48" s="12">
        <f t="shared" si="4"/>
        <v>0.36663611365719523</v>
      </c>
      <c r="I48" s="5">
        <f t="shared" si="4"/>
        <v>-28.57142857142857</v>
      </c>
      <c r="J48" s="6">
        <f t="shared" si="5"/>
        <v>-0.5328596802841918</v>
      </c>
    </row>
    <row r="49" spans="1:10" ht="15">
      <c r="A49" s="7" t="s">
        <v>49</v>
      </c>
      <c r="B49" s="8">
        <v>1703</v>
      </c>
      <c r="C49" s="8">
        <v>43</v>
      </c>
      <c r="D49" s="8">
        <f t="shared" si="2"/>
        <v>1746</v>
      </c>
      <c r="E49" s="8">
        <v>1770</v>
      </c>
      <c r="F49" s="8">
        <v>58</v>
      </c>
      <c r="G49" s="8">
        <f t="shared" si="3"/>
        <v>1828</v>
      </c>
      <c r="H49" s="9">
        <f t="shared" si="4"/>
        <v>3.9342337052260716</v>
      </c>
      <c r="I49" s="9">
        <f t="shared" si="4"/>
        <v>34.883720930232556</v>
      </c>
      <c r="J49" s="10">
        <f t="shared" si="5"/>
        <v>4.696449026345934</v>
      </c>
    </row>
    <row r="50" spans="1:10" ht="15">
      <c r="A50" s="11" t="s">
        <v>50</v>
      </c>
      <c r="B50" s="4">
        <v>752</v>
      </c>
      <c r="C50" s="4"/>
      <c r="D50" s="4">
        <f t="shared" si="2"/>
        <v>752</v>
      </c>
      <c r="E50" s="4">
        <v>730</v>
      </c>
      <c r="F50" s="4"/>
      <c r="G50" s="4">
        <f t="shared" si="3"/>
        <v>730</v>
      </c>
      <c r="H50" s="5">
        <f t="shared" si="4"/>
        <v>-2.925531914893617</v>
      </c>
      <c r="I50" s="5"/>
      <c r="J50" s="6">
        <f t="shared" si="5"/>
        <v>-2.925531914893617</v>
      </c>
    </row>
    <row r="51" spans="1:10" ht="15">
      <c r="A51" s="7" t="s">
        <v>51</v>
      </c>
      <c r="B51" s="8">
        <v>4505</v>
      </c>
      <c r="C51" s="8">
        <v>246</v>
      </c>
      <c r="D51" s="8">
        <f t="shared" si="2"/>
        <v>4751</v>
      </c>
      <c r="E51" s="8">
        <v>6095</v>
      </c>
      <c r="F51" s="8">
        <v>261</v>
      </c>
      <c r="G51" s="8">
        <f t="shared" si="3"/>
        <v>6356</v>
      </c>
      <c r="H51" s="9">
        <f t="shared" si="4"/>
        <v>35.294117647058826</v>
      </c>
      <c r="I51" s="9">
        <f t="shared" si="4"/>
        <v>6.097560975609756</v>
      </c>
      <c r="J51" s="10">
        <f t="shared" si="5"/>
        <v>33.7823616080825</v>
      </c>
    </row>
    <row r="52" spans="1:10" ht="15">
      <c r="A52" s="11" t="s">
        <v>52</v>
      </c>
      <c r="B52" s="4">
        <v>222</v>
      </c>
      <c r="C52" s="4"/>
      <c r="D52" s="4">
        <f t="shared" si="2"/>
        <v>222</v>
      </c>
      <c r="E52" s="4">
        <v>296</v>
      </c>
      <c r="F52" s="4"/>
      <c r="G52" s="4">
        <f t="shared" si="3"/>
        <v>296</v>
      </c>
      <c r="H52" s="5">
        <f t="shared" si="4"/>
        <v>33.33333333333333</v>
      </c>
      <c r="I52" s="5"/>
      <c r="J52" s="6">
        <f t="shared" si="5"/>
        <v>33.33333333333333</v>
      </c>
    </row>
    <row r="53" spans="1:10" ht="15">
      <c r="A53" s="7" t="s">
        <v>53</v>
      </c>
      <c r="B53" s="8">
        <v>519</v>
      </c>
      <c r="C53" s="8">
        <v>2</v>
      </c>
      <c r="D53" s="8">
        <f t="shared" si="2"/>
        <v>521</v>
      </c>
      <c r="E53" s="8">
        <v>386</v>
      </c>
      <c r="F53" s="8"/>
      <c r="G53" s="8">
        <f t="shared" si="3"/>
        <v>386</v>
      </c>
      <c r="H53" s="9">
        <f t="shared" si="4"/>
        <v>-25.626204238921</v>
      </c>
      <c r="I53" s="9">
        <f t="shared" si="4"/>
        <v>-100</v>
      </c>
      <c r="J53" s="10">
        <f t="shared" si="5"/>
        <v>-25.911708253358924</v>
      </c>
    </row>
    <row r="54" spans="1:10" ht="15">
      <c r="A54" s="11" t="s">
        <v>54</v>
      </c>
      <c r="B54" s="4">
        <v>3071</v>
      </c>
      <c r="C54" s="4">
        <v>40</v>
      </c>
      <c r="D54" s="4">
        <f t="shared" si="2"/>
        <v>3111</v>
      </c>
      <c r="E54" s="4">
        <v>3061</v>
      </c>
      <c r="F54" s="4">
        <v>41</v>
      </c>
      <c r="G54" s="4">
        <f t="shared" si="3"/>
        <v>3102</v>
      </c>
      <c r="H54" s="12">
        <f t="shared" si="4"/>
        <v>-0.32562683165092804</v>
      </c>
      <c r="I54" s="5">
        <f t="shared" si="4"/>
        <v>2.5</v>
      </c>
      <c r="J54" s="13">
        <f t="shared" si="5"/>
        <v>-0.28929604628736744</v>
      </c>
    </row>
    <row r="55" spans="1:10" ht="15">
      <c r="A55" s="7" t="s">
        <v>63</v>
      </c>
      <c r="B55" s="8">
        <v>313</v>
      </c>
      <c r="C55" s="8">
        <v>74</v>
      </c>
      <c r="D55" s="8">
        <f t="shared" si="2"/>
        <v>387</v>
      </c>
      <c r="E55" s="8">
        <v>257</v>
      </c>
      <c r="F55" s="8">
        <v>75</v>
      </c>
      <c r="G55" s="8">
        <f t="shared" si="3"/>
        <v>332</v>
      </c>
      <c r="H55" s="9">
        <f t="shared" si="4"/>
        <v>-17.89137380191693</v>
      </c>
      <c r="I55" s="9">
        <f t="shared" si="4"/>
        <v>1.3513513513513513</v>
      </c>
      <c r="J55" s="10">
        <f t="shared" si="5"/>
        <v>-14.21188630490956</v>
      </c>
    </row>
    <row r="56" spans="1:10" ht="15">
      <c r="A56" s="11" t="s">
        <v>64</v>
      </c>
      <c r="B56" s="4">
        <v>89</v>
      </c>
      <c r="C56" s="4">
        <v>28</v>
      </c>
      <c r="D56" s="4">
        <f t="shared" si="2"/>
        <v>117</v>
      </c>
      <c r="E56" s="4">
        <v>25</v>
      </c>
      <c r="F56" s="4">
        <v>23</v>
      </c>
      <c r="G56" s="4">
        <f t="shared" si="3"/>
        <v>48</v>
      </c>
      <c r="H56" s="5">
        <f t="shared" si="4"/>
        <v>-71.91011235955057</v>
      </c>
      <c r="I56" s="5">
        <f t="shared" si="4"/>
        <v>-17.857142857142858</v>
      </c>
      <c r="J56" s="6">
        <f t="shared" si="5"/>
        <v>-58.97435897435898</v>
      </c>
    </row>
    <row r="57" spans="1:10" ht="15">
      <c r="A57" s="14" t="s">
        <v>55</v>
      </c>
      <c r="B57" s="15">
        <f aca="true" t="shared" si="6" ref="B57:G57">B58-SUM(B5+B9+B19+B31+B55+B56)</f>
        <v>188538</v>
      </c>
      <c r="C57" s="15">
        <f t="shared" si="6"/>
        <v>124524</v>
      </c>
      <c r="D57" s="15">
        <f t="shared" si="6"/>
        <v>313062</v>
      </c>
      <c r="E57" s="15">
        <f t="shared" si="6"/>
        <v>194811</v>
      </c>
      <c r="F57" s="15">
        <f t="shared" si="6"/>
        <v>129757</v>
      </c>
      <c r="G57" s="15">
        <f t="shared" si="6"/>
        <v>324568</v>
      </c>
      <c r="H57" s="16">
        <f>+((E57-B57)/B57)*100</f>
        <v>3.3271807274926015</v>
      </c>
      <c r="I57" s="16">
        <f t="shared" si="4"/>
        <v>4.202402749670746</v>
      </c>
      <c r="J57" s="16">
        <f t="shared" si="4"/>
        <v>3.675310321917064</v>
      </c>
    </row>
    <row r="58" spans="1:10" ht="15">
      <c r="A58" s="17" t="s">
        <v>56</v>
      </c>
      <c r="B58" s="18">
        <f aca="true" t="shared" si="7" ref="B58:G58">SUM(B4:B56)</f>
        <v>227885</v>
      </c>
      <c r="C58" s="18">
        <f t="shared" si="7"/>
        <v>145771</v>
      </c>
      <c r="D58" s="18">
        <f t="shared" si="7"/>
        <v>373656</v>
      </c>
      <c r="E58" s="18">
        <f t="shared" si="7"/>
        <v>238571</v>
      </c>
      <c r="F58" s="18">
        <f t="shared" si="7"/>
        <v>153474</v>
      </c>
      <c r="G58" s="18">
        <f t="shared" si="7"/>
        <v>392045</v>
      </c>
      <c r="H58" s="19">
        <f>+((E58-B58)/B58)*100</f>
        <v>4.689207275599535</v>
      </c>
      <c r="I58" s="19">
        <f t="shared" si="4"/>
        <v>5.284315810414967</v>
      </c>
      <c r="J58" s="19">
        <f t="shared" si="4"/>
        <v>4.921371528892885</v>
      </c>
    </row>
    <row r="59" spans="1:10" ht="15.75" thickBot="1">
      <c r="A59" s="20" t="s">
        <v>57</v>
      </c>
      <c r="B59" s="72">
        <v>90817</v>
      </c>
      <c r="C59" s="72"/>
      <c r="D59" s="72"/>
      <c r="E59" s="72">
        <v>108367</v>
      </c>
      <c r="F59" s="72"/>
      <c r="G59" s="72"/>
      <c r="H59" s="73">
        <f>+((E59-B59)/B59)*100</f>
        <v>19.32457579528062</v>
      </c>
      <c r="I59" s="73"/>
      <c r="J59" s="74"/>
    </row>
    <row r="60" spans="1:10" ht="15">
      <c r="A60" s="21" t="s">
        <v>58</v>
      </c>
      <c r="B60" s="22"/>
      <c r="C60" s="22"/>
      <c r="D60" s="22">
        <f>+D58+B59</f>
        <v>464473</v>
      </c>
      <c r="E60" s="22"/>
      <c r="F60" s="22"/>
      <c r="G60" s="22">
        <f>+G58+E59</f>
        <v>500412</v>
      </c>
      <c r="H60" s="23"/>
      <c r="I60" s="23"/>
      <c r="J60" s="23">
        <f>+((G60-D60)/D60)*100</f>
        <v>7.737586468965903</v>
      </c>
    </row>
    <row r="61" spans="1:10" ht="15">
      <c r="A61" s="66"/>
      <c r="B61" s="67"/>
      <c r="C61" s="67"/>
      <c r="D61" s="67"/>
      <c r="E61" s="67"/>
      <c r="F61" s="67"/>
      <c r="G61" s="67"/>
      <c r="H61" s="67"/>
      <c r="I61" s="67"/>
      <c r="J61" s="68"/>
    </row>
    <row r="62" spans="1:10" ht="15.75" thickBot="1">
      <c r="A62" s="69"/>
      <c r="B62" s="70"/>
      <c r="C62" s="70"/>
      <c r="D62" s="70"/>
      <c r="E62" s="70"/>
      <c r="F62" s="70"/>
      <c r="G62" s="70"/>
      <c r="H62" s="70"/>
      <c r="I62" s="70"/>
      <c r="J62" s="71"/>
    </row>
    <row r="63" spans="1:10" ht="48" customHeight="1">
      <c r="A63" s="59" t="s">
        <v>65</v>
      </c>
      <c r="B63" s="59"/>
      <c r="C63" s="59"/>
      <c r="D63" s="59"/>
      <c r="E63" s="59"/>
      <c r="F63" s="59"/>
      <c r="G63" s="59"/>
      <c r="H63" s="59"/>
      <c r="I63" s="59"/>
      <c r="J63" s="59"/>
    </row>
  </sheetData>
  <sheetProtection/>
  <mergeCells count="11">
    <mergeCell ref="H59:J59"/>
    <mergeCell ref="A61:J61"/>
    <mergeCell ref="A62:J62"/>
    <mergeCell ref="A63:J63"/>
    <mergeCell ref="A1:J1"/>
    <mergeCell ref="A2:A3"/>
    <mergeCell ref="B2:D2"/>
    <mergeCell ref="E2:G2"/>
    <mergeCell ref="H2:J2"/>
    <mergeCell ref="B59:D59"/>
    <mergeCell ref="E59:G59"/>
  </mergeCells>
  <printOptions/>
  <pageMargins left="0.7" right="0.7" top="0.75" bottom="0.75" header="0.3" footer="0.3"/>
  <pageSetup horizontalDpi="600" verticalDpi="600" orientation="portrait" paperSize="9" scale="57" r:id="rId1"/>
</worksheet>
</file>

<file path=xl/worksheets/sheet4.xml><?xml version="1.0" encoding="utf-8"?>
<worksheet xmlns="http://schemas.openxmlformats.org/spreadsheetml/2006/main" xmlns:r="http://schemas.openxmlformats.org/officeDocument/2006/relationships">
  <dimension ref="A1:J64"/>
  <sheetViews>
    <sheetView tabSelected="1" zoomScale="80" zoomScaleNormal="80" zoomScalePageLayoutView="0" workbookViewId="0" topLeftCell="A1">
      <selection activeCell="B67" sqref="B67"/>
    </sheetView>
  </sheetViews>
  <sheetFormatPr defaultColWidth="9.140625" defaultRowHeight="15"/>
  <cols>
    <col min="1" max="1" width="24.8515625" style="0" customWidth="1"/>
    <col min="2" max="10" width="14.28125" style="0" customWidth="1"/>
  </cols>
  <sheetData>
    <row r="1" spans="1:10" ht="23.25" customHeight="1">
      <c r="A1" s="48" t="s">
        <v>72</v>
      </c>
      <c r="B1" s="49"/>
      <c r="C1" s="49"/>
      <c r="D1" s="49"/>
      <c r="E1" s="49"/>
      <c r="F1" s="49"/>
      <c r="G1" s="49"/>
      <c r="H1" s="49"/>
      <c r="I1" s="49"/>
      <c r="J1" s="50"/>
    </row>
    <row r="2" spans="1:10" ht="34.5" customHeight="1">
      <c r="A2" s="51" t="s">
        <v>1</v>
      </c>
      <c r="B2" s="53" t="s">
        <v>2</v>
      </c>
      <c r="C2" s="53"/>
      <c r="D2" s="53"/>
      <c r="E2" s="53" t="s">
        <v>3</v>
      </c>
      <c r="F2" s="53"/>
      <c r="G2" s="53"/>
      <c r="H2" s="54" t="s">
        <v>4</v>
      </c>
      <c r="I2" s="54"/>
      <c r="J2" s="55"/>
    </row>
    <row r="3" spans="1:10" ht="15">
      <c r="A3" s="52"/>
      <c r="B3" s="1" t="s">
        <v>5</v>
      </c>
      <c r="C3" s="1" t="s">
        <v>6</v>
      </c>
      <c r="D3" s="1" t="s">
        <v>7</v>
      </c>
      <c r="E3" s="1" t="s">
        <v>5</v>
      </c>
      <c r="F3" s="1" t="s">
        <v>6</v>
      </c>
      <c r="G3" s="1" t="s">
        <v>7</v>
      </c>
      <c r="H3" s="1" t="s">
        <v>5</v>
      </c>
      <c r="I3" s="1" t="s">
        <v>6</v>
      </c>
      <c r="J3" s="2" t="s">
        <v>7</v>
      </c>
    </row>
    <row r="4" spans="1:10" ht="15">
      <c r="A4" s="3" t="s">
        <v>8</v>
      </c>
      <c r="B4" s="4">
        <v>64419.72900000001</v>
      </c>
      <c r="C4" s="4">
        <v>431489.134</v>
      </c>
      <c r="D4" s="4">
        <f>+B4+C4</f>
        <v>495908.863</v>
      </c>
      <c r="E4" s="4">
        <v>66093</v>
      </c>
      <c r="F4" s="4">
        <v>447409</v>
      </c>
      <c r="G4" s="4">
        <f>+E4+F4</f>
        <v>513502</v>
      </c>
      <c r="H4" s="5">
        <f aca="true" t="shared" si="0" ref="H4:H18">+((E4-B4)/B4)*100</f>
        <v>2.5974511628262102</v>
      </c>
      <c r="I4" s="5">
        <f aca="true" t="shared" si="1" ref="I4:J18">+((F4-C4)/C4)*100</f>
        <v>3.689517242860623</v>
      </c>
      <c r="J4" s="6">
        <f t="shared" si="1"/>
        <v>3.5476552876208602</v>
      </c>
    </row>
    <row r="5" spans="1:10" ht="15">
      <c r="A5" s="7" t="s">
        <v>59</v>
      </c>
      <c r="B5" s="8">
        <v>30550.517</v>
      </c>
      <c r="C5" s="8">
        <v>47628.382999999994</v>
      </c>
      <c r="D5" s="8">
        <f aca="true" t="shared" si="2" ref="D5:D56">+B5+C5</f>
        <v>78178.9</v>
      </c>
      <c r="E5" s="8">
        <v>34451</v>
      </c>
      <c r="F5" s="8">
        <v>55970</v>
      </c>
      <c r="G5" s="8">
        <f aca="true" t="shared" si="3" ref="G5:G56">+E5+F5</f>
        <v>90421</v>
      </c>
      <c r="H5" s="9">
        <f t="shared" si="0"/>
        <v>12.7673223991594</v>
      </c>
      <c r="I5" s="9">
        <f t="shared" si="1"/>
        <v>17.51396221030642</v>
      </c>
      <c r="J5" s="10">
        <f t="shared" si="1"/>
        <v>15.659084484432508</v>
      </c>
    </row>
    <row r="6" spans="1:10" ht="15">
      <c r="A6" s="11" t="s">
        <v>9</v>
      </c>
      <c r="B6" s="4">
        <v>25352.631999999998</v>
      </c>
      <c r="C6" s="4">
        <v>8211.264</v>
      </c>
      <c r="D6" s="4">
        <f t="shared" si="2"/>
        <v>33563.89599999999</v>
      </c>
      <c r="E6" s="4">
        <v>25752</v>
      </c>
      <c r="F6" s="4">
        <v>8286</v>
      </c>
      <c r="G6" s="4">
        <f t="shared" si="3"/>
        <v>34038</v>
      </c>
      <c r="H6" s="5">
        <f t="shared" si="0"/>
        <v>1.5752526207141029</v>
      </c>
      <c r="I6" s="5">
        <f t="shared" si="1"/>
        <v>0.9101643790773356</v>
      </c>
      <c r="J6" s="6">
        <f t="shared" si="1"/>
        <v>1.4125416191255231</v>
      </c>
    </row>
    <row r="7" spans="1:10" ht="15">
      <c r="A7" s="7" t="s">
        <v>10</v>
      </c>
      <c r="B7" s="8">
        <v>25040.612999999998</v>
      </c>
      <c r="C7" s="8">
        <v>8891.444</v>
      </c>
      <c r="D7" s="8">
        <f t="shared" si="2"/>
        <v>33932.057</v>
      </c>
      <c r="E7" s="8">
        <v>27342</v>
      </c>
      <c r="F7" s="8">
        <v>8239</v>
      </c>
      <c r="G7" s="8">
        <f t="shared" si="3"/>
        <v>35581</v>
      </c>
      <c r="H7" s="9">
        <f t="shared" si="0"/>
        <v>9.190617657802559</v>
      </c>
      <c r="I7" s="9">
        <f t="shared" si="1"/>
        <v>-7.337885724748416</v>
      </c>
      <c r="J7" s="10">
        <f t="shared" si="1"/>
        <v>4.8595432926450615</v>
      </c>
    </row>
    <row r="8" spans="1:10" ht="15">
      <c r="A8" s="11" t="s">
        <v>11</v>
      </c>
      <c r="B8" s="4">
        <v>18007.043</v>
      </c>
      <c r="C8" s="4">
        <v>35780.122</v>
      </c>
      <c r="D8" s="4">
        <f t="shared" si="2"/>
        <v>53787.16500000001</v>
      </c>
      <c r="E8" s="4">
        <v>19006</v>
      </c>
      <c r="F8" s="4">
        <v>33352</v>
      </c>
      <c r="G8" s="4">
        <f t="shared" si="3"/>
        <v>52358</v>
      </c>
      <c r="H8" s="5">
        <f t="shared" si="0"/>
        <v>5.547590462243015</v>
      </c>
      <c r="I8" s="5">
        <f t="shared" si="1"/>
        <v>-6.786231751809015</v>
      </c>
      <c r="J8" s="6">
        <f t="shared" si="1"/>
        <v>-2.6570744154297925</v>
      </c>
    </row>
    <row r="9" spans="1:10" ht="15">
      <c r="A9" s="7" t="s">
        <v>60</v>
      </c>
      <c r="B9" s="8">
        <v>512.729</v>
      </c>
      <c r="C9" s="8">
        <v>425.968</v>
      </c>
      <c r="D9" s="8">
        <f t="shared" si="2"/>
        <v>938.6970000000001</v>
      </c>
      <c r="E9" s="8">
        <v>706</v>
      </c>
      <c r="F9" s="8">
        <v>653</v>
      </c>
      <c r="G9" s="8">
        <f t="shared" si="3"/>
        <v>1359</v>
      </c>
      <c r="H9" s="9">
        <f t="shared" si="0"/>
        <v>37.694571596301344</v>
      </c>
      <c r="I9" s="9">
        <f t="shared" si="1"/>
        <v>53.29790031176051</v>
      </c>
      <c r="J9" s="10">
        <f t="shared" si="1"/>
        <v>44.775151087091984</v>
      </c>
    </row>
    <row r="10" spans="1:10" ht="15">
      <c r="A10" s="11" t="s">
        <v>12</v>
      </c>
      <c r="B10" s="4">
        <v>1361.7330000000002</v>
      </c>
      <c r="C10" s="4">
        <v>1267.982</v>
      </c>
      <c r="D10" s="4">
        <f t="shared" si="2"/>
        <v>2629.715</v>
      </c>
      <c r="E10" s="4">
        <v>1423</v>
      </c>
      <c r="F10" s="4">
        <v>1097</v>
      </c>
      <c r="G10" s="4">
        <f t="shared" si="3"/>
        <v>2520</v>
      </c>
      <c r="H10" s="5">
        <f t="shared" si="0"/>
        <v>4.499193307351722</v>
      </c>
      <c r="I10" s="5">
        <f t="shared" si="1"/>
        <v>-13.484576279473998</v>
      </c>
      <c r="J10" s="6">
        <f t="shared" si="1"/>
        <v>-4.172125116219823</v>
      </c>
    </row>
    <row r="11" spans="1:10" ht="15">
      <c r="A11" s="7" t="s">
        <v>13</v>
      </c>
      <c r="B11" s="8">
        <v>2237.41</v>
      </c>
      <c r="C11" s="8">
        <v>812.167</v>
      </c>
      <c r="D11" s="8">
        <f t="shared" si="2"/>
        <v>3049.5769999999998</v>
      </c>
      <c r="E11" s="8">
        <v>2297</v>
      </c>
      <c r="F11" s="8">
        <v>457</v>
      </c>
      <c r="G11" s="8">
        <f t="shared" si="3"/>
        <v>2754</v>
      </c>
      <c r="H11" s="9">
        <f t="shared" si="0"/>
        <v>2.663347352519214</v>
      </c>
      <c r="I11" s="9">
        <f t="shared" si="1"/>
        <v>-43.73078443226578</v>
      </c>
      <c r="J11" s="10">
        <f t="shared" si="1"/>
        <v>-9.692393404068818</v>
      </c>
    </row>
    <row r="12" spans="1:10" ht="15">
      <c r="A12" s="11" t="s">
        <v>14</v>
      </c>
      <c r="B12" s="4">
        <v>11368.233</v>
      </c>
      <c r="C12" s="4">
        <v>2664.92</v>
      </c>
      <c r="D12" s="4">
        <f t="shared" si="2"/>
        <v>14033.153</v>
      </c>
      <c r="E12" s="4">
        <v>12215</v>
      </c>
      <c r="F12" s="4">
        <v>3011</v>
      </c>
      <c r="G12" s="4">
        <f t="shared" si="3"/>
        <v>15226</v>
      </c>
      <c r="H12" s="5">
        <f t="shared" si="0"/>
        <v>7.44853663713613</v>
      </c>
      <c r="I12" s="5">
        <f t="shared" si="1"/>
        <v>12.986506161535802</v>
      </c>
      <c r="J12" s="6">
        <f t="shared" si="1"/>
        <v>8.500206617857012</v>
      </c>
    </row>
    <row r="13" spans="1:10" ht="15">
      <c r="A13" s="7" t="s">
        <v>15</v>
      </c>
      <c r="B13" s="8">
        <v>6858.81</v>
      </c>
      <c r="C13" s="8">
        <v>3563.2129999999997</v>
      </c>
      <c r="D13" s="8">
        <f t="shared" si="2"/>
        <v>10422.023000000001</v>
      </c>
      <c r="E13" s="8">
        <v>7491</v>
      </c>
      <c r="F13" s="8">
        <v>461</v>
      </c>
      <c r="G13" s="8">
        <f t="shared" si="3"/>
        <v>7952</v>
      </c>
      <c r="H13" s="9">
        <f t="shared" si="0"/>
        <v>9.217196569084136</v>
      </c>
      <c r="I13" s="9">
        <f t="shared" si="1"/>
        <v>-87.062238490935</v>
      </c>
      <c r="J13" s="10">
        <f t="shared" si="1"/>
        <v>-23.70003405288974</v>
      </c>
    </row>
    <row r="14" spans="1:10" ht="15">
      <c r="A14" s="11" t="s">
        <v>16</v>
      </c>
      <c r="B14" s="4">
        <v>2888.5550000000003</v>
      </c>
      <c r="C14" s="4">
        <v>235.689</v>
      </c>
      <c r="D14" s="4">
        <f t="shared" si="2"/>
        <v>3124.244</v>
      </c>
      <c r="E14" s="4">
        <v>2622</v>
      </c>
      <c r="F14" s="4">
        <v>200</v>
      </c>
      <c r="G14" s="4">
        <f t="shared" si="3"/>
        <v>2822</v>
      </c>
      <c r="H14" s="5">
        <f t="shared" si="0"/>
        <v>-9.22797038657738</v>
      </c>
      <c r="I14" s="5">
        <f t="shared" si="1"/>
        <v>-15.14241224664706</v>
      </c>
      <c r="J14" s="6">
        <f t="shared" si="1"/>
        <v>-9.674148369973668</v>
      </c>
    </row>
    <row r="15" spans="1:10" ht="15">
      <c r="A15" s="7" t="s">
        <v>17</v>
      </c>
      <c r="B15" s="8">
        <v>5345.887000000001</v>
      </c>
      <c r="C15" s="8">
        <v>893.1410000000001</v>
      </c>
      <c r="D15" s="8">
        <f t="shared" si="2"/>
        <v>6239.028</v>
      </c>
      <c r="E15" s="8">
        <v>5990</v>
      </c>
      <c r="F15" s="8">
        <v>790</v>
      </c>
      <c r="G15" s="8">
        <f t="shared" si="3"/>
        <v>6780</v>
      </c>
      <c r="H15" s="9">
        <f t="shared" si="0"/>
        <v>12.048758232263406</v>
      </c>
      <c r="I15" s="9">
        <f t="shared" si="1"/>
        <v>-11.548120621492023</v>
      </c>
      <c r="J15" s="10">
        <f t="shared" si="1"/>
        <v>8.670773716675093</v>
      </c>
    </row>
    <row r="16" spans="1:10" ht="15">
      <c r="A16" s="11" t="s">
        <v>18</v>
      </c>
      <c r="B16" s="4">
        <v>419.269</v>
      </c>
      <c r="C16" s="4"/>
      <c r="D16" s="4">
        <f t="shared" si="2"/>
        <v>419.269</v>
      </c>
      <c r="E16" s="4">
        <v>418</v>
      </c>
      <c r="F16" s="4"/>
      <c r="G16" s="4">
        <f t="shared" si="3"/>
        <v>418</v>
      </c>
      <c r="H16" s="12">
        <f t="shared" si="0"/>
        <v>-0.3026696464560951</v>
      </c>
      <c r="I16" s="5"/>
      <c r="J16" s="13">
        <f t="shared" si="1"/>
        <v>-0.3026696464560951</v>
      </c>
    </row>
    <row r="17" spans="1:10" ht="15">
      <c r="A17" s="7" t="s">
        <v>19</v>
      </c>
      <c r="B17" s="8">
        <v>670.984</v>
      </c>
      <c r="C17" s="8"/>
      <c r="D17" s="8">
        <f t="shared" si="2"/>
        <v>670.984</v>
      </c>
      <c r="E17" s="8">
        <v>604</v>
      </c>
      <c r="F17" s="8"/>
      <c r="G17" s="8">
        <f t="shared" si="3"/>
        <v>604</v>
      </c>
      <c r="H17" s="9">
        <f t="shared" si="0"/>
        <v>-9.982950413124609</v>
      </c>
      <c r="I17" s="9"/>
      <c r="J17" s="10">
        <f t="shared" si="1"/>
        <v>-9.982950413124609</v>
      </c>
    </row>
    <row r="18" spans="1:10" ht="15">
      <c r="A18" s="11" t="s">
        <v>20</v>
      </c>
      <c r="B18" s="4">
        <v>365.626</v>
      </c>
      <c r="C18" s="4">
        <v>34.275000000000006</v>
      </c>
      <c r="D18" s="4">
        <f t="shared" si="2"/>
        <v>399.90099999999995</v>
      </c>
      <c r="E18" s="4">
        <v>313</v>
      </c>
      <c r="F18" s="4">
        <v>57</v>
      </c>
      <c r="G18" s="4">
        <f t="shared" si="3"/>
        <v>370</v>
      </c>
      <c r="H18" s="5">
        <f t="shared" si="0"/>
        <v>-14.393396530881278</v>
      </c>
      <c r="I18" s="5">
        <f>+((F18-C18)/C18)*100</f>
        <v>66.30196936542667</v>
      </c>
      <c r="J18" s="6">
        <f t="shared" si="1"/>
        <v>-7.477100582394132</v>
      </c>
    </row>
    <row r="19" spans="1:10" ht="15">
      <c r="A19" s="7" t="s">
        <v>61</v>
      </c>
      <c r="B19" s="8"/>
      <c r="C19" s="8"/>
      <c r="D19" s="8"/>
      <c r="E19" s="8"/>
      <c r="F19" s="8"/>
      <c r="G19" s="8"/>
      <c r="H19" s="9"/>
      <c r="I19" s="9"/>
      <c r="J19" s="10"/>
    </row>
    <row r="20" spans="1:10" ht="15">
      <c r="A20" s="11" t="s">
        <v>21</v>
      </c>
      <c r="B20" s="4">
        <v>261.679</v>
      </c>
      <c r="C20" s="4">
        <v>41.582</v>
      </c>
      <c r="D20" s="4">
        <f t="shared" si="2"/>
        <v>303.26099999999997</v>
      </c>
      <c r="E20" s="4">
        <v>256</v>
      </c>
      <c r="F20" s="4">
        <v>98</v>
      </c>
      <c r="G20" s="4">
        <f t="shared" si="3"/>
        <v>354</v>
      </c>
      <c r="H20" s="5">
        <f>+((E20-B20)/B20)*100</f>
        <v>-2.170216180893375</v>
      </c>
      <c r="I20" s="5">
        <f>+((F20-C20)/C20)*100</f>
        <v>135.67889952383243</v>
      </c>
      <c r="J20" s="6">
        <f>+((G20-D20)/D20)*100</f>
        <v>16.73113258876019</v>
      </c>
    </row>
    <row r="21" spans="1:10" ht="15">
      <c r="A21" s="7" t="s">
        <v>22</v>
      </c>
      <c r="B21" s="8"/>
      <c r="C21" s="8"/>
      <c r="D21" s="8"/>
      <c r="E21" s="8">
        <v>1</v>
      </c>
      <c r="F21" s="8"/>
      <c r="G21" s="8">
        <f t="shared" si="3"/>
        <v>1</v>
      </c>
      <c r="H21" s="9"/>
      <c r="I21" s="9"/>
      <c r="J21" s="10"/>
    </row>
    <row r="22" spans="1:10" ht="15">
      <c r="A22" s="11" t="s">
        <v>23</v>
      </c>
      <c r="B22" s="4">
        <v>1547.6309999999999</v>
      </c>
      <c r="C22" s="4">
        <v>7.652</v>
      </c>
      <c r="D22" s="4">
        <f t="shared" si="2"/>
        <v>1555.283</v>
      </c>
      <c r="E22" s="4">
        <v>1197</v>
      </c>
      <c r="F22" s="4">
        <v>8</v>
      </c>
      <c r="G22" s="4">
        <f t="shared" si="3"/>
        <v>1205</v>
      </c>
      <c r="H22" s="5">
        <f aca="true" t="shared" si="4" ref="H22:J58">+((E22-B22)/B22)*100</f>
        <v>-22.655981949185556</v>
      </c>
      <c r="I22" s="5">
        <f t="shared" si="4"/>
        <v>4.547830632514374</v>
      </c>
      <c r="J22" s="6">
        <f t="shared" si="4"/>
        <v>-22.522139057650598</v>
      </c>
    </row>
    <row r="23" spans="1:10" ht="15">
      <c r="A23" s="7" t="s">
        <v>24</v>
      </c>
      <c r="B23" s="8">
        <v>347.692</v>
      </c>
      <c r="C23" s="8"/>
      <c r="D23" s="8">
        <f t="shared" si="2"/>
        <v>347.692</v>
      </c>
      <c r="E23" s="8">
        <v>411</v>
      </c>
      <c r="F23" s="8"/>
      <c r="G23" s="8">
        <f t="shared" si="3"/>
        <v>411</v>
      </c>
      <c r="H23" s="9">
        <f t="shared" si="4"/>
        <v>18.208069210680716</v>
      </c>
      <c r="I23" s="9"/>
      <c r="J23" s="10">
        <f t="shared" si="4"/>
        <v>18.208069210680716</v>
      </c>
    </row>
    <row r="24" spans="1:10" ht="15">
      <c r="A24" s="11" t="s">
        <v>25</v>
      </c>
      <c r="B24" s="4">
        <v>143.918</v>
      </c>
      <c r="C24" s="4">
        <v>306.12800000000004</v>
      </c>
      <c r="D24" s="4">
        <f t="shared" si="2"/>
        <v>450.04600000000005</v>
      </c>
      <c r="E24" s="4">
        <v>169</v>
      </c>
      <c r="F24" s="4">
        <v>330</v>
      </c>
      <c r="G24" s="4">
        <f t="shared" si="3"/>
        <v>499</v>
      </c>
      <c r="H24" s="5">
        <f t="shared" si="4"/>
        <v>17.42797982184299</v>
      </c>
      <c r="I24" s="5">
        <f t="shared" si="4"/>
        <v>7.7980452621125655</v>
      </c>
      <c r="J24" s="6">
        <f t="shared" si="4"/>
        <v>10.877554738848906</v>
      </c>
    </row>
    <row r="25" spans="1:10" ht="15">
      <c r="A25" s="7" t="s">
        <v>26</v>
      </c>
      <c r="B25" s="8">
        <v>36.495999999999995</v>
      </c>
      <c r="C25" s="8">
        <v>6.233</v>
      </c>
      <c r="D25" s="8">
        <f t="shared" si="2"/>
        <v>42.72899999999999</v>
      </c>
      <c r="E25" s="8">
        <v>276</v>
      </c>
      <c r="F25" s="8">
        <v>1</v>
      </c>
      <c r="G25" s="8">
        <f t="shared" si="3"/>
        <v>277</v>
      </c>
      <c r="H25" s="9">
        <f t="shared" si="4"/>
        <v>656.2472599736959</v>
      </c>
      <c r="I25" s="9">
        <f t="shared" si="4"/>
        <v>-83.95636130274346</v>
      </c>
      <c r="J25" s="10">
        <f t="shared" si="4"/>
        <v>548.2716656135179</v>
      </c>
    </row>
    <row r="26" spans="1:10" ht="15">
      <c r="A26" s="11" t="s">
        <v>27</v>
      </c>
      <c r="B26" s="4"/>
      <c r="C26" s="4"/>
      <c r="D26" s="4"/>
      <c r="E26" s="4"/>
      <c r="F26" s="4"/>
      <c r="G26" s="4"/>
      <c r="H26" s="5"/>
      <c r="I26" s="5"/>
      <c r="J26" s="6"/>
    </row>
    <row r="27" spans="1:10" ht="15">
      <c r="A27" s="7" t="s">
        <v>28</v>
      </c>
      <c r="B27" s="8">
        <v>927.461</v>
      </c>
      <c r="C27" s="8">
        <v>61.05500000000001</v>
      </c>
      <c r="D27" s="8">
        <f t="shared" si="2"/>
        <v>988.5160000000001</v>
      </c>
      <c r="E27" s="8">
        <v>1092</v>
      </c>
      <c r="F27" s="8">
        <v>100</v>
      </c>
      <c r="G27" s="8">
        <f t="shared" si="3"/>
        <v>1192</v>
      </c>
      <c r="H27" s="9">
        <f t="shared" si="4"/>
        <v>17.74079988269048</v>
      </c>
      <c r="I27" s="9">
        <f t="shared" si="4"/>
        <v>63.78674965195314</v>
      </c>
      <c r="J27" s="10">
        <f t="shared" si="4"/>
        <v>20.58479579490872</v>
      </c>
    </row>
    <row r="28" spans="1:10" ht="15">
      <c r="A28" s="11" t="s">
        <v>29</v>
      </c>
      <c r="B28" s="4">
        <v>4838.715</v>
      </c>
      <c r="C28" s="4">
        <v>185.298</v>
      </c>
      <c r="D28" s="4">
        <f t="shared" si="2"/>
        <v>5024.013</v>
      </c>
      <c r="E28" s="4">
        <v>4893</v>
      </c>
      <c r="F28" s="4">
        <v>219</v>
      </c>
      <c r="G28" s="4">
        <f t="shared" si="3"/>
        <v>5112</v>
      </c>
      <c r="H28" s="5">
        <f t="shared" si="4"/>
        <v>1.1218887659223544</v>
      </c>
      <c r="I28" s="5">
        <f t="shared" si="4"/>
        <v>18.1879998704789</v>
      </c>
      <c r="J28" s="6">
        <f t="shared" si="4"/>
        <v>1.7513290670227184</v>
      </c>
    </row>
    <row r="29" spans="1:10" ht="15">
      <c r="A29" s="7" t="s">
        <v>30</v>
      </c>
      <c r="B29" s="8">
        <v>2252.074</v>
      </c>
      <c r="C29" s="8">
        <v>107.99300000000001</v>
      </c>
      <c r="D29" s="8">
        <f t="shared" si="2"/>
        <v>2360.067</v>
      </c>
      <c r="E29" s="8">
        <v>2246</v>
      </c>
      <c r="F29" s="8">
        <v>78</v>
      </c>
      <c r="G29" s="8">
        <f t="shared" si="3"/>
        <v>2324</v>
      </c>
      <c r="H29" s="24">
        <f t="shared" si="4"/>
        <v>-0.26970694568651243</v>
      </c>
      <c r="I29" s="9">
        <f t="shared" si="4"/>
        <v>-27.773096404396586</v>
      </c>
      <c r="J29" s="10">
        <f t="shared" si="4"/>
        <v>-1.528219325976763</v>
      </c>
    </row>
    <row r="30" spans="1:10" ht="15">
      <c r="A30" s="11" t="s">
        <v>31</v>
      </c>
      <c r="B30" s="4">
        <v>814.266</v>
      </c>
      <c r="C30" s="4">
        <v>26.992</v>
      </c>
      <c r="D30" s="4">
        <f t="shared" si="2"/>
        <v>841.2579999999999</v>
      </c>
      <c r="E30" s="4">
        <v>745</v>
      </c>
      <c r="F30" s="4">
        <v>7</v>
      </c>
      <c r="G30" s="4">
        <f t="shared" si="3"/>
        <v>752</v>
      </c>
      <c r="H30" s="5">
        <f t="shared" si="4"/>
        <v>-8.506556825410856</v>
      </c>
      <c r="I30" s="5">
        <f t="shared" si="4"/>
        <v>-74.06639004149378</v>
      </c>
      <c r="J30" s="6">
        <f t="shared" si="4"/>
        <v>-10.610062549182288</v>
      </c>
    </row>
    <row r="31" spans="1:10" ht="15">
      <c r="A31" s="7" t="s">
        <v>62</v>
      </c>
      <c r="B31" s="8">
        <v>7.577999999999999</v>
      </c>
      <c r="C31" s="8">
        <v>187.71800000000002</v>
      </c>
      <c r="D31" s="8">
        <f t="shared" si="2"/>
        <v>195.29600000000002</v>
      </c>
      <c r="E31" s="8">
        <v>13</v>
      </c>
      <c r="F31" s="8">
        <v>274</v>
      </c>
      <c r="G31" s="8">
        <f t="shared" si="3"/>
        <v>287</v>
      </c>
      <c r="H31" s="9">
        <f t="shared" si="4"/>
        <v>71.5492214304566</v>
      </c>
      <c r="I31" s="9">
        <f t="shared" si="4"/>
        <v>45.96362629049956</v>
      </c>
      <c r="J31" s="10">
        <f t="shared" si="4"/>
        <v>46.95641487792887</v>
      </c>
    </row>
    <row r="32" spans="1:10" ht="15">
      <c r="A32" s="11" t="s">
        <v>32</v>
      </c>
      <c r="B32" s="4">
        <v>2448.478</v>
      </c>
      <c r="C32" s="4">
        <v>1397.4050000000002</v>
      </c>
      <c r="D32" s="4">
        <f t="shared" si="2"/>
        <v>3845.8830000000003</v>
      </c>
      <c r="E32" s="4">
        <v>2283</v>
      </c>
      <c r="F32" s="4">
        <v>1305</v>
      </c>
      <c r="G32" s="4">
        <f t="shared" si="3"/>
        <v>3588</v>
      </c>
      <c r="H32" s="5">
        <f t="shared" si="4"/>
        <v>-6.758402566819063</v>
      </c>
      <c r="I32" s="5">
        <f t="shared" si="4"/>
        <v>-6.612614095412582</v>
      </c>
      <c r="J32" s="6">
        <f t="shared" si="4"/>
        <v>-6.7054301963944365</v>
      </c>
    </row>
    <row r="33" spans="1:10" ht="15">
      <c r="A33" s="7" t="s">
        <v>33</v>
      </c>
      <c r="B33" s="8">
        <v>751.248</v>
      </c>
      <c r="C33" s="8"/>
      <c r="D33" s="8">
        <f t="shared" si="2"/>
        <v>751.248</v>
      </c>
      <c r="E33" s="8">
        <v>695</v>
      </c>
      <c r="F33" s="8"/>
      <c r="G33" s="8">
        <f t="shared" si="3"/>
        <v>695</v>
      </c>
      <c r="H33" s="9">
        <f t="shared" si="4"/>
        <v>-7.48727450855111</v>
      </c>
      <c r="I33" s="9"/>
      <c r="J33" s="10">
        <f t="shared" si="4"/>
        <v>-7.48727450855111</v>
      </c>
    </row>
    <row r="34" spans="1:10" ht="15">
      <c r="A34" s="11" t="s">
        <v>34</v>
      </c>
      <c r="B34" s="4">
        <v>116.73</v>
      </c>
      <c r="C34" s="4">
        <v>600</v>
      </c>
      <c r="D34" s="4">
        <f t="shared" si="2"/>
        <v>716.73</v>
      </c>
      <c r="E34" s="4">
        <v>212</v>
      </c>
      <c r="F34" s="4">
        <v>784</v>
      </c>
      <c r="G34" s="4">
        <f t="shared" si="3"/>
        <v>996</v>
      </c>
      <c r="H34" s="5">
        <f t="shared" si="4"/>
        <v>81.61569433735971</v>
      </c>
      <c r="I34" s="5">
        <f t="shared" si="4"/>
        <v>30.666666666666664</v>
      </c>
      <c r="J34" s="6">
        <f t="shared" si="4"/>
        <v>38.96446360554183</v>
      </c>
    </row>
    <row r="35" spans="1:10" ht="15">
      <c r="A35" s="7" t="s">
        <v>35</v>
      </c>
      <c r="B35" s="8">
        <v>583.346</v>
      </c>
      <c r="C35" s="8"/>
      <c r="D35" s="8">
        <f t="shared" si="2"/>
        <v>583.346</v>
      </c>
      <c r="E35" s="8">
        <v>544</v>
      </c>
      <c r="F35" s="8"/>
      <c r="G35" s="8">
        <f t="shared" si="3"/>
        <v>544</v>
      </c>
      <c r="H35" s="9">
        <f t="shared" si="4"/>
        <v>-6.744882111131302</v>
      </c>
      <c r="I35" s="9"/>
      <c r="J35" s="10">
        <f t="shared" si="4"/>
        <v>-6.744882111131302</v>
      </c>
    </row>
    <row r="36" spans="1:10" ht="15">
      <c r="A36" s="11" t="s">
        <v>36</v>
      </c>
      <c r="B36" s="4">
        <v>1399.495</v>
      </c>
      <c r="C36" s="4">
        <v>1.528</v>
      </c>
      <c r="D36" s="4">
        <f t="shared" si="2"/>
        <v>1401.023</v>
      </c>
      <c r="E36" s="4">
        <v>1205</v>
      </c>
      <c r="F36" s="4"/>
      <c r="G36" s="4">
        <f t="shared" si="3"/>
        <v>1205</v>
      </c>
      <c r="H36" s="5">
        <f t="shared" si="4"/>
        <v>-13.89751303148635</v>
      </c>
      <c r="I36" s="5">
        <f t="shared" si="4"/>
        <v>-100</v>
      </c>
      <c r="J36" s="6">
        <f t="shared" si="4"/>
        <v>-13.99141912730911</v>
      </c>
    </row>
    <row r="37" spans="1:10" ht="15">
      <c r="A37" s="7" t="s">
        <v>37</v>
      </c>
      <c r="B37" s="8">
        <v>162.94</v>
      </c>
      <c r="C37" s="8"/>
      <c r="D37" s="8">
        <f t="shared" si="2"/>
        <v>162.94</v>
      </c>
      <c r="E37" s="8">
        <v>125</v>
      </c>
      <c r="F37" s="8"/>
      <c r="G37" s="8">
        <f t="shared" si="3"/>
        <v>125</v>
      </c>
      <c r="H37" s="9">
        <f t="shared" si="4"/>
        <v>-23.284644654474036</v>
      </c>
      <c r="I37" s="9"/>
      <c r="J37" s="10">
        <f t="shared" si="4"/>
        <v>-23.284644654474036</v>
      </c>
    </row>
    <row r="38" spans="1:10" ht="15">
      <c r="A38" s="11" t="s">
        <v>38</v>
      </c>
      <c r="B38" s="4">
        <v>4399.143</v>
      </c>
      <c r="C38" s="4">
        <v>1056.943</v>
      </c>
      <c r="D38" s="4">
        <f t="shared" si="2"/>
        <v>5456.086</v>
      </c>
      <c r="E38" s="4">
        <v>4676</v>
      </c>
      <c r="F38" s="4">
        <v>1042</v>
      </c>
      <c r="G38" s="4">
        <f t="shared" si="3"/>
        <v>5718</v>
      </c>
      <c r="H38" s="5">
        <f t="shared" si="4"/>
        <v>6.293430334044607</v>
      </c>
      <c r="I38" s="5">
        <f t="shared" si="4"/>
        <v>-1.413794310573038</v>
      </c>
      <c r="J38" s="6">
        <f t="shared" si="4"/>
        <v>4.800400873446638</v>
      </c>
    </row>
    <row r="39" spans="1:10" ht="15">
      <c r="A39" s="7" t="s">
        <v>39</v>
      </c>
      <c r="B39" s="8">
        <v>37.004999999999995</v>
      </c>
      <c r="C39" s="8"/>
      <c r="D39" s="8">
        <f t="shared" si="2"/>
        <v>37.004999999999995</v>
      </c>
      <c r="E39" s="8">
        <v>2</v>
      </c>
      <c r="F39" s="8"/>
      <c r="G39" s="8">
        <f t="shared" si="3"/>
        <v>2</v>
      </c>
      <c r="H39" s="9">
        <f t="shared" si="4"/>
        <v>-94.59532495608701</v>
      </c>
      <c r="I39" s="9"/>
      <c r="J39" s="10">
        <f t="shared" si="4"/>
        <v>-94.59532495608701</v>
      </c>
    </row>
    <row r="40" spans="1:10" ht="15">
      <c r="A40" s="11" t="s">
        <v>40</v>
      </c>
      <c r="B40" s="4">
        <v>2182.408</v>
      </c>
      <c r="C40" s="4">
        <v>649.7810000000001</v>
      </c>
      <c r="D40" s="4">
        <f t="shared" si="2"/>
        <v>2832.189</v>
      </c>
      <c r="E40" s="4">
        <v>2242</v>
      </c>
      <c r="F40" s="4">
        <v>632</v>
      </c>
      <c r="G40" s="4">
        <f t="shared" si="3"/>
        <v>2874</v>
      </c>
      <c r="H40" s="5">
        <f t="shared" si="4"/>
        <v>2.730561838116434</v>
      </c>
      <c r="I40" s="5">
        <f t="shared" si="4"/>
        <v>-2.736460438209191</v>
      </c>
      <c r="J40" s="6">
        <f t="shared" si="4"/>
        <v>1.4762785958140558</v>
      </c>
    </row>
    <row r="41" spans="1:10" ht="15">
      <c r="A41" s="7" t="s">
        <v>41</v>
      </c>
      <c r="B41" s="8">
        <v>1874.6649999999997</v>
      </c>
      <c r="C41" s="8">
        <v>47.883</v>
      </c>
      <c r="D41" s="8">
        <f t="shared" si="2"/>
        <v>1922.5479999999998</v>
      </c>
      <c r="E41" s="8">
        <v>1776</v>
      </c>
      <c r="F41" s="8">
        <v>34</v>
      </c>
      <c r="G41" s="8">
        <f t="shared" si="3"/>
        <v>1810</v>
      </c>
      <c r="H41" s="9">
        <f t="shared" si="4"/>
        <v>-5.26307366916221</v>
      </c>
      <c r="I41" s="9">
        <f t="shared" si="4"/>
        <v>-28.993588538729824</v>
      </c>
      <c r="J41" s="10">
        <f t="shared" si="4"/>
        <v>-5.854106113345404</v>
      </c>
    </row>
    <row r="42" spans="1:10" ht="15">
      <c r="A42" s="11" t="s">
        <v>42</v>
      </c>
      <c r="B42" s="4">
        <v>1399.513</v>
      </c>
      <c r="C42" s="4"/>
      <c r="D42" s="4">
        <f t="shared" si="2"/>
        <v>1399.513</v>
      </c>
      <c r="E42" s="4">
        <v>1473</v>
      </c>
      <c r="F42" s="4">
        <v>3</v>
      </c>
      <c r="G42" s="4">
        <f t="shared" si="3"/>
        <v>1476</v>
      </c>
      <c r="H42" s="5">
        <f t="shared" si="4"/>
        <v>5.250897990943999</v>
      </c>
      <c r="I42" s="5"/>
      <c r="J42" s="6">
        <f t="shared" si="4"/>
        <v>5.465258271984618</v>
      </c>
    </row>
    <row r="43" spans="1:10" ht="15">
      <c r="A43" s="7" t="s">
        <v>43</v>
      </c>
      <c r="B43" s="8">
        <v>979.302</v>
      </c>
      <c r="C43" s="8"/>
      <c r="D43" s="8">
        <f t="shared" si="2"/>
        <v>979.302</v>
      </c>
      <c r="E43" s="8">
        <v>782</v>
      </c>
      <c r="F43" s="8">
        <v>2</v>
      </c>
      <c r="G43" s="8">
        <f t="shared" si="3"/>
        <v>784</v>
      </c>
      <c r="H43" s="9">
        <f t="shared" si="4"/>
        <v>-20.14720688817137</v>
      </c>
      <c r="I43" s="9"/>
      <c r="J43" s="10">
        <f t="shared" si="4"/>
        <v>-19.942979795813756</v>
      </c>
    </row>
    <row r="44" spans="1:10" ht="15">
      <c r="A44" s="11" t="s">
        <v>44</v>
      </c>
      <c r="B44" s="4">
        <v>749.9689999999999</v>
      </c>
      <c r="C44" s="4">
        <v>8.458</v>
      </c>
      <c r="D44" s="4">
        <f t="shared" si="2"/>
        <v>758.4269999999999</v>
      </c>
      <c r="E44" s="4">
        <v>835</v>
      </c>
      <c r="F44" s="4">
        <v>44</v>
      </c>
      <c r="G44" s="4">
        <f t="shared" si="3"/>
        <v>879</v>
      </c>
      <c r="H44" s="5">
        <f t="shared" si="4"/>
        <v>11.337935301325798</v>
      </c>
      <c r="I44" s="5">
        <f t="shared" si="4"/>
        <v>420.21754551903524</v>
      </c>
      <c r="J44" s="6">
        <f t="shared" si="4"/>
        <v>15.897772626765674</v>
      </c>
    </row>
    <row r="45" spans="1:10" ht="15">
      <c r="A45" s="7" t="s">
        <v>45</v>
      </c>
      <c r="B45" s="8">
        <v>3726.701</v>
      </c>
      <c r="C45" s="8">
        <v>380.894</v>
      </c>
      <c r="D45" s="8">
        <f t="shared" si="2"/>
        <v>4107.595</v>
      </c>
      <c r="E45" s="8">
        <v>4089</v>
      </c>
      <c r="F45" s="8">
        <v>384</v>
      </c>
      <c r="G45" s="8">
        <f t="shared" si="3"/>
        <v>4473</v>
      </c>
      <c r="H45" s="9">
        <f t="shared" si="4"/>
        <v>9.721708288376234</v>
      </c>
      <c r="I45" s="9">
        <f t="shared" si="4"/>
        <v>0.8154499677075497</v>
      </c>
      <c r="J45" s="10">
        <f t="shared" si="4"/>
        <v>8.895838075564892</v>
      </c>
    </row>
    <row r="46" spans="1:10" ht="15">
      <c r="A46" s="11" t="s">
        <v>46</v>
      </c>
      <c r="B46" s="4">
        <v>47.647999999999996</v>
      </c>
      <c r="C46" s="4"/>
      <c r="D46" s="4">
        <f t="shared" si="2"/>
        <v>47.647999999999996</v>
      </c>
      <c r="E46" s="4">
        <v>115</v>
      </c>
      <c r="F46" s="4"/>
      <c r="G46" s="4">
        <f t="shared" si="3"/>
        <v>115</v>
      </c>
      <c r="H46" s="5">
        <f t="shared" si="4"/>
        <v>141.3532572196105</v>
      </c>
      <c r="I46" s="5"/>
      <c r="J46" s="6">
        <f t="shared" si="4"/>
        <v>141.3532572196105</v>
      </c>
    </row>
    <row r="47" spans="1:10" ht="15">
      <c r="A47" s="7" t="s">
        <v>47</v>
      </c>
      <c r="B47" s="8">
        <v>174.405</v>
      </c>
      <c r="C47" s="8"/>
      <c r="D47" s="8">
        <f t="shared" si="2"/>
        <v>174.405</v>
      </c>
      <c r="E47" s="8">
        <v>252</v>
      </c>
      <c r="F47" s="8">
        <v>7</v>
      </c>
      <c r="G47" s="8">
        <f t="shared" si="3"/>
        <v>259</v>
      </c>
      <c r="H47" s="9">
        <f t="shared" si="4"/>
        <v>44.49127031908488</v>
      </c>
      <c r="I47" s="9"/>
      <c r="J47" s="10">
        <f t="shared" si="4"/>
        <v>48.50491671683724</v>
      </c>
    </row>
    <row r="48" spans="1:10" ht="15">
      <c r="A48" s="11" t="s">
        <v>48</v>
      </c>
      <c r="B48" s="4">
        <v>1033.22</v>
      </c>
      <c r="C48" s="4">
        <v>80.651</v>
      </c>
      <c r="D48" s="4">
        <f t="shared" si="2"/>
        <v>1113.871</v>
      </c>
      <c r="E48" s="4">
        <v>1128</v>
      </c>
      <c r="F48" s="4">
        <v>71</v>
      </c>
      <c r="G48" s="4">
        <f t="shared" si="3"/>
        <v>1199</v>
      </c>
      <c r="H48" s="5">
        <f t="shared" si="4"/>
        <v>9.173264164456745</v>
      </c>
      <c r="I48" s="5">
        <f t="shared" si="4"/>
        <v>-11.966373634548855</v>
      </c>
      <c r="J48" s="6">
        <f t="shared" si="4"/>
        <v>7.642626480086105</v>
      </c>
    </row>
    <row r="49" spans="1:10" ht="15">
      <c r="A49" s="7" t="s">
        <v>49</v>
      </c>
      <c r="B49" s="8">
        <v>1560.716</v>
      </c>
      <c r="C49" s="8">
        <v>97.178</v>
      </c>
      <c r="D49" s="8">
        <f t="shared" si="2"/>
        <v>1657.8939999999998</v>
      </c>
      <c r="E49" s="8">
        <v>1589</v>
      </c>
      <c r="F49" s="8">
        <v>180</v>
      </c>
      <c r="G49" s="8">
        <f t="shared" si="3"/>
        <v>1769</v>
      </c>
      <c r="H49" s="9">
        <f t="shared" si="4"/>
        <v>1.8122451490213534</v>
      </c>
      <c r="I49" s="9">
        <f t="shared" si="4"/>
        <v>85.22710901644406</v>
      </c>
      <c r="J49" s="10">
        <f t="shared" si="4"/>
        <v>6.701634724536082</v>
      </c>
    </row>
    <row r="50" spans="1:10" ht="15">
      <c r="A50" s="11" t="s">
        <v>50</v>
      </c>
      <c r="B50" s="4">
        <v>889.2900000000001</v>
      </c>
      <c r="C50" s="4"/>
      <c r="D50" s="4">
        <f t="shared" si="2"/>
        <v>889.2900000000001</v>
      </c>
      <c r="E50" s="4">
        <v>921</v>
      </c>
      <c r="F50" s="4"/>
      <c r="G50" s="4">
        <f t="shared" si="3"/>
        <v>921</v>
      </c>
      <c r="H50" s="5">
        <f t="shared" si="4"/>
        <v>3.565765948115904</v>
      </c>
      <c r="I50" s="5"/>
      <c r="J50" s="6">
        <f t="shared" si="4"/>
        <v>3.565765948115904</v>
      </c>
    </row>
    <row r="51" spans="1:10" ht="15">
      <c r="A51" s="7" t="s">
        <v>51</v>
      </c>
      <c r="B51" s="8">
        <v>311.431</v>
      </c>
      <c r="C51" s="8">
        <v>1704.0059999999999</v>
      </c>
      <c r="D51" s="8">
        <f t="shared" si="2"/>
        <v>2015.437</v>
      </c>
      <c r="E51" s="8">
        <v>194</v>
      </c>
      <c r="F51" s="8">
        <v>43</v>
      </c>
      <c r="G51" s="8">
        <f t="shared" si="3"/>
        <v>237</v>
      </c>
      <c r="H51" s="9">
        <f t="shared" si="4"/>
        <v>-37.7069077901686</v>
      </c>
      <c r="I51" s="9">
        <f t="shared" si="4"/>
        <v>-97.47653470703742</v>
      </c>
      <c r="J51" s="10">
        <f t="shared" si="4"/>
        <v>-88.24076366564671</v>
      </c>
    </row>
    <row r="52" spans="1:10" ht="15">
      <c r="A52" s="11" t="s">
        <v>52</v>
      </c>
      <c r="B52" s="4">
        <v>77.263</v>
      </c>
      <c r="C52" s="4"/>
      <c r="D52" s="4">
        <f t="shared" si="2"/>
        <v>77.263</v>
      </c>
      <c r="E52" s="4">
        <v>93</v>
      </c>
      <c r="F52" s="4"/>
      <c r="G52" s="4">
        <f t="shared" si="3"/>
        <v>93</v>
      </c>
      <c r="H52" s="5">
        <f t="shared" si="4"/>
        <v>20.36809339528622</v>
      </c>
      <c r="I52" s="5"/>
      <c r="J52" s="6">
        <f t="shared" si="4"/>
        <v>20.36809339528622</v>
      </c>
    </row>
    <row r="53" spans="1:10" ht="15">
      <c r="A53" s="7" t="s">
        <v>53</v>
      </c>
      <c r="B53" s="8">
        <v>28.612000000000002</v>
      </c>
      <c r="C53" s="8"/>
      <c r="D53" s="8">
        <f t="shared" si="2"/>
        <v>28.612000000000002</v>
      </c>
      <c r="E53" s="8"/>
      <c r="F53" s="8"/>
      <c r="G53" s="8"/>
      <c r="H53" s="9">
        <f t="shared" si="4"/>
        <v>-100</v>
      </c>
      <c r="I53" s="9"/>
      <c r="J53" s="10">
        <f t="shared" si="4"/>
        <v>-100</v>
      </c>
    </row>
    <row r="54" spans="1:10" ht="15">
      <c r="A54" s="11" t="s">
        <v>54</v>
      </c>
      <c r="B54" s="4">
        <v>3648.206</v>
      </c>
      <c r="C54" s="4">
        <v>43.314</v>
      </c>
      <c r="D54" s="4">
        <f t="shared" si="2"/>
        <v>3691.52</v>
      </c>
      <c r="E54" s="4">
        <v>3697</v>
      </c>
      <c r="F54" s="4">
        <v>228</v>
      </c>
      <c r="G54" s="4">
        <f t="shared" si="3"/>
        <v>3925</v>
      </c>
      <c r="H54" s="5">
        <f t="shared" si="4"/>
        <v>1.3374792980440213</v>
      </c>
      <c r="I54" s="5">
        <f t="shared" si="4"/>
        <v>426.38869649535945</v>
      </c>
      <c r="J54" s="6">
        <f t="shared" si="4"/>
        <v>6.324765950069349</v>
      </c>
    </row>
    <row r="55" spans="1:10" ht="15">
      <c r="A55" s="7" t="s">
        <v>63</v>
      </c>
      <c r="B55" s="8">
        <v>160.062</v>
      </c>
      <c r="C55" s="8">
        <v>189.269</v>
      </c>
      <c r="D55" s="8">
        <f t="shared" si="2"/>
        <v>349.331</v>
      </c>
      <c r="E55" s="8">
        <v>173</v>
      </c>
      <c r="F55" s="8">
        <v>231</v>
      </c>
      <c r="G55" s="8">
        <f t="shared" si="3"/>
        <v>404</v>
      </c>
      <c r="H55" s="9">
        <f t="shared" si="4"/>
        <v>8.08311779185565</v>
      </c>
      <c r="I55" s="9">
        <f t="shared" si="4"/>
        <v>22.04851296303145</v>
      </c>
      <c r="J55" s="10">
        <f t="shared" si="4"/>
        <v>15.649627430717567</v>
      </c>
    </row>
    <row r="56" spans="1:10" ht="15">
      <c r="A56" s="11" t="s">
        <v>64</v>
      </c>
      <c r="B56" s="4"/>
      <c r="C56" s="4">
        <v>72.377</v>
      </c>
      <c r="D56" s="4">
        <f t="shared" si="2"/>
        <v>72.377</v>
      </c>
      <c r="E56" s="4"/>
      <c r="F56" s="4">
        <v>50</v>
      </c>
      <c r="G56" s="4">
        <f t="shared" si="3"/>
        <v>50</v>
      </c>
      <c r="H56" s="5"/>
      <c r="I56" s="5">
        <f t="shared" si="4"/>
        <v>-30.91728035149287</v>
      </c>
      <c r="J56" s="6">
        <f t="shared" si="4"/>
        <v>-30.91728035149287</v>
      </c>
    </row>
    <row r="57" spans="1:10" ht="15">
      <c r="A57" s="14" t="s">
        <v>55</v>
      </c>
      <c r="B57" s="34">
        <f aca="true" t="shared" si="5" ref="B57:G57">+B58-SUM(B5+B9+B31+B19+B55+B56)</f>
        <v>204088.19000000006</v>
      </c>
      <c r="C57" s="34">
        <f t="shared" si="5"/>
        <v>500654.32500000007</v>
      </c>
      <c r="D57" s="34">
        <f t="shared" si="5"/>
        <v>704742.5150000006</v>
      </c>
      <c r="E57" s="34">
        <f t="shared" si="5"/>
        <v>211780</v>
      </c>
      <c r="F57" s="34">
        <f t="shared" si="5"/>
        <v>508959</v>
      </c>
      <c r="G57" s="34">
        <f t="shared" si="5"/>
        <v>720739</v>
      </c>
      <c r="H57" s="35">
        <f>+((E57-B57)/B57)*100</f>
        <v>3.7688658025728667</v>
      </c>
      <c r="I57" s="35">
        <f t="shared" si="4"/>
        <v>1.658764258153553</v>
      </c>
      <c r="J57" s="35">
        <f t="shared" si="4"/>
        <v>2.2698339690772578</v>
      </c>
    </row>
    <row r="58" spans="1:10" ht="15">
      <c r="A58" s="17" t="s">
        <v>56</v>
      </c>
      <c r="B58" s="36">
        <f aca="true" t="shared" si="6" ref="B58:G58">SUM(B4:B56)</f>
        <v>235319.07600000006</v>
      </c>
      <c r="C58" s="36">
        <f t="shared" si="6"/>
        <v>549158.04</v>
      </c>
      <c r="D58" s="36">
        <f t="shared" si="6"/>
        <v>784477.1160000006</v>
      </c>
      <c r="E58" s="36">
        <f t="shared" si="6"/>
        <v>247123</v>
      </c>
      <c r="F58" s="36">
        <f t="shared" si="6"/>
        <v>566137</v>
      </c>
      <c r="G58" s="36">
        <f t="shared" si="6"/>
        <v>813260</v>
      </c>
      <c r="H58" s="37">
        <f>+((E58-B58)/B58)*100</f>
        <v>5.0161356234459875</v>
      </c>
      <c r="I58" s="37">
        <f t="shared" si="4"/>
        <v>3.0918167018004437</v>
      </c>
      <c r="J58" s="37">
        <f t="shared" si="4"/>
        <v>3.6690533621632575</v>
      </c>
    </row>
    <row r="59" spans="1:10" ht="15">
      <c r="A59" s="38"/>
      <c r="B59" s="39"/>
      <c r="C59" s="39"/>
      <c r="D59" s="39"/>
      <c r="E59" s="39"/>
      <c r="F59" s="39"/>
      <c r="G59" s="39"/>
      <c r="H59" s="39"/>
      <c r="I59" s="39"/>
      <c r="J59" s="40"/>
    </row>
    <row r="60" spans="1:10" ht="15">
      <c r="A60" s="38" t="s">
        <v>73</v>
      </c>
      <c r="B60" s="39"/>
      <c r="C60" s="39"/>
      <c r="D60" s="39"/>
      <c r="E60" s="39"/>
      <c r="F60" s="39"/>
      <c r="G60" s="39"/>
      <c r="H60" s="39"/>
      <c r="I60" s="39"/>
      <c r="J60" s="40"/>
    </row>
    <row r="61" spans="1:10" ht="15.75" thickBot="1">
      <c r="A61" s="41"/>
      <c r="B61" s="42"/>
      <c r="C61" s="42"/>
      <c r="D61" s="42"/>
      <c r="E61" s="42"/>
      <c r="F61" s="42"/>
      <c r="G61" s="42"/>
      <c r="H61" s="42"/>
      <c r="I61" s="42"/>
      <c r="J61" s="43"/>
    </row>
    <row r="62" spans="1:10" ht="48" customHeight="1">
      <c r="A62" s="59" t="s">
        <v>65</v>
      </c>
      <c r="B62" s="59"/>
      <c r="C62" s="59"/>
      <c r="D62" s="59"/>
      <c r="E62" s="59"/>
      <c r="F62" s="59"/>
      <c r="G62" s="59"/>
      <c r="H62" s="59"/>
      <c r="I62" s="59"/>
      <c r="J62" s="59"/>
    </row>
    <row r="63" spans="2:7" ht="15">
      <c r="B63" s="44"/>
      <c r="C63" s="44"/>
      <c r="D63" s="44"/>
      <c r="E63" s="44"/>
      <c r="F63" s="44"/>
      <c r="G63" s="44"/>
    </row>
    <row r="64" spans="2:7" ht="15">
      <c r="B64" s="44"/>
      <c r="C64" s="44"/>
      <c r="D64" s="44"/>
      <c r="E64" s="44"/>
      <c r="F64" s="44"/>
      <c r="G64" s="44"/>
    </row>
  </sheetData>
  <sheetProtection/>
  <mergeCells count="6">
    <mergeCell ref="A62:J62"/>
    <mergeCell ref="A1:J1"/>
    <mergeCell ref="A2:A3"/>
    <mergeCell ref="B2:D2"/>
    <mergeCell ref="E2:G2"/>
    <mergeCell ref="H2:J2"/>
  </mergeCells>
  <printOptions/>
  <pageMargins left="0.7" right="0.7" top="0.75" bottom="0.75" header="0.3" footer="0.3"/>
  <pageSetup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Sevil BATIR</dc:creator>
  <cp:keywords/>
  <dc:description/>
  <cp:lastModifiedBy>nmsoylu</cp:lastModifiedBy>
  <cp:lastPrinted>2015-05-12T14:08:44Z</cp:lastPrinted>
  <dcterms:created xsi:type="dcterms:W3CDTF">2015-05-05T11:06:09Z</dcterms:created>
  <dcterms:modified xsi:type="dcterms:W3CDTF">2015-05-12T14:08:48Z</dcterms:modified>
  <cp:category/>
  <cp:version/>
  <cp:contentType/>
  <cp:contentStatus/>
</cp:coreProperties>
</file>