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1480" windowHeight="10035" activeTab="0"/>
  </bookViews>
  <sheets>
    <sheet name="TÜM UÇAK" sheetId="1" r:id="rId1"/>
    <sheet name="YOLCU" sheetId="2" r:id="rId2"/>
    <sheet name="TİCARİ UÇAK" sheetId="3" r:id="rId3"/>
    <sheet name="YÜK" sheetId="4" r:id="rId4"/>
  </sheets>
  <definedNames/>
  <calcPr fullCalcOnLoad="1"/>
</workbook>
</file>

<file path=xl/sharedStrings.xml><?xml version="1.0" encoding="utf-8"?>
<sst xmlns="http://schemas.openxmlformats.org/spreadsheetml/2006/main" count="295" uniqueCount="77">
  <si>
    <t xml:space="preserve">   TÜM UÇAK TRAFİĞİ</t>
  </si>
  <si>
    <t xml:space="preserve">Havalimanları </t>
  </si>
  <si>
    <t>2014 YILI HAZİRAN SONU</t>
  </si>
  <si>
    <t>2015 YILI HAZİRAN SONU
(Kesin Olmayan)</t>
  </si>
  <si>
    <t xml:space="preserve"> 2015 /2014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</si>
  <si>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</si>
  <si>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</si>
  <si>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</si>
  <si>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</si>
  <si>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</si>
  <si>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</si>
  <si>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</si>
  <si>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</si>
  <si>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</si>
  <si>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</si>
  <si>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</si>
  <si>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</si>
  <si>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</si>
  <si>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</si>
  <si>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t>
  </si>
  <si>
    <t>Amasya Merzifon</t>
  </si>
  <si>
    <t>Balıkesir Koca Seyit</t>
  </si>
  <si>
    <t>Balıkesir Merkez</t>
  </si>
  <si>
    <t>Batman</t>
  </si>
  <si>
    <t>Bingöl</t>
  </si>
  <si>
    <t>Bursa Yenişehir</t>
  </si>
  <si>
    <t>Çanakkale</t>
  </si>
  <si>
    <t>Çanakkale Gökçeada</t>
  </si>
  <si>
    <t>Denizli Çardak</t>
  </si>
  <si>
    <t>Diyarbakır</t>
  </si>
  <si>
    <t>Elazığ</t>
  </si>
  <si>
    <t>Erzincan</t>
  </si>
  <si>
    <t>Hakkari Yüksekova</t>
  </si>
  <si>
    <t>Hatay</t>
  </si>
  <si>
    <t>Iğdır</t>
  </si>
  <si>
    <t>Isparta Süleyman Demirel</t>
  </si>
  <si>
    <t>Kahramanmaraş</t>
  </si>
  <si>
    <t>Kars Harakani</t>
  </si>
  <si>
    <t>Kastamonu</t>
  </si>
  <si>
    <t>Kayseri</t>
  </si>
  <si>
    <t>Kocaeli Cengiz Topel</t>
  </si>
  <si>
    <t>Konya</t>
  </si>
  <si>
    <t>Malatya</t>
  </si>
  <si>
    <t>Mardin</t>
  </si>
  <si>
    <t>Muş</t>
  </si>
  <si>
    <t>Ordu-Giresun</t>
  </si>
  <si>
    <t>Samsun Çarşamba</t>
  </si>
  <si>
    <t>Siirt</t>
  </si>
  <si>
    <t>Sinop</t>
  </si>
  <si>
    <t>Sivas Nuri Demirağ</t>
  </si>
  <si>
    <t>Şanlıurfa Gap</t>
  </si>
  <si>
    <t>Şırnak Şerafettin Elçi</t>
  </si>
  <si>
    <t>Tekirdağ Çorlu</t>
  </si>
  <si>
    <t>Tokat</t>
  </si>
  <si>
    <t>Uşak</t>
  </si>
  <si>
    <t>Van Ferit Melen</t>
  </si>
  <si>
    <t>DHMİ TOPLAMI</t>
  </si>
  <si>
    <t>TÜRKİYE GENELİ</t>
  </si>
  <si>
    <t>OVERFLIGHT</t>
  </si>
  <si>
    <t>TÜRKİYE GENELİ OVERFLIGHT DAHİL</t>
  </si>
  <si>
    <t>İstanbul Sabiha Gökçen(*)</t>
  </si>
  <si>
    <r>
      <t>İstanbul Sabiha Gökçen</t>
    </r>
    <r>
      <rPr>
        <b/>
        <vertAlign val="superscript"/>
        <sz val="8"/>
        <color indexed="8"/>
        <rFont val="Tahoma"/>
        <family val="2"/>
      </rPr>
      <t>(*)</t>
    </r>
  </si>
  <si>
    <t>Gazipaşa Alanya(*)</t>
  </si>
  <si>
    <t>Aydın Çıldır(*)</t>
  </si>
  <si>
    <t>Eskişehir Anadolu(*)</t>
  </si>
  <si>
    <t>Zafer(*)</t>
  </si>
  <si>
    <t>Zonguldak Çaycuma(*)</t>
  </si>
  <si>
    <t>Kapadokya</t>
  </si>
  <si>
    <t xml:space="preserve"> (*)İşaretli havalimanlarından  Zonguldak Çaycuma,Gazipaşa Alanya,Zafer ve Aydın Çıldır Havalimanları DHMİ denetimli özel şirket tarafından işletilmektedir. İstanbul Sabiha Gökçen Havalimanı Savunma Sanayi Müsteşarlığı denetiminde özel şirket tarafından,Eskişehir Anadolu Üniversitesi Havalimanı, Eskişehir Anadolu Üniversitesi SHYO tarafından işletilmekte olduğundan DHMİ toplamında hariç tutulmuştur.</t>
  </si>
  <si>
    <t>YOLCU TRAFİĞİ (Gelen-Giden)</t>
  </si>
  <si>
    <t>DHMİ DİREKT TR</t>
  </si>
  <si>
    <t>DİĞER DİREKT TR.Y.</t>
  </si>
  <si>
    <t>TÜRKİYE DİREKT TR.</t>
  </si>
  <si>
    <t>TÜRKİYE GENELİ DİREKT TRANSİT DAHİL</t>
  </si>
  <si>
    <t xml:space="preserve">   TİCARİ  UÇAK TRAFİĞİ</t>
  </si>
  <si>
    <t>YÜK TRAFİĞİ ( Bagaj+Kargo+Posta) (TON)</t>
  </si>
  <si>
    <t xml:space="preserve">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</si>
</sst>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T_L_-;\-* #,##0.00\ _T_L_-;_-* &quot;-&quot;??\ _T_L_-;_-@_-"/>
    <numFmt numFmtId="165" formatCode="_-* #,##0\ _T_L_-;\-* #,##0\ _T_L_-;_-* &quot;-&quot;??\ _T_L_-;_-@_-"/>
    <numFmt numFmtId="166" formatCode="#,##0.0"/>
    <numFmt numFmtId="167" formatCode="#,##0_ ;\-#,##0\ "/>
  </numFmts>
  <fonts count="45">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b/>
      <vertAlign val="superscript"/>
      <sz val="8"/>
      <color indexed="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0"/>
      <name val="Tahoma"/>
      <family val="2"/>
    </font>
    <font>
      <b/>
      <sz val="11"/>
      <color theme="1"/>
      <name val="Tahoma"/>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4" tint="-0.24997000396251678"/>
        <bgColor indexed="64"/>
      </patternFill>
    </fill>
    <fill>
      <patternFill patternType="solid">
        <fgColor theme="0"/>
        <bgColor indexed="64"/>
      </patternFill>
    </fill>
    <fill>
      <patternFill patternType="solid">
        <fgColor theme="0"/>
        <bgColor indexed="64"/>
      </patternFill>
    </fill>
    <fill>
      <patternFill patternType="solid">
        <fgColor theme="4" tint="-0.24997000396251678"/>
        <bgColor indexed="64"/>
      </patternFill>
    </fill>
    <fill>
      <patternFill patternType="solid">
        <fgColor indexed="10"/>
        <bgColor indexed="64"/>
      </patternFill>
    </fill>
    <fill>
      <patternFill patternType="solid">
        <fgColor indexed="10"/>
        <bgColor indexed="64"/>
      </patternFill>
    </fill>
    <fill>
      <patternFill patternType="solid">
        <fgColor rgb="FFFF0000"/>
        <bgColor indexed="64"/>
      </patternFill>
    </fill>
    <fill>
      <patternFill patternType="solid">
        <fgColor theme="3" tint="-0.4999699890613556"/>
        <bgColor indexed="64"/>
      </patternFill>
    </fill>
    <fill>
      <patternFill patternType="solid">
        <fgColor rgb="FF00B050"/>
        <bgColor indexed="64"/>
      </patternFill>
    </fill>
    <fill>
      <patternFill patternType="solid">
        <fgColor rgb="FF00B050"/>
        <bgColor indexed="64"/>
      </patternFill>
    </fill>
    <fill>
      <patternFill patternType="solid">
        <fgColor rgb="FF00B0F0"/>
        <bgColor indexed="64"/>
      </patternFill>
    </fill>
    <fill>
      <patternFill patternType="solid">
        <fgColor theme="7"/>
        <bgColor indexed="64"/>
      </patternFill>
    </fill>
    <fill>
      <patternFill patternType="solid">
        <fgColor rgb="FF0070C0"/>
        <bgColor indexed="64"/>
      </patternFill>
    </fill>
    <fill>
      <patternFill patternType="solid">
        <fgColor theme="0" tint="-0.3499799966812134"/>
        <bgColor indexed="64"/>
      </patternFill>
    </fill>
    <fill>
      <patternFill patternType="solid">
        <fgColor rgb="FF0070C0"/>
        <bgColor indexed="64"/>
      </patternFill>
    </fill>
    <fill>
      <patternFill patternType="solid">
        <fgColor rgb="FF00B0F0"/>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top/>
      <bottom style="thin"/>
    </border>
    <border>
      <left/>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4" fillId="20" borderId="5" applyNumberFormat="0" applyAlignment="0" applyProtection="0"/>
    <xf numFmtId="0" fontId="35" fillId="21" borderId="6" applyNumberFormat="0" applyAlignment="0" applyProtection="0"/>
    <xf numFmtId="0" fontId="36" fillId="20" borderId="6" applyNumberFormat="0" applyAlignment="0" applyProtection="0"/>
    <xf numFmtId="0" fontId="37" fillId="22" borderId="7" applyNumberFormat="0" applyAlignment="0" applyProtection="0"/>
    <xf numFmtId="0" fontId="38" fillId="23" borderId="0" applyNumberFormat="0" applyBorder="0" applyAlignment="0" applyProtection="0"/>
    <xf numFmtId="0" fontId="39" fillId="24" borderId="0" applyNumberFormat="0" applyBorder="0" applyAlignment="0" applyProtection="0"/>
    <xf numFmtId="0" fontId="6" fillId="0" borderId="0">
      <alignment/>
      <protection/>
    </xf>
    <xf numFmtId="0" fontId="0" fillId="25" borderId="8" applyNumberFormat="0" applyFont="0" applyAlignment="0" applyProtection="0"/>
    <xf numFmtId="0" fontId="40"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75">
    <xf numFmtId="0" fontId="0" fillId="0" borderId="0" xfId="0" applyFont="1" applyAlignment="1">
      <alignment/>
    </xf>
    <xf numFmtId="2" fontId="5" fillId="33" borderId="10" xfId="56" applyNumberFormat="1" applyFont="1" applyFill="1" applyBorder="1" applyAlignment="1">
      <alignment horizontal="right" vertical="center"/>
    </xf>
    <xf numFmtId="2" fontId="5" fillId="33" borderId="11" xfId="56" applyNumberFormat="1" applyFont="1" applyFill="1" applyBorder="1" applyAlignment="1">
      <alignment horizontal="right" vertical="center"/>
    </xf>
    <xf numFmtId="165" fontId="7" fillId="34" borderId="12" xfId="41" applyNumberFormat="1" applyFont="1" applyFill="1" applyBorder="1" applyAlignment="1">
      <alignment horizontal="left"/>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3" xfId="41" applyNumberFormat="1" applyFont="1" applyFill="1" applyBorder="1" applyAlignment="1">
      <alignment horizontal="right" vertical="center"/>
    </xf>
    <xf numFmtId="165" fontId="7" fillId="8" borderId="12" xfId="41" applyNumberFormat="1" applyFont="1" applyFill="1" applyBorder="1" applyAlignment="1">
      <alignment horizontal="left"/>
    </xf>
    <xf numFmtId="3" fontId="8" fillId="8" borderId="0" xfId="41" applyNumberFormat="1" applyFont="1" applyFill="1" applyBorder="1" applyAlignment="1">
      <alignment horizontal="right" vertical="center"/>
    </xf>
    <xf numFmtId="3" fontId="9" fillId="8" borderId="0" xfId="41" applyNumberFormat="1" applyFont="1" applyFill="1" applyBorder="1" applyAlignment="1">
      <alignment horizontal="right" vertical="center"/>
    </xf>
    <xf numFmtId="3" fontId="9" fillId="8" borderId="13" xfId="41" applyNumberFormat="1" applyFont="1" applyFill="1" applyBorder="1" applyAlignment="1">
      <alignment horizontal="right" vertical="center"/>
    </xf>
    <xf numFmtId="165" fontId="7" fillId="35" borderId="12" xfId="41" applyNumberFormat="1" applyFont="1" applyFill="1" applyBorder="1" applyAlignment="1">
      <alignment horizontal="left"/>
    </xf>
    <xf numFmtId="4" fontId="9" fillId="34" borderId="13" xfId="41" applyNumberFormat="1" applyFont="1" applyFill="1" applyBorder="1" applyAlignment="1">
      <alignment horizontal="right" vertical="center"/>
    </xf>
    <xf numFmtId="4" fontId="9" fillId="8" borderId="13" xfId="41" applyNumberFormat="1" applyFont="1" applyFill="1" applyBorder="1" applyAlignment="1">
      <alignment horizontal="right" vertical="center"/>
    </xf>
    <xf numFmtId="4" fontId="9" fillId="8" borderId="0" xfId="41" applyNumberFormat="1" applyFont="1" applyFill="1" applyBorder="1" applyAlignment="1">
      <alignment horizontal="right" vertical="center"/>
    </xf>
    <xf numFmtId="0" fontId="43" fillId="36" borderId="12"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3" applyNumberFormat="1" applyFont="1" applyFill="1" applyBorder="1" applyAlignment="1">
      <alignment horizontal="right" vertical="center"/>
    </xf>
    <xf numFmtId="0" fontId="5" fillId="37" borderId="12" xfId="41" applyNumberFormat="1" applyFont="1" applyFill="1" applyBorder="1" applyAlignment="1">
      <alignment horizontal="left" vertical="center"/>
    </xf>
    <xf numFmtId="3" fontId="10" fillId="38" borderId="0" xfId="41" applyNumberFormat="1" applyFont="1" applyFill="1" applyBorder="1" applyAlignment="1">
      <alignment horizontal="right" vertical="center"/>
    </xf>
    <xf numFmtId="166" fontId="10" fillId="39" borderId="0" xfId="63" applyNumberFormat="1" applyFont="1" applyFill="1" applyBorder="1" applyAlignment="1">
      <alignment horizontal="right" vertical="center"/>
    </xf>
    <xf numFmtId="0" fontId="5" fillId="40" borderId="14" xfId="56" applyNumberFormat="1" applyFont="1" applyFill="1" applyBorder="1" applyAlignment="1">
      <alignment horizontal="left" vertical="center"/>
    </xf>
    <xf numFmtId="0" fontId="5" fillId="41" borderId="12" xfId="41" applyNumberFormat="1" applyFont="1" applyFill="1" applyBorder="1" applyAlignment="1">
      <alignment horizontal="left" vertical="center"/>
    </xf>
    <xf numFmtId="3" fontId="10" fillId="42" borderId="0" xfId="41" applyNumberFormat="1" applyFont="1" applyFill="1" applyBorder="1" applyAlignment="1">
      <alignment horizontal="right" vertical="center"/>
    </xf>
    <xf numFmtId="166" fontId="10" fillId="42" borderId="0" xfId="63" applyNumberFormat="1" applyFont="1" applyFill="1" applyBorder="1" applyAlignment="1">
      <alignment horizontal="right" vertical="center"/>
    </xf>
    <xf numFmtId="3" fontId="0" fillId="0" borderId="0" xfId="0" applyNumberFormat="1" applyAlignment="1">
      <alignment/>
    </xf>
    <xf numFmtId="4" fontId="9" fillId="34" borderId="0" xfId="41" applyNumberFormat="1" applyFont="1" applyFill="1" applyBorder="1" applyAlignment="1">
      <alignment horizontal="right" vertical="center"/>
    </xf>
    <xf numFmtId="0" fontId="5" fillId="43" borderId="12" xfId="48" applyNumberFormat="1" applyFont="1" applyFill="1" applyBorder="1" applyAlignment="1">
      <alignment horizontal="left" vertical="center"/>
      <protection/>
    </xf>
    <xf numFmtId="0" fontId="5" fillId="44" borderId="12" xfId="48" applyNumberFormat="1" applyFont="1" applyFill="1" applyBorder="1" applyAlignment="1">
      <alignment horizontal="left" vertical="center"/>
      <protection/>
    </xf>
    <xf numFmtId="0" fontId="5" fillId="45" borderId="14" xfId="48" applyNumberFormat="1" applyFont="1" applyFill="1" applyBorder="1" applyAlignment="1">
      <alignment horizontal="left" vertical="center"/>
      <protection/>
    </xf>
    <xf numFmtId="0" fontId="5" fillId="41" borderId="14" xfId="48" applyNumberFormat="1" applyFont="1" applyFill="1" applyBorder="1" applyAlignment="1">
      <alignment horizontal="left" vertical="center"/>
      <protection/>
    </xf>
    <xf numFmtId="3" fontId="10" fillId="42" borderId="15" xfId="48" applyNumberFormat="1" applyFont="1" applyFill="1" applyBorder="1" applyAlignment="1">
      <alignment horizontal="right"/>
      <protection/>
    </xf>
    <xf numFmtId="165" fontId="7" fillId="34" borderId="12" xfId="41" applyNumberFormat="1" applyFont="1" applyFill="1" applyBorder="1" applyAlignment="1">
      <alignment horizontal="left" vertical="center"/>
    </xf>
    <xf numFmtId="165" fontId="7" fillId="8" borderId="12" xfId="41" applyNumberFormat="1" applyFont="1" applyFill="1" applyBorder="1" applyAlignment="1">
      <alignment horizontal="left" vertical="center"/>
    </xf>
    <xf numFmtId="165" fontId="7" fillId="35" borderId="12" xfId="41" applyNumberFormat="1" applyFont="1" applyFill="1" applyBorder="1" applyAlignment="1">
      <alignment horizontal="left" vertical="center"/>
    </xf>
    <xf numFmtId="3" fontId="5" fillId="33" borderId="0" xfId="41" applyNumberFormat="1" applyFont="1" applyFill="1" applyBorder="1" applyAlignment="1">
      <alignment horizontal="right" vertical="center"/>
    </xf>
    <xf numFmtId="166" fontId="5" fillId="33" borderId="0" xfId="63" applyNumberFormat="1" applyFont="1" applyFill="1" applyBorder="1" applyAlignment="1">
      <alignment horizontal="right" vertical="center"/>
    </xf>
    <xf numFmtId="3" fontId="5" fillId="38" borderId="0" xfId="41" applyNumberFormat="1" applyFont="1" applyFill="1" applyBorder="1" applyAlignment="1">
      <alignment horizontal="right" vertical="center"/>
    </xf>
    <xf numFmtId="166" fontId="5" fillId="39" borderId="0" xfId="63" applyNumberFormat="1" applyFont="1" applyFill="1" applyBorder="1" applyAlignment="1">
      <alignment horizontal="right" vertical="center"/>
    </xf>
    <xf numFmtId="165" fontId="10" fillId="40" borderId="12" xfId="59" applyNumberFormat="1" applyFont="1" applyFill="1" applyBorder="1" applyAlignment="1">
      <alignment vertical="center"/>
    </xf>
    <xf numFmtId="165" fontId="10" fillId="40" borderId="0" xfId="59" applyNumberFormat="1" applyFont="1" applyFill="1" applyBorder="1" applyAlignment="1">
      <alignment vertical="center"/>
    </xf>
    <xf numFmtId="165" fontId="10" fillId="40" borderId="13" xfId="59" applyNumberFormat="1" applyFont="1" applyFill="1" applyBorder="1" applyAlignment="1">
      <alignment vertical="center"/>
    </xf>
    <xf numFmtId="165" fontId="10" fillId="40" borderId="14" xfId="59" applyNumberFormat="1" applyFont="1" applyFill="1" applyBorder="1" applyAlignment="1">
      <alignment vertical="center"/>
    </xf>
    <xf numFmtId="165" fontId="10" fillId="40" borderId="15" xfId="59" applyNumberFormat="1" applyFont="1" applyFill="1" applyBorder="1" applyAlignment="1">
      <alignment vertical="center"/>
    </xf>
    <xf numFmtId="165" fontId="10" fillId="40" borderId="16" xfId="59" applyNumberFormat="1" applyFont="1" applyFill="1" applyBorder="1" applyAlignment="1">
      <alignment vertical="center"/>
    </xf>
    <xf numFmtId="165" fontId="10" fillId="46" borderId="12" xfId="59" applyNumberFormat="1" applyFont="1" applyFill="1" applyBorder="1" applyAlignment="1">
      <alignment horizontal="center" vertical="center"/>
    </xf>
    <xf numFmtId="165" fontId="10" fillId="46" borderId="0" xfId="59" applyNumberFormat="1" applyFont="1" applyFill="1" applyBorder="1" applyAlignment="1">
      <alignment horizontal="center" vertical="center"/>
    </xf>
    <xf numFmtId="165" fontId="10" fillId="46" borderId="13" xfId="59" applyNumberFormat="1" applyFont="1" applyFill="1" applyBorder="1" applyAlignment="1">
      <alignment horizontal="center" vertical="center"/>
    </xf>
    <xf numFmtId="165" fontId="10" fillId="46" borderId="14" xfId="59" applyNumberFormat="1" applyFont="1" applyFill="1" applyBorder="1" applyAlignment="1">
      <alignment horizontal="center" vertical="center"/>
    </xf>
    <xf numFmtId="165" fontId="10" fillId="46" borderId="15" xfId="59" applyNumberFormat="1" applyFont="1" applyFill="1" applyBorder="1" applyAlignment="1">
      <alignment horizontal="center" vertical="center"/>
    </xf>
    <xf numFmtId="165" fontId="10" fillId="46" borderId="16" xfId="59" applyNumberFormat="1" applyFont="1" applyFill="1" applyBorder="1" applyAlignment="1">
      <alignment horizontal="center" vertical="center"/>
    </xf>
    <xf numFmtId="0" fontId="0" fillId="0" borderId="17" xfId="0" applyBorder="1" applyAlignment="1">
      <alignment horizontal="left" wrapText="1"/>
    </xf>
    <xf numFmtId="165" fontId="44" fillId="8" borderId="18" xfId="56" applyNumberFormat="1" applyFont="1" applyFill="1" applyBorder="1" applyAlignment="1">
      <alignment horizontal="center" vertical="center"/>
    </xf>
    <xf numFmtId="165" fontId="44" fillId="8" borderId="17" xfId="56" applyNumberFormat="1" applyFont="1" applyFill="1" applyBorder="1" applyAlignment="1">
      <alignment horizontal="center" vertical="center"/>
    </xf>
    <xf numFmtId="165" fontId="44" fillId="8" borderId="19" xfId="56" applyNumberFormat="1" applyFont="1" applyFill="1" applyBorder="1" applyAlignment="1">
      <alignment horizontal="center" vertical="center"/>
    </xf>
    <xf numFmtId="165" fontId="4" fillId="33" borderId="12" xfId="56" applyNumberFormat="1" applyFont="1" applyFill="1" applyBorder="1" applyAlignment="1">
      <alignment horizontal="center" vertical="center"/>
    </xf>
    <xf numFmtId="165" fontId="4" fillId="33" borderId="20" xfId="56" applyNumberFormat="1" applyFont="1" applyFill="1" applyBorder="1" applyAlignment="1">
      <alignment horizontal="center" vertical="center"/>
    </xf>
    <xf numFmtId="0" fontId="5" fillId="33" borderId="0" xfId="56" applyFont="1" applyFill="1" applyBorder="1" applyAlignment="1" applyProtection="1">
      <alignment horizontal="center" vertical="center" wrapText="1"/>
      <protection/>
    </xf>
    <xf numFmtId="0" fontId="5" fillId="33" borderId="0" xfId="56" applyFont="1" applyFill="1" applyBorder="1" applyAlignment="1" applyProtection="1">
      <alignment horizontal="center" vertical="center"/>
      <protection/>
    </xf>
    <xf numFmtId="0" fontId="5" fillId="33" borderId="13" xfId="56" applyFont="1" applyFill="1" applyBorder="1" applyAlignment="1" applyProtection="1">
      <alignment horizontal="center" vertical="center"/>
      <protection/>
    </xf>
    <xf numFmtId="167" fontId="10" fillId="40" borderId="15" xfId="59" applyNumberFormat="1" applyFont="1" applyFill="1" applyBorder="1" applyAlignment="1">
      <alignment horizontal="right" vertical="center"/>
    </xf>
    <xf numFmtId="166" fontId="10" fillId="40" borderId="15" xfId="59" applyNumberFormat="1" applyFont="1" applyFill="1" applyBorder="1" applyAlignment="1">
      <alignment horizontal="right" vertical="center"/>
    </xf>
    <xf numFmtId="166" fontId="10" fillId="40" borderId="16" xfId="59" applyNumberFormat="1" applyFont="1" applyFill="1" applyBorder="1" applyAlignment="1">
      <alignment horizontal="right" vertical="center"/>
    </xf>
    <xf numFmtId="3" fontId="10" fillId="42" borderId="21" xfId="48" applyNumberFormat="1" applyFont="1" applyFill="1" applyBorder="1" applyAlignment="1">
      <alignment horizontal="right"/>
      <protection/>
    </xf>
    <xf numFmtId="166" fontId="10" fillId="42" borderId="21" xfId="48" applyNumberFormat="1" applyFont="1" applyFill="1" applyBorder="1" applyAlignment="1">
      <alignment horizontal="right"/>
      <protection/>
    </xf>
    <xf numFmtId="166" fontId="10" fillId="42" borderId="22" xfId="48" applyNumberFormat="1" applyFont="1" applyFill="1" applyBorder="1" applyAlignment="1">
      <alignment horizontal="right"/>
      <protection/>
    </xf>
    <xf numFmtId="3" fontId="10" fillId="30" borderId="0" xfId="57" applyNumberFormat="1" applyFont="1" applyFill="1" applyBorder="1" applyAlignment="1">
      <alignment horizontal="right" vertical="center"/>
    </xf>
    <xf numFmtId="166" fontId="10" fillId="30" borderId="0" xfId="57" applyNumberFormat="1" applyFont="1" applyFill="1" applyBorder="1" applyAlignment="1">
      <alignment horizontal="right"/>
    </xf>
    <xf numFmtId="166" fontId="10" fillId="30" borderId="13" xfId="57" applyNumberFormat="1" applyFont="1" applyFill="1" applyBorder="1" applyAlignment="1">
      <alignment horizontal="right"/>
    </xf>
    <xf numFmtId="3" fontId="10" fillId="47" borderId="15" xfId="48" applyNumberFormat="1" applyFont="1" applyFill="1" applyBorder="1" applyAlignment="1">
      <alignment horizontal="right" vertical="center"/>
      <protection/>
    </xf>
    <xf numFmtId="166" fontId="10" fillId="47" borderId="15" xfId="48" applyNumberFormat="1" applyFont="1" applyFill="1" applyBorder="1" applyAlignment="1">
      <alignment horizontal="right"/>
      <protection/>
    </xf>
    <xf numFmtId="166" fontId="10" fillId="47" borderId="16" xfId="48" applyNumberFormat="1" applyFont="1" applyFill="1" applyBorder="1" applyAlignment="1">
      <alignment horizontal="right"/>
      <protection/>
    </xf>
    <xf numFmtId="3" fontId="10" fillId="48" borderId="0" xfId="48" applyNumberFormat="1" applyFont="1" applyFill="1" applyBorder="1" applyAlignment="1">
      <alignment horizontal="right" vertical="center"/>
      <protection/>
    </xf>
    <xf numFmtId="166" fontId="10" fillId="48" borderId="0" xfId="48" applyNumberFormat="1" applyFont="1" applyFill="1" applyBorder="1" applyAlignment="1">
      <alignment horizontal="right"/>
      <protection/>
    </xf>
    <xf numFmtId="166" fontId="10" fillId="48" borderId="13" xfId="48" applyNumberFormat="1" applyFont="1" applyFill="1" applyBorder="1" applyAlignment="1">
      <alignment horizontal="right"/>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71"/>
  <sheetViews>
    <sheetView tabSelected="1" zoomScale="80" zoomScaleNormal="80" zoomScalePageLayoutView="0" workbookViewId="0" topLeftCell="A1">
      <selection activeCell="A65" sqref="A65:J65"/>
    </sheetView>
  </sheetViews>
  <sheetFormatPr defaultColWidth="9.140625" defaultRowHeight="15"/>
  <cols>
    <col min="1" max="1" width="24.7109375" style="0" customWidth="1"/>
    <col min="2" max="10" width="14.28125" style="0" customWidth="1"/>
  </cols>
  <sheetData>
    <row r="1" spans="1:10" ht="27.75" customHeight="1">
      <c r="A1" s="52" t="s">
        <v>0</v>
      </c>
      <c r="B1" s="53"/>
      <c r="C1" s="53"/>
      <c r="D1" s="53"/>
      <c r="E1" s="53"/>
      <c r="F1" s="53"/>
      <c r="G1" s="53"/>
      <c r="H1" s="53"/>
      <c r="I1" s="53"/>
      <c r="J1" s="54"/>
    </row>
    <row r="2" spans="1:10" ht="30.75" customHeight="1">
      <c r="A2" s="55" t="s">
        <v>1</v>
      </c>
      <c r="B2" s="57" t="s">
        <v>2</v>
      </c>
      <c r="C2" s="57"/>
      <c r="D2" s="57"/>
      <c r="E2" s="57" t="s">
        <v>3</v>
      </c>
      <c r="F2" s="57"/>
      <c r="G2" s="57"/>
      <c r="H2" s="58" t="s">
        <v>4</v>
      </c>
      <c r="I2" s="58"/>
      <c r="J2" s="59"/>
    </row>
    <row r="3" spans="1:10" ht="15">
      <c r="A3" s="56"/>
      <c r="B3" s="1" t="s">
        <v>5</v>
      </c>
      <c r="C3" s="1" t="s">
        <v>6</v>
      </c>
      <c r="D3" s="1" t="s">
        <v>7</v>
      </c>
      <c r="E3" s="1" t="s">
        <v>5</v>
      </c>
      <c r="F3" s="1" t="s">
        <v>6</v>
      </c>
      <c r="G3" s="1" t="s">
        <v>7</v>
      </c>
      <c r="H3" s="1" t="s">
        <v>5</v>
      </c>
      <c r="I3" s="1" t="s">
        <v>6</v>
      </c>
      <c r="J3" s="2" t="s">
        <v>7</v>
      </c>
    </row>
    <row r="4" spans="1:10" ht="15">
      <c r="A4" s="3" t="s">
        <v>8</v>
      </c>
      <c r="B4" s="4">
        <v>70197</v>
      </c>
      <c r="C4" s="4">
        <v>142351</v>
      </c>
      <c r="D4" s="4">
        <f>+B4+C4</f>
        <v>212548</v>
      </c>
      <c r="E4" s="4">
        <v>70666</v>
      </c>
      <c r="F4" s="4">
        <v>152434</v>
      </c>
      <c r="G4" s="4">
        <f>+E4+F4</f>
        <v>223100</v>
      </c>
      <c r="H4" s="5">
        <f>+((E4-B4)/B4)*100</f>
        <v>0.6681197202159637</v>
      </c>
      <c r="I4" s="5">
        <f aca="true" t="shared" si="0" ref="I4:J19">+((F4-C4)/C4)*100</f>
        <v>7.083195762586845</v>
      </c>
      <c r="J4" s="6">
        <f t="shared" si="0"/>
        <v>4.964525660086192</v>
      </c>
    </row>
    <row r="5" spans="1:10" ht="15">
      <c r="A5" s="7" t="s">
        <v>61</v>
      </c>
      <c r="B5" s="8">
        <v>51877</v>
      </c>
      <c r="C5" s="8">
        <v>33527</v>
      </c>
      <c r="D5" s="8">
        <f aca="true" t="shared" si="1" ref="D5:D58">+B5+C5</f>
        <v>85404</v>
      </c>
      <c r="E5" s="8">
        <v>61556</v>
      </c>
      <c r="F5" s="8">
        <v>37108</v>
      </c>
      <c r="G5" s="8">
        <f aca="true" t="shared" si="2" ref="G5:G58">+E5+F5</f>
        <v>98664</v>
      </c>
      <c r="H5" s="9">
        <f>+((E5-B5)/B5)*100</f>
        <v>18.657593924089674</v>
      </c>
      <c r="I5" s="9">
        <f t="shared" si="0"/>
        <v>10.680943717004206</v>
      </c>
      <c r="J5" s="10">
        <f t="shared" si="0"/>
        <v>15.526204861598988</v>
      </c>
    </row>
    <row r="6" spans="1:10" ht="15">
      <c r="A6" s="11" t="s">
        <v>9</v>
      </c>
      <c r="B6" s="4">
        <v>39863</v>
      </c>
      <c r="C6" s="4">
        <v>7651</v>
      </c>
      <c r="D6" s="4">
        <f t="shared" si="1"/>
        <v>47514</v>
      </c>
      <c r="E6" s="4">
        <v>40398</v>
      </c>
      <c r="F6" s="4">
        <v>7281</v>
      </c>
      <c r="G6" s="4">
        <f t="shared" si="2"/>
        <v>47679</v>
      </c>
      <c r="H6" s="5">
        <f>+((E6-B6)/B6)*100</f>
        <v>1.34209668113288</v>
      </c>
      <c r="I6" s="5">
        <f t="shared" si="0"/>
        <v>-4.835969154358907</v>
      </c>
      <c r="J6" s="12">
        <f t="shared" si="0"/>
        <v>0.3472660689480995</v>
      </c>
    </row>
    <row r="7" spans="1:10" ht="15">
      <c r="A7" s="7" t="s">
        <v>10</v>
      </c>
      <c r="B7" s="8">
        <v>30620</v>
      </c>
      <c r="C7" s="8">
        <v>7504</v>
      </c>
      <c r="D7" s="8">
        <f t="shared" si="1"/>
        <v>38124</v>
      </c>
      <c r="E7" s="8">
        <v>32269</v>
      </c>
      <c r="F7" s="8">
        <v>7791</v>
      </c>
      <c r="G7" s="8">
        <f t="shared" si="2"/>
        <v>40060</v>
      </c>
      <c r="H7" s="9">
        <f>+((E7-B7)/B7)*100</f>
        <v>5.38536903984324</v>
      </c>
      <c r="I7" s="9">
        <f t="shared" si="0"/>
        <v>3.824626865671642</v>
      </c>
      <c r="J7" s="10">
        <f t="shared" si="0"/>
        <v>5.078165984681565</v>
      </c>
    </row>
    <row r="8" spans="1:10" ht="15">
      <c r="A8" s="11" t="s">
        <v>11</v>
      </c>
      <c r="B8" s="4">
        <v>24206</v>
      </c>
      <c r="C8" s="4">
        <v>49562</v>
      </c>
      <c r="D8" s="4">
        <f t="shared" si="1"/>
        <v>73768</v>
      </c>
      <c r="E8" s="4">
        <v>24920</v>
      </c>
      <c r="F8" s="4">
        <v>45487</v>
      </c>
      <c r="G8" s="4">
        <f t="shared" si="2"/>
        <v>70407</v>
      </c>
      <c r="H8" s="5">
        <f>+((E8-B8)/B8)*100</f>
        <v>2.949681897050318</v>
      </c>
      <c r="I8" s="5">
        <f t="shared" si="0"/>
        <v>-8.222024938460917</v>
      </c>
      <c r="J8" s="6">
        <f t="shared" si="0"/>
        <v>-4.55617611972671</v>
      </c>
    </row>
    <row r="9" spans="1:10" ht="15">
      <c r="A9" s="7" t="s">
        <v>62</v>
      </c>
      <c r="B9" s="8">
        <v>1133</v>
      </c>
      <c r="C9" s="8">
        <v>879</v>
      </c>
      <c r="D9" s="8">
        <f t="shared" si="1"/>
        <v>2012</v>
      </c>
      <c r="E9" s="8">
        <v>1474</v>
      </c>
      <c r="F9" s="8">
        <v>1313</v>
      </c>
      <c r="G9" s="8">
        <f t="shared" si="2"/>
        <v>2787</v>
      </c>
      <c r="H9" s="9">
        <f>+((E9-B9)/B9)*100</f>
        <v>30.097087378640776</v>
      </c>
      <c r="I9" s="9">
        <f t="shared" si="0"/>
        <v>49.37428896473265</v>
      </c>
      <c r="J9" s="10">
        <f t="shared" si="0"/>
        <v>38.51888667992048</v>
      </c>
    </row>
    <row r="10" spans="1:10" ht="15">
      <c r="A10" s="11" t="s">
        <v>12</v>
      </c>
      <c r="B10" s="4">
        <v>4752</v>
      </c>
      <c r="C10" s="4">
        <v>6544</v>
      </c>
      <c r="D10" s="4">
        <f t="shared" si="1"/>
        <v>11296</v>
      </c>
      <c r="E10" s="4">
        <v>5651</v>
      </c>
      <c r="F10" s="4">
        <v>6148</v>
      </c>
      <c r="G10" s="4">
        <f t="shared" si="2"/>
        <v>11799</v>
      </c>
      <c r="H10" s="5">
        <f>+((E10-B10)/B10)*100</f>
        <v>18.918350168350166</v>
      </c>
      <c r="I10" s="5">
        <f t="shared" si="0"/>
        <v>-6.0513447432762835</v>
      </c>
      <c r="J10" s="6">
        <f t="shared" si="0"/>
        <v>4.452903682719547</v>
      </c>
    </row>
    <row r="11" spans="1:10" ht="15">
      <c r="A11" s="7" t="s">
        <v>13</v>
      </c>
      <c r="B11" s="8">
        <v>7150</v>
      </c>
      <c r="C11" s="8">
        <v>4562</v>
      </c>
      <c r="D11" s="8">
        <f t="shared" si="1"/>
        <v>11712</v>
      </c>
      <c r="E11" s="8">
        <v>7501</v>
      </c>
      <c r="F11" s="8">
        <v>4090</v>
      </c>
      <c r="G11" s="8">
        <f t="shared" si="2"/>
        <v>11591</v>
      </c>
      <c r="H11" s="9">
        <f>+((E11-B11)/B11)*100</f>
        <v>4.909090909090909</v>
      </c>
      <c r="I11" s="9">
        <f t="shared" si="0"/>
        <v>-10.346339324857519</v>
      </c>
      <c r="J11" s="13">
        <f t="shared" si="0"/>
        <v>-1.0331284153005464</v>
      </c>
    </row>
    <row r="12" spans="1:10" ht="15">
      <c r="A12" s="11" t="s">
        <v>14</v>
      </c>
      <c r="B12" s="4">
        <v>18175</v>
      </c>
      <c r="C12" s="4">
        <v>3495</v>
      </c>
      <c r="D12" s="4">
        <f t="shared" si="1"/>
        <v>21670</v>
      </c>
      <c r="E12" s="4">
        <v>19152</v>
      </c>
      <c r="F12" s="4">
        <v>3326</v>
      </c>
      <c r="G12" s="4">
        <f t="shared" si="2"/>
        <v>22478</v>
      </c>
      <c r="H12" s="5">
        <f>+((E12-B12)/B12)*100</f>
        <v>5.375515818431912</v>
      </c>
      <c r="I12" s="5">
        <f t="shared" si="0"/>
        <v>-4.835479256080114</v>
      </c>
      <c r="J12" s="6">
        <f t="shared" si="0"/>
        <v>3.7286571296723583</v>
      </c>
    </row>
    <row r="13" spans="1:10" ht="15">
      <c r="A13" s="7" t="s">
        <v>15</v>
      </c>
      <c r="B13" s="8">
        <v>8904</v>
      </c>
      <c r="C13" s="8">
        <v>1462</v>
      </c>
      <c r="D13" s="8">
        <f t="shared" si="1"/>
        <v>10366</v>
      </c>
      <c r="E13" s="8">
        <v>10259</v>
      </c>
      <c r="F13" s="8">
        <v>1055</v>
      </c>
      <c r="G13" s="8">
        <f t="shared" si="2"/>
        <v>11314</v>
      </c>
      <c r="H13" s="9">
        <f>+((E13-B13)/B13)*100</f>
        <v>15.217879604672058</v>
      </c>
      <c r="I13" s="9">
        <f t="shared" si="0"/>
        <v>-27.838577291381668</v>
      </c>
      <c r="J13" s="10">
        <f t="shared" si="0"/>
        <v>9.145282654833107</v>
      </c>
    </row>
    <row r="14" spans="1:10" ht="15">
      <c r="A14" s="11" t="s">
        <v>16</v>
      </c>
      <c r="B14" s="4">
        <v>3982</v>
      </c>
      <c r="C14" s="4">
        <v>153</v>
      </c>
      <c r="D14" s="4">
        <f t="shared" si="1"/>
        <v>4135</v>
      </c>
      <c r="E14" s="4">
        <v>3910</v>
      </c>
      <c r="F14" s="4">
        <v>116</v>
      </c>
      <c r="G14" s="4">
        <f t="shared" si="2"/>
        <v>4026</v>
      </c>
      <c r="H14" s="5">
        <f>+((E14-B14)/B14)*100</f>
        <v>-1.808136614766449</v>
      </c>
      <c r="I14" s="5">
        <f t="shared" si="0"/>
        <v>-24.18300653594771</v>
      </c>
      <c r="J14" s="6">
        <f t="shared" si="0"/>
        <v>-2.6360338573155984</v>
      </c>
    </row>
    <row r="15" spans="1:10" ht="15">
      <c r="A15" s="7" t="s">
        <v>17</v>
      </c>
      <c r="B15" s="8">
        <v>7318</v>
      </c>
      <c r="C15" s="8">
        <v>667</v>
      </c>
      <c r="D15" s="8">
        <f t="shared" si="1"/>
        <v>7985</v>
      </c>
      <c r="E15" s="8">
        <v>8197</v>
      </c>
      <c r="F15" s="8">
        <v>595</v>
      </c>
      <c r="G15" s="8">
        <f t="shared" si="2"/>
        <v>8792</v>
      </c>
      <c r="H15" s="9">
        <f>+((E15-B15)/B15)*100</f>
        <v>12.011478546050833</v>
      </c>
      <c r="I15" s="9">
        <f t="shared" si="0"/>
        <v>-10.794602698650674</v>
      </c>
      <c r="J15" s="10">
        <f t="shared" si="0"/>
        <v>10.10644959298685</v>
      </c>
    </row>
    <row r="16" spans="1:10" ht="15">
      <c r="A16" s="11" t="s">
        <v>18</v>
      </c>
      <c r="B16" s="4">
        <v>714</v>
      </c>
      <c r="C16" s="4"/>
      <c r="D16" s="4">
        <f t="shared" si="1"/>
        <v>714</v>
      </c>
      <c r="E16" s="4">
        <v>790</v>
      </c>
      <c r="F16" s="4"/>
      <c r="G16" s="4">
        <f t="shared" si="2"/>
        <v>790</v>
      </c>
      <c r="H16" s="5">
        <f>+((E16-B16)/B16)*100</f>
        <v>10.644257703081232</v>
      </c>
      <c r="I16" s="5"/>
      <c r="J16" s="6">
        <f t="shared" si="0"/>
        <v>10.644257703081232</v>
      </c>
    </row>
    <row r="17" spans="1:10" ht="15">
      <c r="A17" s="7" t="s">
        <v>19</v>
      </c>
      <c r="B17" s="8">
        <v>868</v>
      </c>
      <c r="C17" s="8">
        <v>1</v>
      </c>
      <c r="D17" s="8">
        <f t="shared" si="1"/>
        <v>869</v>
      </c>
      <c r="E17" s="8">
        <v>760</v>
      </c>
      <c r="F17" s="8"/>
      <c r="G17" s="8">
        <f t="shared" si="2"/>
        <v>760</v>
      </c>
      <c r="H17" s="9">
        <f>+((E17-B17)/B17)*100</f>
        <v>-12.442396313364055</v>
      </c>
      <c r="I17" s="9">
        <f>+((F17-C17)/C17)*100</f>
        <v>-100</v>
      </c>
      <c r="J17" s="10">
        <f t="shared" si="0"/>
        <v>-12.543153049482164</v>
      </c>
    </row>
    <row r="18" spans="1:10" ht="15">
      <c r="A18" s="11" t="s">
        <v>20</v>
      </c>
      <c r="B18" s="4">
        <v>561</v>
      </c>
      <c r="C18" s="4">
        <v>15</v>
      </c>
      <c r="D18" s="4">
        <f t="shared" si="1"/>
        <v>576</v>
      </c>
      <c r="E18" s="4">
        <v>557</v>
      </c>
      <c r="F18" s="4">
        <v>21</v>
      </c>
      <c r="G18" s="4">
        <f t="shared" si="2"/>
        <v>578</v>
      </c>
      <c r="H18" s="5">
        <f>+((E18-B18)/B18)*100</f>
        <v>-0.7130124777183601</v>
      </c>
      <c r="I18" s="5">
        <f>+((F18-C18)/C18)*100</f>
        <v>40</v>
      </c>
      <c r="J18" s="12">
        <f t="shared" si="0"/>
        <v>0.3472222222222222</v>
      </c>
    </row>
    <row r="19" spans="1:10" ht="15">
      <c r="A19" s="7" t="s">
        <v>63</v>
      </c>
      <c r="B19" s="8">
        <v>7474</v>
      </c>
      <c r="C19" s="8"/>
      <c r="D19" s="8">
        <f t="shared" si="1"/>
        <v>7474</v>
      </c>
      <c r="E19" s="8">
        <v>7229</v>
      </c>
      <c r="F19" s="8"/>
      <c r="G19" s="8">
        <f t="shared" si="2"/>
        <v>7229</v>
      </c>
      <c r="H19" s="9">
        <f>+((E19-B19)/B19)*100</f>
        <v>-3.278030505753278</v>
      </c>
      <c r="I19" s="9"/>
      <c r="J19" s="10">
        <f t="shared" si="0"/>
        <v>-3.278030505753278</v>
      </c>
    </row>
    <row r="20" spans="1:10" ht="15">
      <c r="A20" s="11" t="s">
        <v>21</v>
      </c>
      <c r="B20" s="4">
        <v>2445</v>
      </c>
      <c r="C20" s="4">
        <v>29</v>
      </c>
      <c r="D20" s="4">
        <f t="shared" si="1"/>
        <v>2474</v>
      </c>
      <c r="E20" s="4">
        <v>2678</v>
      </c>
      <c r="F20" s="4">
        <v>55</v>
      </c>
      <c r="G20" s="4">
        <f t="shared" si="2"/>
        <v>2733</v>
      </c>
      <c r="H20" s="5">
        <f>+((E20-B20)/B20)*100</f>
        <v>9.52965235173824</v>
      </c>
      <c r="I20" s="5">
        <f>+((F20-C20)/C20)*100</f>
        <v>89.65517241379311</v>
      </c>
      <c r="J20" s="6">
        <f>+((G20-D20)/D20)*100</f>
        <v>10.468876313662086</v>
      </c>
    </row>
    <row r="21" spans="1:10" ht="15">
      <c r="A21" s="7" t="s">
        <v>22</v>
      </c>
      <c r="B21" s="8">
        <v>53</v>
      </c>
      <c r="C21" s="8"/>
      <c r="D21" s="8">
        <f t="shared" si="1"/>
        <v>53</v>
      </c>
      <c r="E21" s="8">
        <v>108</v>
      </c>
      <c r="F21" s="8"/>
      <c r="G21" s="8">
        <f t="shared" si="2"/>
        <v>108</v>
      </c>
      <c r="H21" s="9">
        <f aca="true" t="shared" si="3" ref="H21:J60">+((E21-B21)/B21)*100</f>
        <v>103.77358490566037</v>
      </c>
      <c r="I21" s="9"/>
      <c r="J21" s="10">
        <f aca="true" t="shared" si="4" ref="J21:J58">+((G21-D21)/D21)*100</f>
        <v>103.77358490566037</v>
      </c>
    </row>
    <row r="22" spans="1:10" ht="15">
      <c r="A22" s="11" t="s">
        <v>23</v>
      </c>
      <c r="B22" s="4">
        <v>1887</v>
      </c>
      <c r="C22" s="4">
        <v>2</v>
      </c>
      <c r="D22" s="4">
        <f t="shared" si="1"/>
        <v>1889</v>
      </c>
      <c r="E22" s="4">
        <v>1258</v>
      </c>
      <c r="F22" s="4">
        <v>3</v>
      </c>
      <c r="G22" s="4">
        <f t="shared" si="2"/>
        <v>1261</v>
      </c>
      <c r="H22" s="5">
        <f t="shared" si="3"/>
        <v>-33.33333333333333</v>
      </c>
      <c r="I22" s="5">
        <f t="shared" si="3"/>
        <v>50</v>
      </c>
      <c r="J22" s="6">
        <f t="shared" si="4"/>
        <v>-33.24510322922181</v>
      </c>
    </row>
    <row r="23" spans="1:10" ht="15">
      <c r="A23" s="7" t="s">
        <v>24</v>
      </c>
      <c r="B23" s="8">
        <v>556</v>
      </c>
      <c r="C23" s="8"/>
      <c r="D23" s="8">
        <f t="shared" si="1"/>
        <v>556</v>
      </c>
      <c r="E23" s="8">
        <v>585</v>
      </c>
      <c r="F23" s="8"/>
      <c r="G23" s="8">
        <f t="shared" si="2"/>
        <v>585</v>
      </c>
      <c r="H23" s="9">
        <f t="shared" si="3"/>
        <v>5.215827338129497</v>
      </c>
      <c r="I23" s="9"/>
      <c r="J23" s="10">
        <f t="shared" si="4"/>
        <v>5.215827338129497</v>
      </c>
    </row>
    <row r="24" spans="1:10" ht="15">
      <c r="A24" s="11" t="s">
        <v>25</v>
      </c>
      <c r="B24" s="4">
        <v>3411</v>
      </c>
      <c r="C24" s="4">
        <v>186</v>
      </c>
      <c r="D24" s="4">
        <f t="shared" si="1"/>
        <v>3597</v>
      </c>
      <c r="E24" s="4">
        <v>2831</v>
      </c>
      <c r="F24" s="4">
        <v>139</v>
      </c>
      <c r="G24" s="4">
        <f t="shared" si="2"/>
        <v>2970</v>
      </c>
      <c r="H24" s="5">
        <f t="shared" si="3"/>
        <v>-17.003811199061857</v>
      </c>
      <c r="I24" s="5">
        <f t="shared" si="3"/>
        <v>-25.268817204301076</v>
      </c>
      <c r="J24" s="6">
        <f t="shared" si="4"/>
        <v>-17.431192660550458</v>
      </c>
    </row>
    <row r="25" spans="1:10" ht="15">
      <c r="A25" s="7" t="s">
        <v>26</v>
      </c>
      <c r="B25" s="8">
        <v>358</v>
      </c>
      <c r="C25" s="8">
        <v>6</v>
      </c>
      <c r="D25" s="8">
        <f t="shared" si="1"/>
        <v>364</v>
      </c>
      <c r="E25" s="8">
        <v>2152</v>
      </c>
      <c r="F25" s="8">
        <v>47</v>
      </c>
      <c r="G25" s="8">
        <f t="shared" si="2"/>
        <v>2199</v>
      </c>
      <c r="H25" s="9">
        <f t="shared" si="3"/>
        <v>501.1173184357542</v>
      </c>
      <c r="I25" s="9">
        <f t="shared" si="3"/>
        <v>683.3333333333333</v>
      </c>
      <c r="J25" s="10">
        <f t="shared" si="4"/>
        <v>504.1208791208791</v>
      </c>
    </row>
    <row r="26" spans="1:10" ht="15">
      <c r="A26" s="11" t="s">
        <v>27</v>
      </c>
      <c r="B26" s="4">
        <v>16</v>
      </c>
      <c r="C26" s="4"/>
      <c r="D26" s="4">
        <f t="shared" si="1"/>
        <v>16</v>
      </c>
      <c r="E26" s="4">
        <v>50</v>
      </c>
      <c r="F26" s="4"/>
      <c r="G26" s="4">
        <f t="shared" si="2"/>
        <v>50</v>
      </c>
      <c r="H26" s="5">
        <f t="shared" si="3"/>
        <v>212.5</v>
      </c>
      <c r="I26" s="5"/>
      <c r="J26" s="6">
        <f t="shared" si="4"/>
        <v>212.5</v>
      </c>
    </row>
    <row r="27" spans="1:10" ht="15">
      <c r="A27" s="7" t="s">
        <v>28</v>
      </c>
      <c r="B27" s="8">
        <v>2947</v>
      </c>
      <c r="C27" s="8">
        <v>33</v>
      </c>
      <c r="D27" s="8">
        <f t="shared" si="1"/>
        <v>2980</v>
      </c>
      <c r="E27" s="8">
        <v>2960</v>
      </c>
      <c r="F27" s="8">
        <v>51</v>
      </c>
      <c r="G27" s="8">
        <f t="shared" si="2"/>
        <v>3011</v>
      </c>
      <c r="H27" s="14">
        <f t="shared" si="3"/>
        <v>0.44112656939260264</v>
      </c>
      <c r="I27" s="9">
        <f t="shared" si="3"/>
        <v>54.54545454545454</v>
      </c>
      <c r="J27" s="10">
        <f t="shared" si="4"/>
        <v>1.0402684563758389</v>
      </c>
    </row>
    <row r="28" spans="1:10" ht="15">
      <c r="A28" s="11" t="s">
        <v>29</v>
      </c>
      <c r="B28" s="4">
        <v>6894</v>
      </c>
      <c r="C28" s="4">
        <v>104</v>
      </c>
      <c r="D28" s="4">
        <f t="shared" si="1"/>
        <v>6998</v>
      </c>
      <c r="E28" s="4">
        <v>6765</v>
      </c>
      <c r="F28" s="4">
        <v>79</v>
      </c>
      <c r="G28" s="4">
        <f t="shared" si="2"/>
        <v>6844</v>
      </c>
      <c r="H28" s="5">
        <f t="shared" si="3"/>
        <v>-1.8711923411662315</v>
      </c>
      <c r="I28" s="5">
        <f t="shared" si="3"/>
        <v>-24.03846153846154</v>
      </c>
      <c r="J28" s="6">
        <f t="shared" si="4"/>
        <v>-2.2006287510717346</v>
      </c>
    </row>
    <row r="29" spans="1:10" ht="15">
      <c r="A29" s="7" t="s">
        <v>30</v>
      </c>
      <c r="B29" s="8">
        <v>3411</v>
      </c>
      <c r="C29" s="8">
        <v>138</v>
      </c>
      <c r="D29" s="8">
        <f t="shared" si="1"/>
        <v>3549</v>
      </c>
      <c r="E29" s="8">
        <v>3261</v>
      </c>
      <c r="F29" s="8">
        <v>76</v>
      </c>
      <c r="G29" s="8">
        <f t="shared" si="2"/>
        <v>3337</v>
      </c>
      <c r="H29" s="9">
        <f t="shared" si="3"/>
        <v>-4.397537379067722</v>
      </c>
      <c r="I29" s="9">
        <f t="shared" si="3"/>
        <v>-44.927536231884055</v>
      </c>
      <c r="J29" s="10">
        <f t="shared" si="4"/>
        <v>-5.973513665821359</v>
      </c>
    </row>
    <row r="30" spans="1:10" ht="15">
      <c r="A30" s="11" t="s">
        <v>31</v>
      </c>
      <c r="B30" s="4">
        <v>1267</v>
      </c>
      <c r="C30" s="4">
        <v>14</v>
      </c>
      <c r="D30" s="4">
        <f t="shared" si="1"/>
        <v>1281</v>
      </c>
      <c r="E30" s="4">
        <v>1195</v>
      </c>
      <c r="F30" s="4">
        <v>4</v>
      </c>
      <c r="G30" s="4">
        <f t="shared" si="2"/>
        <v>1199</v>
      </c>
      <c r="H30" s="5">
        <f t="shared" si="3"/>
        <v>-5.682715074980268</v>
      </c>
      <c r="I30" s="5">
        <f t="shared" si="3"/>
        <v>-71.42857142857143</v>
      </c>
      <c r="J30" s="6">
        <f t="shared" si="4"/>
        <v>-6.401249024199844</v>
      </c>
    </row>
    <row r="31" spans="1:10" ht="15">
      <c r="A31" s="7" t="s">
        <v>64</v>
      </c>
      <c r="B31" s="8">
        <v>1930</v>
      </c>
      <c r="C31" s="8">
        <v>151</v>
      </c>
      <c r="D31" s="8">
        <f t="shared" si="1"/>
        <v>2081</v>
      </c>
      <c r="E31" s="8">
        <v>1756</v>
      </c>
      <c r="F31" s="8">
        <v>177</v>
      </c>
      <c r="G31" s="8">
        <f t="shared" si="2"/>
        <v>1933</v>
      </c>
      <c r="H31" s="9">
        <f t="shared" si="3"/>
        <v>-9.015544041450777</v>
      </c>
      <c r="I31" s="9">
        <f t="shared" si="3"/>
        <v>17.218543046357617</v>
      </c>
      <c r="J31" s="10">
        <f t="shared" si="4"/>
        <v>-7.1119654012494</v>
      </c>
    </row>
    <row r="32" spans="1:10" ht="15">
      <c r="A32" s="11" t="s">
        <v>32</v>
      </c>
      <c r="B32" s="4"/>
      <c r="C32" s="4"/>
      <c r="D32" s="4"/>
      <c r="E32" s="4">
        <v>126</v>
      </c>
      <c r="F32" s="4"/>
      <c r="G32" s="4">
        <f>+E32+F32</f>
        <v>126</v>
      </c>
      <c r="H32" s="5"/>
      <c r="I32" s="5"/>
      <c r="J32" s="6"/>
    </row>
    <row r="33" spans="1:10" ht="15">
      <c r="A33" s="7" t="s">
        <v>33</v>
      </c>
      <c r="B33" s="8">
        <v>3412</v>
      </c>
      <c r="C33" s="8">
        <v>1464</v>
      </c>
      <c r="D33" s="8">
        <f t="shared" si="1"/>
        <v>4876</v>
      </c>
      <c r="E33" s="8">
        <v>3437</v>
      </c>
      <c r="F33" s="8">
        <v>1272</v>
      </c>
      <c r="G33" s="8">
        <f t="shared" si="2"/>
        <v>4709</v>
      </c>
      <c r="H33" s="9">
        <f t="shared" si="3"/>
        <v>0.7327080890973037</v>
      </c>
      <c r="I33" s="9">
        <f t="shared" si="3"/>
        <v>-13.114754098360656</v>
      </c>
      <c r="J33" s="10">
        <f t="shared" si="4"/>
        <v>-3.424938474159147</v>
      </c>
    </row>
    <row r="34" spans="1:10" ht="15">
      <c r="A34" s="11" t="s">
        <v>34</v>
      </c>
      <c r="B34" s="4">
        <v>715</v>
      </c>
      <c r="C34" s="4"/>
      <c r="D34" s="4">
        <f t="shared" si="1"/>
        <v>715</v>
      </c>
      <c r="E34" s="4">
        <v>738</v>
      </c>
      <c r="F34" s="4"/>
      <c r="G34" s="4">
        <f t="shared" si="2"/>
        <v>738</v>
      </c>
      <c r="H34" s="5">
        <f t="shared" si="3"/>
        <v>3.2167832167832167</v>
      </c>
      <c r="I34" s="5"/>
      <c r="J34" s="6">
        <f t="shared" si="4"/>
        <v>3.2167832167832167</v>
      </c>
    </row>
    <row r="35" spans="1:10" ht="15">
      <c r="A35" s="7" t="s">
        <v>35</v>
      </c>
      <c r="B35" s="8">
        <v>4931</v>
      </c>
      <c r="C35" s="8">
        <v>416</v>
      </c>
      <c r="D35" s="8">
        <f t="shared" si="1"/>
        <v>5347</v>
      </c>
      <c r="E35" s="8">
        <v>9068</v>
      </c>
      <c r="F35" s="8">
        <v>519</v>
      </c>
      <c r="G35" s="8">
        <f t="shared" si="2"/>
        <v>9587</v>
      </c>
      <c r="H35" s="9">
        <f t="shared" si="3"/>
        <v>83.89778949503143</v>
      </c>
      <c r="I35" s="9">
        <f t="shared" si="3"/>
        <v>24.759615384615387</v>
      </c>
      <c r="J35" s="10">
        <f t="shared" si="4"/>
        <v>79.29680194501589</v>
      </c>
    </row>
    <row r="36" spans="1:10" ht="15">
      <c r="A36" s="11" t="s">
        <v>36</v>
      </c>
      <c r="B36" s="4">
        <v>940</v>
      </c>
      <c r="C36" s="4"/>
      <c r="D36" s="4">
        <f t="shared" si="1"/>
        <v>940</v>
      </c>
      <c r="E36" s="4">
        <v>1104</v>
      </c>
      <c r="F36" s="4"/>
      <c r="G36" s="4">
        <f t="shared" si="2"/>
        <v>1104</v>
      </c>
      <c r="H36" s="5">
        <f t="shared" si="3"/>
        <v>17.4468085106383</v>
      </c>
      <c r="I36" s="5"/>
      <c r="J36" s="6">
        <f t="shared" si="4"/>
        <v>17.4468085106383</v>
      </c>
    </row>
    <row r="37" spans="1:10" ht="15">
      <c r="A37" s="7" t="s">
        <v>37</v>
      </c>
      <c r="B37" s="8">
        <v>1625</v>
      </c>
      <c r="C37" s="8">
        <v>2</v>
      </c>
      <c r="D37" s="8">
        <f t="shared" si="1"/>
        <v>1627</v>
      </c>
      <c r="E37" s="8">
        <v>1511</v>
      </c>
      <c r="F37" s="8"/>
      <c r="G37" s="8">
        <f t="shared" si="2"/>
        <v>1511</v>
      </c>
      <c r="H37" s="9">
        <f t="shared" si="3"/>
        <v>-7.015384615384615</v>
      </c>
      <c r="I37" s="9">
        <f t="shared" si="3"/>
        <v>-100</v>
      </c>
      <c r="J37" s="10">
        <f t="shared" si="4"/>
        <v>-7.129686539643516</v>
      </c>
    </row>
    <row r="38" spans="1:10" ht="15">
      <c r="A38" s="11" t="s">
        <v>38</v>
      </c>
      <c r="B38" s="4">
        <v>476</v>
      </c>
      <c r="C38" s="4"/>
      <c r="D38" s="4">
        <f t="shared" si="1"/>
        <v>476</v>
      </c>
      <c r="E38" s="4">
        <v>332</v>
      </c>
      <c r="F38" s="4"/>
      <c r="G38" s="4">
        <f t="shared" si="2"/>
        <v>332</v>
      </c>
      <c r="H38" s="5">
        <f t="shared" si="3"/>
        <v>-30.252100840336134</v>
      </c>
      <c r="I38" s="5"/>
      <c r="J38" s="6">
        <f t="shared" si="4"/>
        <v>-30.252100840336134</v>
      </c>
    </row>
    <row r="39" spans="1:10" ht="15">
      <c r="A39" s="7" t="s">
        <v>39</v>
      </c>
      <c r="B39" s="8">
        <v>5851</v>
      </c>
      <c r="C39" s="8">
        <v>900</v>
      </c>
      <c r="D39" s="8">
        <f t="shared" si="1"/>
        <v>6751</v>
      </c>
      <c r="E39" s="8">
        <v>6277</v>
      </c>
      <c r="F39" s="8">
        <v>746</v>
      </c>
      <c r="G39" s="8">
        <f t="shared" si="2"/>
        <v>7023</v>
      </c>
      <c r="H39" s="9">
        <f t="shared" si="3"/>
        <v>7.2808066997094505</v>
      </c>
      <c r="I39" s="9">
        <f t="shared" si="3"/>
        <v>-17.11111111111111</v>
      </c>
      <c r="J39" s="10">
        <f t="shared" si="4"/>
        <v>4.029032735890979</v>
      </c>
    </row>
    <row r="40" spans="1:10" ht="15">
      <c r="A40" s="11" t="s">
        <v>40</v>
      </c>
      <c r="B40" s="4">
        <v>435</v>
      </c>
      <c r="C40" s="4">
        <v>6</v>
      </c>
      <c r="D40" s="4">
        <f t="shared" si="1"/>
        <v>441</v>
      </c>
      <c r="E40" s="4">
        <v>278</v>
      </c>
      <c r="F40" s="4">
        <v>14</v>
      </c>
      <c r="G40" s="4">
        <f t="shared" si="2"/>
        <v>292</v>
      </c>
      <c r="H40" s="5">
        <f t="shared" si="3"/>
        <v>-36.0919540229885</v>
      </c>
      <c r="I40" s="5">
        <f t="shared" si="3"/>
        <v>133.33333333333331</v>
      </c>
      <c r="J40" s="6">
        <f t="shared" si="4"/>
        <v>-33.78684807256236</v>
      </c>
    </row>
    <row r="41" spans="1:10" ht="15">
      <c r="A41" s="7" t="s">
        <v>41</v>
      </c>
      <c r="B41" s="8">
        <v>4443</v>
      </c>
      <c r="C41" s="8">
        <v>439</v>
      </c>
      <c r="D41" s="8">
        <f t="shared" si="1"/>
        <v>4882</v>
      </c>
      <c r="E41" s="8">
        <v>3764</v>
      </c>
      <c r="F41" s="8">
        <v>279</v>
      </c>
      <c r="G41" s="8">
        <f t="shared" si="2"/>
        <v>4043</v>
      </c>
      <c r="H41" s="9">
        <f t="shared" si="3"/>
        <v>-15.282466801710557</v>
      </c>
      <c r="I41" s="9">
        <f t="shared" si="3"/>
        <v>-36.44646924829157</v>
      </c>
      <c r="J41" s="10">
        <f t="shared" si="4"/>
        <v>-17.18557968045883</v>
      </c>
    </row>
    <row r="42" spans="1:10" ht="15">
      <c r="A42" s="11" t="s">
        <v>42</v>
      </c>
      <c r="B42" s="4">
        <v>3285</v>
      </c>
      <c r="C42" s="4">
        <v>42</v>
      </c>
      <c r="D42" s="4">
        <f t="shared" si="1"/>
        <v>3327</v>
      </c>
      <c r="E42" s="4">
        <v>3465</v>
      </c>
      <c r="F42" s="4">
        <v>23</v>
      </c>
      <c r="G42" s="4">
        <f t="shared" si="2"/>
        <v>3488</v>
      </c>
      <c r="H42" s="5">
        <f t="shared" si="3"/>
        <v>5.47945205479452</v>
      </c>
      <c r="I42" s="5">
        <f t="shared" si="3"/>
        <v>-45.23809523809524</v>
      </c>
      <c r="J42" s="6">
        <f t="shared" si="4"/>
        <v>4.839194469492035</v>
      </c>
    </row>
    <row r="43" spans="1:10" ht="15">
      <c r="A43" s="7" t="s">
        <v>43</v>
      </c>
      <c r="B43" s="8">
        <v>1787</v>
      </c>
      <c r="C43" s="8"/>
      <c r="D43" s="8">
        <f t="shared" si="1"/>
        <v>1787</v>
      </c>
      <c r="E43" s="8">
        <v>2104</v>
      </c>
      <c r="F43" s="8">
        <v>4</v>
      </c>
      <c r="G43" s="8">
        <f t="shared" si="2"/>
        <v>2108</v>
      </c>
      <c r="H43" s="9">
        <f t="shared" si="3"/>
        <v>17.73922775601567</v>
      </c>
      <c r="I43" s="9"/>
      <c r="J43" s="10">
        <f t="shared" si="4"/>
        <v>17.96306659205372</v>
      </c>
    </row>
    <row r="44" spans="1:10" ht="15">
      <c r="A44" s="11" t="s">
        <v>44</v>
      </c>
      <c r="B44" s="4">
        <v>1125</v>
      </c>
      <c r="C44" s="4"/>
      <c r="D44" s="4">
        <f t="shared" si="1"/>
        <v>1125</v>
      </c>
      <c r="E44" s="4">
        <v>1132</v>
      </c>
      <c r="F44" s="4">
        <v>2</v>
      </c>
      <c r="G44" s="4">
        <f t="shared" si="2"/>
        <v>1134</v>
      </c>
      <c r="H44" s="5">
        <f t="shared" si="3"/>
        <v>0.6222222222222222</v>
      </c>
      <c r="I44" s="5"/>
      <c r="J44" s="6">
        <f t="shared" si="4"/>
        <v>0.8</v>
      </c>
    </row>
    <row r="45" spans="1:10" ht="15">
      <c r="A45" s="7" t="s">
        <v>67</v>
      </c>
      <c r="B45" s="8">
        <v>1325</v>
      </c>
      <c r="C45" s="8">
        <v>33</v>
      </c>
      <c r="D45" s="8">
        <f t="shared" si="1"/>
        <v>1358</v>
      </c>
      <c r="E45" s="8">
        <v>1852</v>
      </c>
      <c r="F45" s="8">
        <v>72</v>
      </c>
      <c r="G45" s="8">
        <f t="shared" si="2"/>
        <v>1924</v>
      </c>
      <c r="H45" s="9">
        <f t="shared" si="3"/>
        <v>39.77358490566038</v>
      </c>
      <c r="I45" s="9">
        <f t="shared" si="3"/>
        <v>118.18181818181819</v>
      </c>
      <c r="J45" s="10">
        <f t="shared" si="4"/>
        <v>41.67893961708395</v>
      </c>
    </row>
    <row r="46" spans="1:10" ht="15">
      <c r="A46" s="11" t="s">
        <v>45</v>
      </c>
      <c r="B46" s="4"/>
      <c r="C46" s="4"/>
      <c r="D46" s="4"/>
      <c r="E46" s="4">
        <v>240</v>
      </c>
      <c r="F46" s="4"/>
      <c r="G46" s="4">
        <f>+E46+F46</f>
        <v>240</v>
      </c>
      <c r="H46" s="5"/>
      <c r="I46" s="5"/>
      <c r="J46" s="6"/>
    </row>
    <row r="47" spans="1:10" ht="15">
      <c r="A47" s="7" t="s">
        <v>46</v>
      </c>
      <c r="B47" s="8">
        <v>6813</v>
      </c>
      <c r="C47" s="8">
        <v>328</v>
      </c>
      <c r="D47" s="8">
        <f t="shared" si="1"/>
        <v>7141</v>
      </c>
      <c r="E47" s="8">
        <v>7670</v>
      </c>
      <c r="F47" s="8">
        <v>379</v>
      </c>
      <c r="G47" s="8">
        <f t="shared" si="2"/>
        <v>8049</v>
      </c>
      <c r="H47" s="9">
        <f t="shared" si="3"/>
        <v>12.578893292235433</v>
      </c>
      <c r="I47" s="9">
        <f t="shared" si="3"/>
        <v>15.548780487804878</v>
      </c>
      <c r="J47" s="10">
        <f t="shared" si="4"/>
        <v>12.715305979554683</v>
      </c>
    </row>
    <row r="48" spans="1:10" ht="15">
      <c r="A48" s="11" t="s">
        <v>47</v>
      </c>
      <c r="B48" s="4">
        <v>176</v>
      </c>
      <c r="C48" s="4"/>
      <c r="D48" s="4">
        <f t="shared" si="1"/>
        <v>176</v>
      </c>
      <c r="E48" s="4">
        <v>378</v>
      </c>
      <c r="F48" s="4"/>
      <c r="G48" s="4">
        <f t="shared" si="2"/>
        <v>378</v>
      </c>
      <c r="H48" s="5">
        <f t="shared" si="3"/>
        <v>114.77272727272727</v>
      </c>
      <c r="I48" s="5"/>
      <c r="J48" s="6">
        <f t="shared" si="4"/>
        <v>114.77272727272727</v>
      </c>
    </row>
    <row r="49" spans="1:10" ht="15">
      <c r="A49" s="7" t="s">
        <v>48</v>
      </c>
      <c r="B49" s="8">
        <v>508</v>
      </c>
      <c r="C49" s="8"/>
      <c r="D49" s="8">
        <f t="shared" si="1"/>
        <v>508</v>
      </c>
      <c r="E49" s="8">
        <v>494</v>
      </c>
      <c r="F49" s="8">
        <v>4</v>
      </c>
      <c r="G49" s="8">
        <f t="shared" si="2"/>
        <v>498</v>
      </c>
      <c r="H49" s="9">
        <f t="shared" si="3"/>
        <v>-2.7559055118110236</v>
      </c>
      <c r="I49" s="9"/>
      <c r="J49" s="10">
        <f t="shared" si="4"/>
        <v>-1.968503937007874</v>
      </c>
    </row>
    <row r="50" spans="1:10" ht="15">
      <c r="A50" s="11" t="s">
        <v>49</v>
      </c>
      <c r="B50" s="4">
        <v>1675</v>
      </c>
      <c r="C50" s="4">
        <v>43</v>
      </c>
      <c r="D50" s="4">
        <f t="shared" si="1"/>
        <v>1718</v>
      </c>
      <c r="E50" s="4">
        <v>1887</v>
      </c>
      <c r="F50" s="4">
        <v>33</v>
      </c>
      <c r="G50" s="4">
        <f t="shared" si="2"/>
        <v>1920</v>
      </c>
      <c r="H50" s="5">
        <f t="shared" si="3"/>
        <v>12.656716417910449</v>
      </c>
      <c r="I50" s="5">
        <f t="shared" si="3"/>
        <v>-23.25581395348837</v>
      </c>
      <c r="J50" s="6">
        <f t="shared" si="4"/>
        <v>11.757857974388825</v>
      </c>
    </row>
    <row r="51" spans="1:10" ht="15">
      <c r="A51" s="7" t="s">
        <v>50</v>
      </c>
      <c r="B51" s="8">
        <v>2531</v>
      </c>
      <c r="C51" s="8">
        <v>51</v>
      </c>
      <c r="D51" s="8">
        <f t="shared" si="1"/>
        <v>2582</v>
      </c>
      <c r="E51" s="8">
        <v>2779</v>
      </c>
      <c r="F51" s="8">
        <v>70</v>
      </c>
      <c r="G51" s="8">
        <f t="shared" si="2"/>
        <v>2849</v>
      </c>
      <c r="H51" s="9">
        <f t="shared" si="3"/>
        <v>9.798498617147372</v>
      </c>
      <c r="I51" s="9">
        <f t="shared" si="3"/>
        <v>37.254901960784316</v>
      </c>
      <c r="J51" s="10">
        <f t="shared" si="4"/>
        <v>10.340821068938807</v>
      </c>
    </row>
    <row r="52" spans="1:10" ht="15">
      <c r="A52" s="11" t="s">
        <v>51</v>
      </c>
      <c r="B52" s="4">
        <v>1114</v>
      </c>
      <c r="C52" s="4"/>
      <c r="D52" s="4">
        <f t="shared" si="1"/>
        <v>1114</v>
      </c>
      <c r="E52" s="4">
        <v>1144</v>
      </c>
      <c r="F52" s="4"/>
      <c r="G52" s="4">
        <f t="shared" si="2"/>
        <v>1144</v>
      </c>
      <c r="H52" s="5">
        <f t="shared" si="3"/>
        <v>2.6929982046678633</v>
      </c>
      <c r="I52" s="5"/>
      <c r="J52" s="6">
        <f t="shared" si="4"/>
        <v>2.6929982046678633</v>
      </c>
    </row>
    <row r="53" spans="1:10" ht="15">
      <c r="A53" s="7" t="s">
        <v>52</v>
      </c>
      <c r="B53" s="8">
        <v>7835</v>
      </c>
      <c r="C53" s="8">
        <v>366</v>
      </c>
      <c r="D53" s="8">
        <f t="shared" si="1"/>
        <v>8201</v>
      </c>
      <c r="E53" s="8">
        <v>11251</v>
      </c>
      <c r="F53" s="8">
        <v>621</v>
      </c>
      <c r="G53" s="8">
        <f t="shared" si="2"/>
        <v>11872</v>
      </c>
      <c r="H53" s="9">
        <f t="shared" si="3"/>
        <v>43.599234205488195</v>
      </c>
      <c r="I53" s="9">
        <f t="shared" si="3"/>
        <v>69.67213114754098</v>
      </c>
      <c r="J53" s="10">
        <f t="shared" si="4"/>
        <v>44.762833800756006</v>
      </c>
    </row>
    <row r="54" spans="1:10" ht="15">
      <c r="A54" s="11" t="s">
        <v>53</v>
      </c>
      <c r="B54" s="4">
        <v>372</v>
      </c>
      <c r="C54" s="4"/>
      <c r="D54" s="4">
        <f t="shared" si="1"/>
        <v>372</v>
      </c>
      <c r="E54" s="4">
        <v>515</v>
      </c>
      <c r="F54" s="4"/>
      <c r="G54" s="4">
        <f t="shared" si="2"/>
        <v>515</v>
      </c>
      <c r="H54" s="5">
        <f t="shared" si="3"/>
        <v>38.44086021505376</v>
      </c>
      <c r="I54" s="5"/>
      <c r="J54" s="6">
        <f t="shared" si="4"/>
        <v>38.44086021505376</v>
      </c>
    </row>
    <row r="55" spans="1:10" ht="15">
      <c r="A55" s="7" t="s">
        <v>54</v>
      </c>
      <c r="B55" s="8">
        <v>1022</v>
      </c>
      <c r="C55" s="8">
        <v>4</v>
      </c>
      <c r="D55" s="8">
        <f t="shared" si="1"/>
        <v>1026</v>
      </c>
      <c r="E55" s="8">
        <v>782</v>
      </c>
      <c r="F55" s="8">
        <v>2</v>
      </c>
      <c r="G55" s="8">
        <f t="shared" si="2"/>
        <v>784</v>
      </c>
      <c r="H55" s="9">
        <f t="shared" si="3"/>
        <v>-23.483365949119374</v>
      </c>
      <c r="I55" s="9">
        <f t="shared" si="3"/>
        <v>-50</v>
      </c>
      <c r="J55" s="10">
        <f t="shared" si="4"/>
        <v>-23.586744639376217</v>
      </c>
    </row>
    <row r="56" spans="1:10" ht="15">
      <c r="A56" s="11" t="s">
        <v>55</v>
      </c>
      <c r="B56" s="4">
        <v>4614</v>
      </c>
      <c r="C56" s="4">
        <v>43</v>
      </c>
      <c r="D56" s="4">
        <f t="shared" si="1"/>
        <v>4657</v>
      </c>
      <c r="E56" s="4">
        <v>4802</v>
      </c>
      <c r="F56" s="4">
        <v>49</v>
      </c>
      <c r="G56" s="4">
        <f t="shared" si="2"/>
        <v>4851</v>
      </c>
      <c r="H56" s="5">
        <f t="shared" si="3"/>
        <v>4.074555700043346</v>
      </c>
      <c r="I56" s="5">
        <f t="shared" si="3"/>
        <v>13.953488372093023</v>
      </c>
      <c r="J56" s="6">
        <f t="shared" si="4"/>
        <v>4.165771956194975</v>
      </c>
    </row>
    <row r="57" spans="1:10" ht="15">
      <c r="A57" s="7" t="s">
        <v>65</v>
      </c>
      <c r="B57" s="8">
        <v>451</v>
      </c>
      <c r="C57" s="8">
        <v>118</v>
      </c>
      <c r="D57" s="8">
        <f t="shared" si="1"/>
        <v>569</v>
      </c>
      <c r="E57" s="8">
        <v>398</v>
      </c>
      <c r="F57" s="8">
        <v>97</v>
      </c>
      <c r="G57" s="8">
        <f t="shared" si="2"/>
        <v>495</v>
      </c>
      <c r="H57" s="9">
        <f t="shared" si="3"/>
        <v>-11.751662971175167</v>
      </c>
      <c r="I57" s="9">
        <f t="shared" si="3"/>
        <v>-17.796610169491526</v>
      </c>
      <c r="J57" s="10">
        <f t="shared" si="4"/>
        <v>-13.005272407732866</v>
      </c>
    </row>
    <row r="58" spans="1:10" ht="15">
      <c r="A58" s="11" t="s">
        <v>66</v>
      </c>
      <c r="B58" s="4">
        <v>115</v>
      </c>
      <c r="C58" s="4">
        <v>98</v>
      </c>
      <c r="D58" s="4">
        <f t="shared" si="1"/>
        <v>213</v>
      </c>
      <c r="E58" s="4">
        <v>61</v>
      </c>
      <c r="F58" s="4">
        <v>81</v>
      </c>
      <c r="G58" s="4">
        <f t="shared" si="2"/>
        <v>142</v>
      </c>
      <c r="H58" s="5">
        <f t="shared" si="3"/>
        <v>-46.95652173913044</v>
      </c>
      <c r="I58" s="5">
        <f t="shared" si="3"/>
        <v>-17.346938775510203</v>
      </c>
      <c r="J58" s="6">
        <f t="shared" si="4"/>
        <v>-33.33333333333333</v>
      </c>
    </row>
    <row r="59" spans="1:10" ht="15">
      <c r="A59" s="15" t="s">
        <v>56</v>
      </c>
      <c r="B59" s="16">
        <f>B60-SUM(B5+B9+B19+B31+B57+B58)</f>
        <v>297565</v>
      </c>
      <c r="C59" s="16">
        <f>C60-SUM(C5+C9+C19+C31+C57+C58)</f>
        <v>228616</v>
      </c>
      <c r="D59" s="16">
        <f>D60-SUM(D5+D9+D19+D31+D57+D58)</f>
        <v>526181</v>
      </c>
      <c r="E59" s="16">
        <f>E60-SUM(E5+E9+E19+E31+E57+E58)</f>
        <v>316003</v>
      </c>
      <c r="F59" s="16">
        <f>F60-SUM(F5+F9+F19+F31+F57+F58)</f>
        <v>232887</v>
      </c>
      <c r="G59" s="16">
        <f>G60-SUM(G5+G9+G19+G31+G57+G58)</f>
        <v>548890</v>
      </c>
      <c r="H59" s="17">
        <f>+((E59-B59)/B59)*100</f>
        <v>6.196293246853628</v>
      </c>
      <c r="I59" s="17">
        <f t="shared" si="3"/>
        <v>1.8681982013507366</v>
      </c>
      <c r="J59" s="17">
        <f t="shared" si="3"/>
        <v>4.3158152802932825</v>
      </c>
    </row>
    <row r="60" spans="1:10" ht="15">
      <c r="A60" s="18" t="s">
        <v>57</v>
      </c>
      <c r="B60" s="19">
        <f>SUM(B4:B58)</f>
        <v>360545</v>
      </c>
      <c r="C60" s="19">
        <f>SUM(C4:C58)</f>
        <v>263389</v>
      </c>
      <c r="D60" s="19">
        <f>SUM(D4:D58)</f>
        <v>623934</v>
      </c>
      <c r="E60" s="19">
        <f>SUM(E4:E58)</f>
        <v>388477</v>
      </c>
      <c r="F60" s="19">
        <f>SUM(F4:F58)</f>
        <v>271663</v>
      </c>
      <c r="G60" s="19">
        <f>SUM(G4:G58)</f>
        <v>660140</v>
      </c>
      <c r="H60" s="20">
        <f>+((E60-B60)/B60)*100</f>
        <v>7.747160548613905</v>
      </c>
      <c r="I60" s="20">
        <f t="shared" si="3"/>
        <v>3.1413612565445024</v>
      </c>
      <c r="J60" s="20">
        <f t="shared" si="3"/>
        <v>5.802857353502134</v>
      </c>
    </row>
    <row r="61" spans="1:10" ht="15.75" thickBot="1">
      <c r="A61" s="21" t="s">
        <v>58</v>
      </c>
      <c r="B61" s="60">
        <v>147537</v>
      </c>
      <c r="C61" s="60"/>
      <c r="D61" s="60"/>
      <c r="E61" s="60">
        <v>171438</v>
      </c>
      <c r="F61" s="60"/>
      <c r="G61" s="60"/>
      <c r="H61" s="61">
        <f>+((E61-B61)/B61)*100</f>
        <v>16.20000406677647</v>
      </c>
      <c r="I61" s="61"/>
      <c r="J61" s="62"/>
    </row>
    <row r="62" spans="1:10" ht="15">
      <c r="A62" s="22" t="s">
        <v>59</v>
      </c>
      <c r="B62" s="23"/>
      <c r="C62" s="23"/>
      <c r="D62" s="23">
        <f>+D60+B61</f>
        <v>771471</v>
      </c>
      <c r="E62" s="23"/>
      <c r="F62" s="23"/>
      <c r="G62" s="23">
        <f>+G60+E61</f>
        <v>831578</v>
      </c>
      <c r="H62" s="24"/>
      <c r="I62" s="24"/>
      <c r="J62" s="24">
        <f>+((G62-D62)/D62)*100</f>
        <v>7.79121963106844</v>
      </c>
    </row>
    <row r="63" spans="1:10" ht="15">
      <c r="A63" s="45"/>
      <c r="B63" s="46"/>
      <c r="C63" s="46"/>
      <c r="D63" s="46"/>
      <c r="E63" s="46"/>
      <c r="F63" s="46"/>
      <c r="G63" s="46"/>
      <c r="H63" s="46"/>
      <c r="I63" s="46"/>
      <c r="J63" s="47"/>
    </row>
    <row r="64" spans="1:10" ht="15.75" thickBot="1">
      <c r="A64" s="48"/>
      <c r="B64" s="49"/>
      <c r="C64" s="49"/>
      <c r="D64" s="49"/>
      <c r="E64" s="49"/>
      <c r="F64" s="49"/>
      <c r="G64" s="49"/>
      <c r="H64" s="49"/>
      <c r="I64" s="49"/>
      <c r="J64" s="50"/>
    </row>
    <row r="65" spans="1:10" ht="45.75" customHeight="1">
      <c r="A65" s="51" t="s">
        <v>68</v>
      </c>
      <c r="B65" s="51"/>
      <c r="C65" s="51"/>
      <c r="D65" s="51"/>
      <c r="E65" s="51"/>
      <c r="F65" s="51"/>
      <c r="G65" s="51"/>
      <c r="H65" s="51"/>
      <c r="I65" s="51"/>
      <c r="J65" s="51"/>
    </row>
    <row r="70" spans="2:7" ht="15">
      <c r="B70" s="25"/>
      <c r="C70" s="25"/>
      <c r="D70" s="25"/>
      <c r="E70" s="25"/>
      <c r="F70" s="25"/>
      <c r="G70" s="25"/>
    </row>
    <row r="71" spans="2:7" ht="15">
      <c r="B71" s="25"/>
      <c r="C71" s="25"/>
      <c r="D71" s="25"/>
      <c r="E71" s="25"/>
      <c r="F71" s="25"/>
      <c r="G71" s="25"/>
    </row>
  </sheetData>
  <sheetProtection/>
  <mergeCells count="11">
    <mergeCell ref="A63:J63"/>
    <mergeCell ref="A64:J64"/>
    <mergeCell ref="A65:J65"/>
    <mergeCell ref="A1:J1"/>
    <mergeCell ref="A2:A3"/>
    <mergeCell ref="B2:D2"/>
    <mergeCell ref="E2:G2"/>
    <mergeCell ref="H2:J2"/>
    <mergeCell ref="B61:D61"/>
    <mergeCell ref="E61:G61"/>
    <mergeCell ref="H61:J61"/>
  </mergeCells>
  <printOptions/>
  <pageMargins left="0.7" right="0.7" top="0.75" bottom="0.75" header="0.3" footer="0.3"/>
  <pageSetup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dimension ref="A1:J65"/>
  <sheetViews>
    <sheetView zoomScale="80" zoomScaleNormal="80" zoomScalePageLayoutView="0" workbookViewId="0" topLeftCell="A41">
      <selection activeCell="A65" sqref="A65:J65"/>
    </sheetView>
  </sheetViews>
  <sheetFormatPr defaultColWidth="9.140625" defaultRowHeight="15"/>
  <cols>
    <col min="1" max="1" width="24.7109375" style="0" customWidth="1"/>
    <col min="2" max="10" width="14.28125" style="0" customWidth="1"/>
  </cols>
  <sheetData>
    <row r="1" spans="1:10" ht="23.25" customHeight="1">
      <c r="A1" s="52" t="s">
        <v>69</v>
      </c>
      <c r="B1" s="53"/>
      <c r="C1" s="53"/>
      <c r="D1" s="53"/>
      <c r="E1" s="53"/>
      <c r="F1" s="53"/>
      <c r="G1" s="53"/>
      <c r="H1" s="53"/>
      <c r="I1" s="53"/>
      <c r="J1" s="54"/>
    </row>
    <row r="2" spans="1:10" ht="26.25" customHeight="1">
      <c r="A2" s="55" t="s">
        <v>1</v>
      </c>
      <c r="B2" s="57" t="s">
        <v>2</v>
      </c>
      <c r="C2" s="57"/>
      <c r="D2" s="57"/>
      <c r="E2" s="57" t="s">
        <v>3</v>
      </c>
      <c r="F2" s="57"/>
      <c r="G2" s="57"/>
      <c r="H2" s="58" t="s">
        <v>4</v>
      </c>
      <c r="I2" s="58"/>
      <c r="J2" s="59"/>
    </row>
    <row r="3" spans="1:10" ht="15">
      <c r="A3" s="56"/>
      <c r="B3" s="1" t="s">
        <v>5</v>
      </c>
      <c r="C3" s="1" t="s">
        <v>6</v>
      </c>
      <c r="D3" s="1" t="s">
        <v>7</v>
      </c>
      <c r="E3" s="1" t="s">
        <v>5</v>
      </c>
      <c r="F3" s="1" t="s">
        <v>6</v>
      </c>
      <c r="G3" s="1" t="s">
        <v>7</v>
      </c>
      <c r="H3" s="1" t="s">
        <v>5</v>
      </c>
      <c r="I3" s="1" t="s">
        <v>6</v>
      </c>
      <c r="J3" s="2" t="s">
        <v>7</v>
      </c>
    </row>
    <row r="4" spans="1:10" ht="15">
      <c r="A4" s="3" t="s">
        <v>8</v>
      </c>
      <c r="B4" s="4">
        <v>8923923</v>
      </c>
      <c r="C4" s="4">
        <v>18118010</v>
      </c>
      <c r="D4" s="4">
        <f>+B4+C4</f>
        <v>27041933</v>
      </c>
      <c r="E4" s="4">
        <v>9451286</v>
      </c>
      <c r="F4" s="4">
        <v>19508061</v>
      </c>
      <c r="G4" s="4">
        <f>+E4+F4</f>
        <v>28959347</v>
      </c>
      <c r="H4" s="5">
        <f>+((E4-B4)/B4)*100</f>
        <v>5.909542249524116</v>
      </c>
      <c r="I4" s="5">
        <f aca="true" t="shared" si="0" ref="I4:J18">+((F4-C4)/C4)*100</f>
        <v>7.67220572237238</v>
      </c>
      <c r="J4" s="6">
        <f t="shared" si="0"/>
        <v>7.0905212286414585</v>
      </c>
    </row>
    <row r="5" spans="1:10" ht="15">
      <c r="A5" s="7" t="s">
        <v>60</v>
      </c>
      <c r="B5" s="8">
        <v>6940306</v>
      </c>
      <c r="C5" s="8">
        <v>3857109</v>
      </c>
      <c r="D5" s="8">
        <f aca="true" t="shared" si="1" ref="D5:D58">+B5+C5</f>
        <v>10797415</v>
      </c>
      <c r="E5" s="8">
        <v>8288369</v>
      </c>
      <c r="F5" s="8">
        <v>4303400</v>
      </c>
      <c r="G5" s="8">
        <f aca="true" t="shared" si="2" ref="G5:G58">+E5+F5</f>
        <v>12591769</v>
      </c>
      <c r="H5" s="9">
        <f>+((E5-B5)/B5)*100</f>
        <v>19.42368247163742</v>
      </c>
      <c r="I5" s="9">
        <f t="shared" si="0"/>
        <v>11.570608971641715</v>
      </c>
      <c r="J5" s="10">
        <f t="shared" si="0"/>
        <v>16.618366525691567</v>
      </c>
    </row>
    <row r="6" spans="1:10" ht="15">
      <c r="A6" s="11" t="s">
        <v>9</v>
      </c>
      <c r="B6" s="4">
        <v>4843301</v>
      </c>
      <c r="C6" s="4">
        <v>679929</v>
      </c>
      <c r="D6" s="4">
        <f t="shared" si="1"/>
        <v>5523230</v>
      </c>
      <c r="E6" s="4">
        <v>5171411</v>
      </c>
      <c r="F6" s="4">
        <v>699054</v>
      </c>
      <c r="G6" s="4">
        <f t="shared" si="2"/>
        <v>5870465</v>
      </c>
      <c r="H6" s="5">
        <f>+((E6-B6)/B6)*100</f>
        <v>6.7745118463626355</v>
      </c>
      <c r="I6" s="5">
        <f t="shared" si="0"/>
        <v>2.8127936887527962</v>
      </c>
      <c r="J6" s="6">
        <f t="shared" si="0"/>
        <v>6.2868104351982455</v>
      </c>
    </row>
    <row r="7" spans="1:10" ht="15">
      <c r="A7" s="7" t="s">
        <v>10</v>
      </c>
      <c r="B7" s="8">
        <v>4085916</v>
      </c>
      <c r="C7" s="8">
        <v>999627</v>
      </c>
      <c r="D7" s="8">
        <f t="shared" si="1"/>
        <v>5085543</v>
      </c>
      <c r="E7" s="8">
        <v>4600142</v>
      </c>
      <c r="F7" s="8">
        <v>963140</v>
      </c>
      <c r="G7" s="8">
        <f t="shared" si="2"/>
        <v>5563282</v>
      </c>
      <c r="H7" s="9">
        <f>+((E7-B7)/B7)*100</f>
        <v>12.585329703302762</v>
      </c>
      <c r="I7" s="9">
        <f t="shared" si="0"/>
        <v>-3.6500614729294028</v>
      </c>
      <c r="J7" s="10">
        <f t="shared" si="0"/>
        <v>9.394060771878245</v>
      </c>
    </row>
    <row r="8" spans="1:10" ht="15">
      <c r="A8" s="11" t="s">
        <v>11</v>
      </c>
      <c r="B8" s="4">
        <v>2977048</v>
      </c>
      <c r="C8" s="4">
        <v>8192667</v>
      </c>
      <c r="D8" s="4">
        <f t="shared" si="1"/>
        <v>11169715</v>
      </c>
      <c r="E8" s="4">
        <v>3252606</v>
      </c>
      <c r="F8" s="4">
        <v>7407044</v>
      </c>
      <c r="G8" s="4">
        <f t="shared" si="2"/>
        <v>10659650</v>
      </c>
      <c r="H8" s="5">
        <f>+((E8-B8)/B8)*100</f>
        <v>9.256081863644791</v>
      </c>
      <c r="I8" s="5">
        <f t="shared" si="0"/>
        <v>-9.589343738736115</v>
      </c>
      <c r="J8" s="6">
        <f t="shared" si="0"/>
        <v>-4.566499682400133</v>
      </c>
    </row>
    <row r="9" spans="1:10" ht="15">
      <c r="A9" s="7" t="s">
        <v>62</v>
      </c>
      <c r="B9" s="8">
        <v>122675</v>
      </c>
      <c r="C9" s="8">
        <v>122108</v>
      </c>
      <c r="D9" s="8">
        <f t="shared" si="1"/>
        <v>244783</v>
      </c>
      <c r="E9" s="8">
        <v>167510</v>
      </c>
      <c r="F9" s="8">
        <v>182795</v>
      </c>
      <c r="G9" s="8">
        <f t="shared" si="2"/>
        <v>350305</v>
      </c>
      <c r="H9" s="9">
        <f>+((E9-B9)/B9)*100</f>
        <v>36.54778887303852</v>
      </c>
      <c r="I9" s="9">
        <f t="shared" si="0"/>
        <v>49.6994463917188</v>
      </c>
      <c r="J9" s="10">
        <f t="shared" si="0"/>
        <v>43.108385794765155</v>
      </c>
    </row>
    <row r="10" spans="1:10" ht="15">
      <c r="A10" s="11" t="s">
        <v>12</v>
      </c>
      <c r="B10" s="4">
        <v>361365</v>
      </c>
      <c r="C10" s="4">
        <v>1050896</v>
      </c>
      <c r="D10" s="4">
        <f t="shared" si="1"/>
        <v>1412261</v>
      </c>
      <c r="E10" s="4">
        <v>415070</v>
      </c>
      <c r="F10" s="4">
        <v>984075</v>
      </c>
      <c r="G10" s="4">
        <f t="shared" si="2"/>
        <v>1399145</v>
      </c>
      <c r="H10" s="5">
        <f>+((E10-B10)/B10)*100</f>
        <v>14.861704924383934</v>
      </c>
      <c r="I10" s="5">
        <f t="shared" si="0"/>
        <v>-6.3584788599442765</v>
      </c>
      <c r="J10" s="12">
        <f t="shared" si="0"/>
        <v>-0.9287235149876687</v>
      </c>
    </row>
    <row r="11" spans="1:10" ht="15">
      <c r="A11" s="7" t="s">
        <v>13</v>
      </c>
      <c r="B11" s="8">
        <v>710566</v>
      </c>
      <c r="C11" s="8">
        <v>584178</v>
      </c>
      <c r="D11" s="8">
        <f t="shared" si="1"/>
        <v>1294744</v>
      </c>
      <c r="E11" s="8">
        <v>796114</v>
      </c>
      <c r="F11" s="8">
        <v>495786</v>
      </c>
      <c r="G11" s="8">
        <f t="shared" si="2"/>
        <v>1291900</v>
      </c>
      <c r="H11" s="9">
        <f>+((E11-B11)/B11)*100</f>
        <v>12.039416465184093</v>
      </c>
      <c r="I11" s="9">
        <f t="shared" si="0"/>
        <v>-15.131004591066421</v>
      </c>
      <c r="J11" s="13">
        <f t="shared" si="0"/>
        <v>-0.21965732221968204</v>
      </c>
    </row>
    <row r="12" spans="1:10" ht="15">
      <c r="A12" s="11" t="s">
        <v>14</v>
      </c>
      <c r="B12" s="4">
        <v>1987998</v>
      </c>
      <c r="C12" s="4">
        <v>277960</v>
      </c>
      <c r="D12" s="4">
        <f t="shared" si="1"/>
        <v>2265958</v>
      </c>
      <c r="E12" s="4">
        <v>2224650</v>
      </c>
      <c r="F12" s="4">
        <v>296638</v>
      </c>
      <c r="G12" s="4">
        <f t="shared" si="2"/>
        <v>2521288</v>
      </c>
      <c r="H12" s="5">
        <f>+((E12-B12)/B12)*100</f>
        <v>11.904036120760685</v>
      </c>
      <c r="I12" s="5">
        <f t="shared" si="0"/>
        <v>6.719671895236725</v>
      </c>
      <c r="J12" s="6">
        <f t="shared" si="0"/>
        <v>11.268081756149055</v>
      </c>
    </row>
    <row r="13" spans="1:10" ht="15">
      <c r="A13" s="7" t="s">
        <v>15</v>
      </c>
      <c r="B13" s="8">
        <v>1284607</v>
      </c>
      <c r="C13" s="8">
        <v>38405</v>
      </c>
      <c r="D13" s="8">
        <f t="shared" si="1"/>
        <v>1323012</v>
      </c>
      <c r="E13" s="8">
        <v>1462856</v>
      </c>
      <c r="F13" s="8">
        <v>39297</v>
      </c>
      <c r="G13" s="8">
        <f t="shared" si="2"/>
        <v>1502153</v>
      </c>
      <c r="H13" s="9">
        <f>+((E13-B13)/B13)*100</f>
        <v>13.875761225028354</v>
      </c>
      <c r="I13" s="9">
        <f t="shared" si="0"/>
        <v>2.3226142429371177</v>
      </c>
      <c r="J13" s="10">
        <f t="shared" si="0"/>
        <v>13.540391168031734</v>
      </c>
    </row>
    <row r="14" spans="1:10" ht="15">
      <c r="A14" s="11" t="s">
        <v>16</v>
      </c>
      <c r="B14" s="4">
        <v>493357</v>
      </c>
      <c r="C14" s="4">
        <v>10407</v>
      </c>
      <c r="D14" s="4">
        <f t="shared" si="1"/>
        <v>503764</v>
      </c>
      <c r="E14" s="4">
        <v>506846</v>
      </c>
      <c r="F14" s="4">
        <v>9583</v>
      </c>
      <c r="G14" s="4">
        <f t="shared" si="2"/>
        <v>516429</v>
      </c>
      <c r="H14" s="5">
        <f>+((E14-B14)/B14)*100</f>
        <v>2.734125592623597</v>
      </c>
      <c r="I14" s="5">
        <f t="shared" si="0"/>
        <v>-7.917747669837609</v>
      </c>
      <c r="J14" s="6">
        <f t="shared" si="0"/>
        <v>2.5140740505474786</v>
      </c>
    </row>
    <row r="15" spans="1:10" ht="15">
      <c r="A15" s="7" t="s">
        <v>17</v>
      </c>
      <c r="B15" s="8">
        <v>921079</v>
      </c>
      <c r="C15" s="8">
        <v>82731</v>
      </c>
      <c r="D15" s="8">
        <f t="shared" si="1"/>
        <v>1003810</v>
      </c>
      <c r="E15" s="8">
        <v>1141712</v>
      </c>
      <c r="F15" s="8">
        <v>79679</v>
      </c>
      <c r="G15" s="8">
        <f t="shared" si="2"/>
        <v>1221391</v>
      </c>
      <c r="H15" s="9">
        <f>+((E15-B15)/B15)*100</f>
        <v>23.95375423823581</v>
      </c>
      <c r="I15" s="14">
        <f t="shared" si="0"/>
        <v>-3.689064558629776</v>
      </c>
      <c r="J15" s="10">
        <f t="shared" si="0"/>
        <v>21.675516282961915</v>
      </c>
    </row>
    <row r="16" spans="1:10" ht="15">
      <c r="A16" s="11" t="s">
        <v>18</v>
      </c>
      <c r="B16" s="4">
        <v>85626</v>
      </c>
      <c r="C16" s="4"/>
      <c r="D16" s="4">
        <f t="shared" si="1"/>
        <v>85626</v>
      </c>
      <c r="E16" s="4">
        <v>88970</v>
      </c>
      <c r="F16" s="4"/>
      <c r="G16" s="4">
        <f t="shared" si="2"/>
        <v>88970</v>
      </c>
      <c r="H16" s="5">
        <f>+((E16-B16)/B16)*100</f>
        <v>3.9053558498586876</v>
      </c>
      <c r="I16" s="5"/>
      <c r="J16" s="6">
        <f t="shared" si="0"/>
        <v>3.9053558498586876</v>
      </c>
    </row>
    <row r="17" spans="1:10" ht="15">
      <c r="A17" s="7" t="s">
        <v>19</v>
      </c>
      <c r="B17" s="8">
        <v>106249</v>
      </c>
      <c r="C17" s="8"/>
      <c r="D17" s="8">
        <f t="shared" si="1"/>
        <v>106249</v>
      </c>
      <c r="E17" s="8">
        <v>100760</v>
      </c>
      <c r="F17" s="8"/>
      <c r="G17" s="8">
        <f t="shared" si="2"/>
        <v>100760</v>
      </c>
      <c r="H17" s="9">
        <f>+((E17-B17)/B17)*100</f>
        <v>-5.166166269800186</v>
      </c>
      <c r="I17" s="14"/>
      <c r="J17" s="10">
        <f t="shared" si="0"/>
        <v>-5.166166269800186</v>
      </c>
    </row>
    <row r="18" spans="1:10" ht="15">
      <c r="A18" s="11" t="s">
        <v>20</v>
      </c>
      <c r="B18" s="4">
        <v>68455</v>
      </c>
      <c r="C18" s="4">
        <v>1674</v>
      </c>
      <c r="D18" s="4">
        <f t="shared" si="1"/>
        <v>70129</v>
      </c>
      <c r="E18" s="4">
        <v>69495</v>
      </c>
      <c r="F18" s="4">
        <v>2891</v>
      </c>
      <c r="G18" s="4">
        <f t="shared" si="2"/>
        <v>72386</v>
      </c>
      <c r="H18" s="5">
        <f>+((E18-B18)/B18)*100</f>
        <v>1.5192462201446206</v>
      </c>
      <c r="I18" s="5">
        <f>+((F18-C18)/C18)*100</f>
        <v>72.70011947431301</v>
      </c>
      <c r="J18" s="6">
        <f t="shared" si="0"/>
        <v>3.218354746253333</v>
      </c>
    </row>
    <row r="19" spans="1:10" ht="15">
      <c r="A19" s="7" t="s">
        <v>63</v>
      </c>
      <c r="B19" s="8"/>
      <c r="C19" s="8"/>
      <c r="D19" s="8"/>
      <c r="E19" s="8"/>
      <c r="F19" s="8"/>
      <c r="G19" s="8"/>
      <c r="H19" s="9"/>
      <c r="I19" s="14"/>
      <c r="J19" s="10"/>
    </row>
    <row r="20" spans="1:10" ht="15">
      <c r="A20" s="11" t="s">
        <v>21</v>
      </c>
      <c r="B20" s="4">
        <v>72922</v>
      </c>
      <c r="C20" s="4">
        <v>2479</v>
      </c>
      <c r="D20" s="4">
        <f t="shared" si="1"/>
        <v>75401</v>
      </c>
      <c r="E20" s="4">
        <v>102046</v>
      </c>
      <c r="F20" s="4">
        <v>4977</v>
      </c>
      <c r="G20" s="4">
        <f t="shared" si="2"/>
        <v>107023</v>
      </c>
      <c r="H20" s="5">
        <f>+((E20-B20)/B20)*100</f>
        <v>39.93856449356847</v>
      </c>
      <c r="I20" s="5">
        <f>+((F20-C20)/C20)*100</f>
        <v>100.76643807987091</v>
      </c>
      <c r="J20" s="6">
        <f>+((G20-D20)/D20)*100</f>
        <v>41.938435829763534</v>
      </c>
    </row>
    <row r="21" spans="1:10" ht="15">
      <c r="A21" s="7" t="s">
        <v>22</v>
      </c>
      <c r="B21" s="8"/>
      <c r="C21" s="8"/>
      <c r="D21" s="8"/>
      <c r="E21" s="8">
        <v>286</v>
      </c>
      <c r="F21" s="8"/>
      <c r="G21" s="8">
        <f t="shared" si="2"/>
        <v>286</v>
      </c>
      <c r="H21" s="9"/>
      <c r="I21" s="14"/>
      <c r="J21" s="10"/>
    </row>
    <row r="22" spans="1:10" ht="15">
      <c r="A22" s="11" t="s">
        <v>23</v>
      </c>
      <c r="B22" s="4">
        <v>228339</v>
      </c>
      <c r="C22" s="4">
        <v>338</v>
      </c>
      <c r="D22" s="4">
        <f t="shared" si="1"/>
        <v>228677</v>
      </c>
      <c r="E22" s="4">
        <v>162979</v>
      </c>
      <c r="F22" s="4">
        <v>314</v>
      </c>
      <c r="G22" s="4">
        <f t="shared" si="2"/>
        <v>163293</v>
      </c>
      <c r="H22" s="5">
        <f aca="true" t="shared" si="3" ref="H22:J60">+((E22-B22)/B22)*100</f>
        <v>-28.62410713894692</v>
      </c>
      <c r="I22" s="5">
        <f t="shared" si="3"/>
        <v>-7.100591715976331</v>
      </c>
      <c r="J22" s="6">
        <f t="shared" si="3"/>
        <v>-28.592293934239123</v>
      </c>
    </row>
    <row r="23" spans="1:10" ht="15">
      <c r="A23" s="7" t="s">
        <v>24</v>
      </c>
      <c r="B23" s="8">
        <v>58105</v>
      </c>
      <c r="C23" s="8"/>
      <c r="D23" s="8">
        <f t="shared" si="1"/>
        <v>58105</v>
      </c>
      <c r="E23" s="8">
        <v>65822</v>
      </c>
      <c r="F23" s="8"/>
      <c r="G23" s="8">
        <f t="shared" si="2"/>
        <v>65822</v>
      </c>
      <c r="H23" s="9">
        <f t="shared" si="3"/>
        <v>13.281128990620427</v>
      </c>
      <c r="I23" s="14"/>
      <c r="J23" s="10">
        <f t="shared" si="3"/>
        <v>13.281128990620427</v>
      </c>
    </row>
    <row r="24" spans="1:10" ht="15">
      <c r="A24" s="11" t="s">
        <v>25</v>
      </c>
      <c r="B24" s="4">
        <v>26564</v>
      </c>
      <c r="C24" s="4">
        <v>16429</v>
      </c>
      <c r="D24" s="4">
        <f t="shared" si="1"/>
        <v>42993</v>
      </c>
      <c r="E24" s="4">
        <v>46438</v>
      </c>
      <c r="F24" s="4">
        <v>12159</v>
      </c>
      <c r="G24" s="4">
        <f t="shared" si="2"/>
        <v>58597</v>
      </c>
      <c r="H24" s="5">
        <f t="shared" si="3"/>
        <v>74.81553982833911</v>
      </c>
      <c r="I24" s="5">
        <f t="shared" si="3"/>
        <v>-25.990626331487004</v>
      </c>
      <c r="J24" s="6">
        <f t="shared" si="3"/>
        <v>36.294280464261625</v>
      </c>
    </row>
    <row r="25" spans="1:10" ht="15">
      <c r="A25" s="7" t="s">
        <v>26</v>
      </c>
      <c r="B25" s="8">
        <v>13657</v>
      </c>
      <c r="C25" s="8">
        <v>359</v>
      </c>
      <c r="D25" s="8">
        <f t="shared" si="1"/>
        <v>14016</v>
      </c>
      <c r="E25" s="8">
        <v>87937</v>
      </c>
      <c r="F25" s="8">
        <v>628</v>
      </c>
      <c r="G25" s="8">
        <f t="shared" si="2"/>
        <v>88565</v>
      </c>
      <c r="H25" s="9">
        <f t="shared" si="3"/>
        <v>543.8969026872666</v>
      </c>
      <c r="I25" s="14">
        <f t="shared" si="3"/>
        <v>74.93036211699165</v>
      </c>
      <c r="J25" s="10">
        <f t="shared" si="3"/>
        <v>531.8849885844749</v>
      </c>
    </row>
    <row r="26" spans="1:10" ht="15">
      <c r="A26" s="11" t="s">
        <v>27</v>
      </c>
      <c r="B26" s="4"/>
      <c r="C26" s="4"/>
      <c r="D26" s="4"/>
      <c r="E26" s="4"/>
      <c r="F26" s="4"/>
      <c r="G26" s="4"/>
      <c r="H26" s="5"/>
      <c r="I26" s="5"/>
      <c r="J26" s="6"/>
    </row>
    <row r="27" spans="1:10" ht="15">
      <c r="A27" s="7" t="s">
        <v>28</v>
      </c>
      <c r="B27" s="8">
        <v>186346</v>
      </c>
      <c r="C27" s="8">
        <v>3146</v>
      </c>
      <c r="D27" s="8">
        <f t="shared" si="1"/>
        <v>189492</v>
      </c>
      <c r="E27" s="8">
        <v>227591</v>
      </c>
      <c r="F27" s="8">
        <v>5100</v>
      </c>
      <c r="G27" s="8">
        <f t="shared" si="2"/>
        <v>232691</v>
      </c>
      <c r="H27" s="9">
        <f t="shared" si="3"/>
        <v>22.13355800500145</v>
      </c>
      <c r="I27" s="14">
        <f t="shared" si="3"/>
        <v>62.1106166560712</v>
      </c>
      <c r="J27" s="10">
        <f t="shared" si="3"/>
        <v>22.79726848626855</v>
      </c>
    </row>
    <row r="28" spans="1:10" ht="15">
      <c r="A28" s="11" t="s">
        <v>29</v>
      </c>
      <c r="B28" s="4">
        <v>905243</v>
      </c>
      <c r="C28" s="4">
        <v>9015</v>
      </c>
      <c r="D28" s="4">
        <f t="shared" si="1"/>
        <v>914258</v>
      </c>
      <c r="E28" s="4">
        <v>986536</v>
      </c>
      <c r="F28" s="4">
        <v>9304</v>
      </c>
      <c r="G28" s="4">
        <f t="shared" si="2"/>
        <v>995840</v>
      </c>
      <c r="H28" s="5">
        <f t="shared" si="3"/>
        <v>8.980240664661313</v>
      </c>
      <c r="I28" s="5">
        <f t="shared" si="3"/>
        <v>3.2057681641708267</v>
      </c>
      <c r="J28" s="6">
        <f t="shared" si="3"/>
        <v>8.92330173758392</v>
      </c>
    </row>
    <row r="29" spans="1:10" ht="15">
      <c r="A29" s="7" t="s">
        <v>30</v>
      </c>
      <c r="B29" s="8">
        <v>421160</v>
      </c>
      <c r="C29" s="8">
        <v>11674</v>
      </c>
      <c r="D29" s="8">
        <f t="shared" si="1"/>
        <v>432834</v>
      </c>
      <c r="E29" s="8">
        <v>420729</v>
      </c>
      <c r="F29" s="8">
        <v>7250</v>
      </c>
      <c r="G29" s="8">
        <f t="shared" si="2"/>
        <v>427979</v>
      </c>
      <c r="H29" s="14">
        <f t="shared" si="3"/>
        <v>-0.10233640421692468</v>
      </c>
      <c r="I29" s="14">
        <f t="shared" si="3"/>
        <v>-37.89617954428645</v>
      </c>
      <c r="J29" s="10">
        <f t="shared" si="3"/>
        <v>-1.1216771325727646</v>
      </c>
    </row>
    <row r="30" spans="1:10" ht="15">
      <c r="A30" s="11" t="s">
        <v>31</v>
      </c>
      <c r="B30" s="4">
        <v>141785</v>
      </c>
      <c r="C30" s="4">
        <v>1237</v>
      </c>
      <c r="D30" s="4">
        <f t="shared" si="1"/>
        <v>143022</v>
      </c>
      <c r="E30" s="4">
        <v>134694</v>
      </c>
      <c r="F30" s="4">
        <v>283</v>
      </c>
      <c r="G30" s="4">
        <f t="shared" si="2"/>
        <v>134977</v>
      </c>
      <c r="H30" s="5">
        <f t="shared" si="3"/>
        <v>-5.0012342631449025</v>
      </c>
      <c r="I30" s="5">
        <f t="shared" si="3"/>
        <v>-77.12206952303961</v>
      </c>
      <c r="J30" s="6">
        <f t="shared" si="3"/>
        <v>-5.625008739914139</v>
      </c>
    </row>
    <row r="31" spans="1:10" ht="15">
      <c r="A31" s="7" t="s">
        <v>64</v>
      </c>
      <c r="B31" s="8">
        <v>1134</v>
      </c>
      <c r="C31" s="8">
        <v>15024</v>
      </c>
      <c r="D31" s="8">
        <f t="shared" si="1"/>
        <v>16158</v>
      </c>
      <c r="E31" s="8">
        <v>1636</v>
      </c>
      <c r="F31" s="8">
        <v>17836</v>
      </c>
      <c r="G31" s="8">
        <f t="shared" si="2"/>
        <v>19472</v>
      </c>
      <c r="H31" s="9">
        <f t="shared" si="3"/>
        <v>44.26807760141093</v>
      </c>
      <c r="I31" s="14">
        <f t="shared" si="3"/>
        <v>18.716719914802983</v>
      </c>
      <c r="J31" s="10">
        <f t="shared" si="3"/>
        <v>20.509964104468377</v>
      </c>
    </row>
    <row r="32" spans="1:10" ht="15">
      <c r="A32" s="11" t="s">
        <v>32</v>
      </c>
      <c r="B32" s="4"/>
      <c r="C32" s="4"/>
      <c r="D32" s="4"/>
      <c r="E32" s="4">
        <v>10783</v>
      </c>
      <c r="F32" s="4"/>
      <c r="G32" s="4">
        <f>+E32+F32</f>
        <v>10783</v>
      </c>
      <c r="H32" s="5"/>
      <c r="I32" s="5"/>
      <c r="J32" s="6"/>
    </row>
    <row r="33" spans="1:10" ht="15">
      <c r="A33" s="7" t="s">
        <v>33</v>
      </c>
      <c r="B33" s="8">
        <v>410204</v>
      </c>
      <c r="C33" s="8">
        <v>140034</v>
      </c>
      <c r="D33" s="8">
        <f t="shared" si="1"/>
        <v>550238</v>
      </c>
      <c r="E33" s="8">
        <v>425832</v>
      </c>
      <c r="F33" s="8">
        <v>136203</v>
      </c>
      <c r="G33" s="8">
        <f t="shared" si="2"/>
        <v>562035</v>
      </c>
      <c r="H33" s="9">
        <f t="shared" si="3"/>
        <v>3.8098117034451153</v>
      </c>
      <c r="I33" s="14">
        <f t="shared" si="3"/>
        <v>-2.735764171558336</v>
      </c>
      <c r="J33" s="10">
        <f t="shared" si="3"/>
        <v>2.14398133171464</v>
      </c>
    </row>
    <row r="34" spans="1:10" ht="15">
      <c r="A34" s="11" t="s">
        <v>34</v>
      </c>
      <c r="B34" s="4">
        <v>101963</v>
      </c>
      <c r="C34" s="4"/>
      <c r="D34" s="4">
        <f t="shared" si="1"/>
        <v>101963</v>
      </c>
      <c r="E34" s="4">
        <v>102331</v>
      </c>
      <c r="F34" s="4"/>
      <c r="G34" s="4">
        <f t="shared" si="2"/>
        <v>102331</v>
      </c>
      <c r="H34" s="26">
        <f t="shared" si="3"/>
        <v>0.3609152339574159</v>
      </c>
      <c r="I34" s="5"/>
      <c r="J34" s="12">
        <f t="shared" si="3"/>
        <v>0.3609152339574159</v>
      </c>
    </row>
    <row r="35" spans="1:10" ht="15">
      <c r="A35" s="7" t="s">
        <v>35</v>
      </c>
      <c r="B35" s="8">
        <v>24210</v>
      </c>
      <c r="C35" s="8">
        <v>54586</v>
      </c>
      <c r="D35" s="8">
        <f t="shared" si="1"/>
        <v>78796</v>
      </c>
      <c r="E35" s="8">
        <v>38447</v>
      </c>
      <c r="F35" s="8">
        <v>68946</v>
      </c>
      <c r="G35" s="8">
        <f t="shared" si="2"/>
        <v>107393</v>
      </c>
      <c r="H35" s="9">
        <f t="shared" si="3"/>
        <v>58.80627839735646</v>
      </c>
      <c r="I35" s="14">
        <f t="shared" si="3"/>
        <v>26.307111713626202</v>
      </c>
      <c r="J35" s="10">
        <f t="shared" si="3"/>
        <v>36.29245139347175</v>
      </c>
    </row>
    <row r="36" spans="1:10" ht="15">
      <c r="A36" s="11" t="s">
        <v>36</v>
      </c>
      <c r="B36" s="4">
        <v>100688</v>
      </c>
      <c r="C36" s="4"/>
      <c r="D36" s="4">
        <f t="shared" si="1"/>
        <v>100688</v>
      </c>
      <c r="E36" s="4">
        <v>106164</v>
      </c>
      <c r="F36" s="4"/>
      <c r="G36" s="4">
        <f t="shared" si="2"/>
        <v>106164</v>
      </c>
      <c r="H36" s="5">
        <f t="shared" si="3"/>
        <v>5.438582552041951</v>
      </c>
      <c r="I36" s="5"/>
      <c r="J36" s="6">
        <f t="shared" si="3"/>
        <v>5.438582552041951</v>
      </c>
    </row>
    <row r="37" spans="1:10" ht="15">
      <c r="A37" s="7" t="s">
        <v>37</v>
      </c>
      <c r="B37" s="8">
        <v>201372</v>
      </c>
      <c r="C37" s="8">
        <v>344</v>
      </c>
      <c r="D37" s="8">
        <f t="shared" si="1"/>
        <v>201716</v>
      </c>
      <c r="E37" s="8">
        <v>172221</v>
      </c>
      <c r="F37" s="8"/>
      <c r="G37" s="8">
        <f t="shared" si="2"/>
        <v>172221</v>
      </c>
      <c r="H37" s="9">
        <f t="shared" si="3"/>
        <v>-14.476193313866872</v>
      </c>
      <c r="I37" s="14">
        <f t="shared" si="3"/>
        <v>-100</v>
      </c>
      <c r="J37" s="10">
        <f t="shared" si="3"/>
        <v>-14.622042872156893</v>
      </c>
    </row>
    <row r="38" spans="1:10" ht="15">
      <c r="A38" s="11" t="s">
        <v>38</v>
      </c>
      <c r="B38" s="4">
        <v>35475</v>
      </c>
      <c r="C38" s="4"/>
      <c r="D38" s="4">
        <f t="shared" si="1"/>
        <v>35475</v>
      </c>
      <c r="E38" s="4">
        <v>32795</v>
      </c>
      <c r="F38" s="4"/>
      <c r="G38" s="4">
        <f t="shared" si="2"/>
        <v>32795</v>
      </c>
      <c r="H38" s="5">
        <f t="shared" si="3"/>
        <v>-7.5546159267089505</v>
      </c>
      <c r="I38" s="5"/>
      <c r="J38" s="6">
        <f t="shared" si="3"/>
        <v>-7.5546159267089505</v>
      </c>
    </row>
    <row r="39" spans="1:10" ht="15">
      <c r="A39" s="7" t="s">
        <v>39</v>
      </c>
      <c r="B39" s="8">
        <v>738430</v>
      </c>
      <c r="C39" s="8">
        <v>76661</v>
      </c>
      <c r="D39" s="8">
        <f t="shared" si="1"/>
        <v>815091</v>
      </c>
      <c r="E39" s="8">
        <v>836651</v>
      </c>
      <c r="F39" s="8">
        <v>77844</v>
      </c>
      <c r="G39" s="8">
        <f t="shared" si="2"/>
        <v>914495</v>
      </c>
      <c r="H39" s="9">
        <f t="shared" si="3"/>
        <v>13.301328494237774</v>
      </c>
      <c r="I39" s="14">
        <f t="shared" si="3"/>
        <v>1.5431575377310496</v>
      </c>
      <c r="J39" s="10">
        <f t="shared" si="3"/>
        <v>12.195448115609176</v>
      </c>
    </row>
    <row r="40" spans="1:10" ht="15">
      <c r="A40" s="11" t="s">
        <v>40</v>
      </c>
      <c r="B40" s="4">
        <v>10551</v>
      </c>
      <c r="C40" s="4"/>
      <c r="D40" s="4">
        <f t="shared" si="1"/>
        <v>10551</v>
      </c>
      <c r="E40" s="4">
        <v>9392</v>
      </c>
      <c r="F40" s="4"/>
      <c r="G40" s="4">
        <f t="shared" si="2"/>
        <v>9392</v>
      </c>
      <c r="H40" s="5">
        <f t="shared" si="3"/>
        <v>-10.984740782864183</v>
      </c>
      <c r="I40" s="5"/>
      <c r="J40" s="6">
        <f t="shared" si="3"/>
        <v>-10.984740782864183</v>
      </c>
    </row>
    <row r="41" spans="1:10" ht="15">
      <c r="A41" s="7" t="s">
        <v>41</v>
      </c>
      <c r="B41" s="8">
        <v>447018</v>
      </c>
      <c r="C41" s="8">
        <v>39638</v>
      </c>
      <c r="D41" s="8">
        <f t="shared" si="1"/>
        <v>486656</v>
      </c>
      <c r="E41" s="8">
        <v>460353</v>
      </c>
      <c r="F41" s="8">
        <v>37079</v>
      </c>
      <c r="G41" s="8">
        <f t="shared" si="2"/>
        <v>497432</v>
      </c>
      <c r="H41" s="9">
        <f t="shared" si="3"/>
        <v>2.9831013516234246</v>
      </c>
      <c r="I41" s="14">
        <f t="shared" si="3"/>
        <v>-6.455926131489985</v>
      </c>
      <c r="J41" s="10">
        <f t="shared" si="3"/>
        <v>2.2142951078379802</v>
      </c>
    </row>
    <row r="42" spans="1:10" ht="15">
      <c r="A42" s="11" t="s">
        <v>42</v>
      </c>
      <c r="B42" s="4">
        <v>319205</v>
      </c>
      <c r="C42" s="4">
        <v>3152</v>
      </c>
      <c r="D42" s="4">
        <f t="shared" si="1"/>
        <v>322357</v>
      </c>
      <c r="E42" s="4">
        <v>361391</v>
      </c>
      <c r="F42" s="4">
        <v>2148</v>
      </c>
      <c r="G42" s="4">
        <f t="shared" si="2"/>
        <v>363539</v>
      </c>
      <c r="H42" s="5">
        <f t="shared" si="3"/>
        <v>13.215958396641655</v>
      </c>
      <c r="I42" s="5">
        <f t="shared" si="3"/>
        <v>-31.85279187817259</v>
      </c>
      <c r="J42" s="6">
        <f t="shared" si="3"/>
        <v>12.775277099613161</v>
      </c>
    </row>
    <row r="43" spans="1:10" ht="15">
      <c r="A43" s="7" t="s">
        <v>43</v>
      </c>
      <c r="B43" s="8">
        <v>240196</v>
      </c>
      <c r="C43" s="8"/>
      <c r="D43" s="8">
        <f t="shared" si="1"/>
        <v>240196</v>
      </c>
      <c r="E43" s="8">
        <v>286856</v>
      </c>
      <c r="F43" s="8">
        <v>181</v>
      </c>
      <c r="G43" s="8">
        <f t="shared" si="2"/>
        <v>287037</v>
      </c>
      <c r="H43" s="9">
        <f t="shared" si="3"/>
        <v>19.425802261486453</v>
      </c>
      <c r="I43" s="14"/>
      <c r="J43" s="10">
        <f t="shared" si="3"/>
        <v>19.501157388133024</v>
      </c>
    </row>
    <row r="44" spans="1:10" ht="15">
      <c r="A44" s="11" t="s">
        <v>44</v>
      </c>
      <c r="B44" s="4">
        <v>155266</v>
      </c>
      <c r="C44" s="4"/>
      <c r="D44" s="4">
        <f t="shared" si="1"/>
        <v>155266</v>
      </c>
      <c r="E44" s="4">
        <v>160018</v>
      </c>
      <c r="F44" s="4">
        <v>170</v>
      </c>
      <c r="G44" s="4">
        <f t="shared" si="2"/>
        <v>160188</v>
      </c>
      <c r="H44" s="5">
        <f t="shared" si="3"/>
        <v>3.060554145788518</v>
      </c>
      <c r="I44" s="5"/>
      <c r="J44" s="6">
        <f t="shared" si="3"/>
        <v>3.170043666997282</v>
      </c>
    </row>
    <row r="45" spans="1:10" ht="15">
      <c r="A45" s="7" t="s">
        <v>67</v>
      </c>
      <c r="B45" s="8">
        <v>136653</v>
      </c>
      <c r="C45" s="8">
        <v>668</v>
      </c>
      <c r="D45" s="8">
        <f t="shared" si="1"/>
        <v>137321</v>
      </c>
      <c r="E45" s="8">
        <v>157365</v>
      </c>
      <c r="F45" s="8">
        <v>2999</v>
      </c>
      <c r="G45" s="8">
        <f t="shared" si="2"/>
        <v>160364</v>
      </c>
      <c r="H45" s="9">
        <f t="shared" si="3"/>
        <v>15.156637614981012</v>
      </c>
      <c r="I45" s="14">
        <f t="shared" si="3"/>
        <v>348.95209580838326</v>
      </c>
      <c r="J45" s="10">
        <f t="shared" si="3"/>
        <v>16.780390471959862</v>
      </c>
    </row>
    <row r="46" spans="1:10" ht="15">
      <c r="A46" s="11" t="s">
        <v>45</v>
      </c>
      <c r="B46" s="4"/>
      <c r="C46" s="4"/>
      <c r="D46" s="4"/>
      <c r="E46" s="4">
        <v>27071</v>
      </c>
      <c r="F46" s="4"/>
      <c r="G46" s="4">
        <f>+E46+F46</f>
        <v>27071</v>
      </c>
      <c r="H46" s="5"/>
      <c r="I46" s="5"/>
      <c r="J46" s="6"/>
    </row>
    <row r="47" spans="1:10" ht="15">
      <c r="A47" s="7" t="s">
        <v>46</v>
      </c>
      <c r="B47" s="8">
        <v>690393</v>
      </c>
      <c r="C47" s="8">
        <v>25404</v>
      </c>
      <c r="D47" s="8">
        <f t="shared" si="1"/>
        <v>715797</v>
      </c>
      <c r="E47" s="8">
        <v>774573</v>
      </c>
      <c r="F47" s="8">
        <v>24909</v>
      </c>
      <c r="G47" s="8">
        <f t="shared" si="2"/>
        <v>799482</v>
      </c>
      <c r="H47" s="9">
        <f t="shared" si="3"/>
        <v>12.19305525983027</v>
      </c>
      <c r="I47" s="14">
        <f t="shared" si="3"/>
        <v>-1.9485120453471894</v>
      </c>
      <c r="J47" s="10">
        <f t="shared" si="3"/>
        <v>11.691163835556729</v>
      </c>
    </row>
    <row r="48" spans="1:10" ht="15">
      <c r="A48" s="11" t="s">
        <v>47</v>
      </c>
      <c r="B48" s="4">
        <v>7858</v>
      </c>
      <c r="C48" s="4"/>
      <c r="D48" s="4">
        <f t="shared" si="1"/>
        <v>7858</v>
      </c>
      <c r="E48" s="4">
        <v>22047</v>
      </c>
      <c r="F48" s="4"/>
      <c r="G48" s="4">
        <f t="shared" si="2"/>
        <v>22047</v>
      </c>
      <c r="H48" s="5">
        <f t="shared" si="3"/>
        <v>180.567574446424</v>
      </c>
      <c r="I48" s="5"/>
      <c r="J48" s="6">
        <f t="shared" si="3"/>
        <v>180.567574446424</v>
      </c>
    </row>
    <row r="49" spans="1:10" ht="15">
      <c r="A49" s="7" t="s">
        <v>48</v>
      </c>
      <c r="B49" s="8">
        <v>35579</v>
      </c>
      <c r="C49" s="8"/>
      <c r="D49" s="8">
        <f t="shared" si="1"/>
        <v>35579</v>
      </c>
      <c r="E49" s="8">
        <v>44905</v>
      </c>
      <c r="F49" s="8">
        <v>354</v>
      </c>
      <c r="G49" s="8">
        <f t="shared" si="2"/>
        <v>45259</v>
      </c>
      <c r="H49" s="9">
        <f t="shared" si="3"/>
        <v>26.212091402231653</v>
      </c>
      <c r="I49" s="14"/>
      <c r="J49" s="10">
        <f t="shared" si="3"/>
        <v>27.207060344585287</v>
      </c>
    </row>
    <row r="50" spans="1:10" ht="15">
      <c r="A50" s="11" t="s">
        <v>49</v>
      </c>
      <c r="B50" s="4">
        <v>197159</v>
      </c>
      <c r="C50" s="4">
        <v>4590</v>
      </c>
      <c r="D50" s="4">
        <f t="shared" si="1"/>
        <v>201749</v>
      </c>
      <c r="E50" s="4">
        <v>239742</v>
      </c>
      <c r="F50" s="4">
        <v>3871</v>
      </c>
      <c r="G50" s="4">
        <f t="shared" si="2"/>
        <v>243613</v>
      </c>
      <c r="H50" s="5">
        <f t="shared" si="3"/>
        <v>21.598303906998918</v>
      </c>
      <c r="I50" s="5">
        <f t="shared" si="3"/>
        <v>-15.664488017429193</v>
      </c>
      <c r="J50" s="6">
        <f t="shared" si="3"/>
        <v>20.75053655780202</v>
      </c>
    </row>
    <row r="51" spans="1:10" ht="15">
      <c r="A51" s="7" t="s">
        <v>50</v>
      </c>
      <c r="B51" s="8">
        <v>302507</v>
      </c>
      <c r="C51" s="8">
        <v>4654</v>
      </c>
      <c r="D51" s="8">
        <f t="shared" si="1"/>
        <v>307161</v>
      </c>
      <c r="E51" s="8">
        <v>326382</v>
      </c>
      <c r="F51" s="8">
        <v>9440</v>
      </c>
      <c r="G51" s="8">
        <f t="shared" si="2"/>
        <v>335822</v>
      </c>
      <c r="H51" s="9">
        <f t="shared" si="3"/>
        <v>7.892379349899341</v>
      </c>
      <c r="I51" s="14">
        <f t="shared" si="3"/>
        <v>102.83626987537602</v>
      </c>
      <c r="J51" s="10">
        <f t="shared" si="3"/>
        <v>9.330937195802852</v>
      </c>
    </row>
    <row r="52" spans="1:10" ht="15">
      <c r="A52" s="11" t="s">
        <v>51</v>
      </c>
      <c r="B52" s="4">
        <v>128571</v>
      </c>
      <c r="C52" s="4"/>
      <c r="D52" s="4">
        <f t="shared" si="1"/>
        <v>128571</v>
      </c>
      <c r="E52" s="4">
        <v>142026</v>
      </c>
      <c r="F52" s="4"/>
      <c r="G52" s="4">
        <f t="shared" si="2"/>
        <v>142026</v>
      </c>
      <c r="H52" s="5">
        <f t="shared" si="3"/>
        <v>10.465034883449611</v>
      </c>
      <c r="I52" s="5"/>
      <c r="J52" s="6">
        <f t="shared" si="3"/>
        <v>10.465034883449611</v>
      </c>
    </row>
    <row r="53" spans="1:10" ht="15">
      <c r="A53" s="7" t="s">
        <v>52</v>
      </c>
      <c r="B53" s="8">
        <v>74079</v>
      </c>
      <c r="C53" s="8">
        <v>42</v>
      </c>
      <c r="D53" s="8">
        <f t="shared" si="1"/>
        <v>74121</v>
      </c>
      <c r="E53" s="8">
        <v>50388</v>
      </c>
      <c r="F53" s="8">
        <v>3405</v>
      </c>
      <c r="G53" s="8">
        <f t="shared" si="2"/>
        <v>53793</v>
      </c>
      <c r="H53" s="9">
        <f t="shared" si="3"/>
        <v>-31.980723281901753</v>
      </c>
      <c r="I53" s="14">
        <f t="shared" si="3"/>
        <v>8007.142857142857</v>
      </c>
      <c r="J53" s="10">
        <f t="shared" si="3"/>
        <v>-27.425425992633667</v>
      </c>
    </row>
    <row r="54" spans="1:10" ht="15">
      <c r="A54" s="11" t="s">
        <v>53</v>
      </c>
      <c r="B54" s="4">
        <v>14382</v>
      </c>
      <c r="C54" s="4"/>
      <c r="D54" s="4">
        <f t="shared" si="1"/>
        <v>14382</v>
      </c>
      <c r="E54" s="4">
        <v>23304</v>
      </c>
      <c r="F54" s="4"/>
      <c r="G54" s="4">
        <f t="shared" si="2"/>
        <v>23304</v>
      </c>
      <c r="H54" s="5">
        <f t="shared" si="3"/>
        <v>62.03587818105966</v>
      </c>
      <c r="I54" s="5"/>
      <c r="J54" s="6">
        <f t="shared" si="3"/>
        <v>62.03587818105966</v>
      </c>
    </row>
    <row r="55" spans="1:10" ht="15">
      <c r="A55" s="7" t="s">
        <v>54</v>
      </c>
      <c r="B55" s="8">
        <v>7380</v>
      </c>
      <c r="C55" s="8"/>
      <c r="D55" s="8">
        <f t="shared" si="1"/>
        <v>7380</v>
      </c>
      <c r="E55" s="8">
        <v>1456</v>
      </c>
      <c r="F55" s="8"/>
      <c r="G55" s="8">
        <f t="shared" si="2"/>
        <v>1456</v>
      </c>
      <c r="H55" s="9">
        <f t="shared" si="3"/>
        <v>-80.27100271002709</v>
      </c>
      <c r="I55" s="14"/>
      <c r="J55" s="10">
        <f t="shared" si="3"/>
        <v>-80.27100271002709</v>
      </c>
    </row>
    <row r="56" spans="1:10" ht="15">
      <c r="A56" s="11" t="s">
        <v>55</v>
      </c>
      <c r="B56" s="4">
        <v>598405</v>
      </c>
      <c r="C56" s="4">
        <v>1779</v>
      </c>
      <c r="D56" s="4">
        <f t="shared" si="1"/>
        <v>600184</v>
      </c>
      <c r="E56" s="4">
        <v>667333</v>
      </c>
      <c r="F56" s="4">
        <v>2442</v>
      </c>
      <c r="G56" s="4">
        <f t="shared" si="2"/>
        <v>669775</v>
      </c>
      <c r="H56" s="5">
        <f t="shared" si="3"/>
        <v>11.518620332383586</v>
      </c>
      <c r="I56" s="5">
        <f t="shared" si="3"/>
        <v>37.268128161888704</v>
      </c>
      <c r="J56" s="6">
        <f t="shared" si="3"/>
        <v>11.594944217106754</v>
      </c>
    </row>
    <row r="57" spans="1:10" ht="15">
      <c r="A57" s="7" t="s">
        <v>65</v>
      </c>
      <c r="B57" s="8">
        <v>30511</v>
      </c>
      <c r="C57" s="8">
        <v>12301</v>
      </c>
      <c r="D57" s="8">
        <f t="shared" si="1"/>
        <v>42812</v>
      </c>
      <c r="E57" s="8">
        <v>34700</v>
      </c>
      <c r="F57" s="8">
        <v>12415</v>
      </c>
      <c r="G57" s="8">
        <f t="shared" si="2"/>
        <v>47115</v>
      </c>
      <c r="H57" s="9">
        <f t="shared" si="3"/>
        <v>13.729474615712366</v>
      </c>
      <c r="I57" s="14">
        <f t="shared" si="3"/>
        <v>0.9267539224453296</v>
      </c>
      <c r="J57" s="10">
        <f t="shared" si="3"/>
        <v>10.050920302718865</v>
      </c>
    </row>
    <row r="58" spans="1:10" ht="15">
      <c r="A58" s="11" t="s">
        <v>66</v>
      </c>
      <c r="B58" s="4"/>
      <c r="C58" s="4">
        <v>11053</v>
      </c>
      <c r="D58" s="4">
        <f t="shared" si="1"/>
        <v>11053</v>
      </c>
      <c r="E58" s="4"/>
      <c r="F58" s="4">
        <v>9299</v>
      </c>
      <c r="G58" s="4">
        <f t="shared" si="2"/>
        <v>9299</v>
      </c>
      <c r="H58" s="5"/>
      <c r="I58" s="5">
        <f t="shared" si="3"/>
        <v>-15.868994843029041</v>
      </c>
      <c r="J58" s="6">
        <f t="shared" si="3"/>
        <v>-15.868994843029041</v>
      </c>
    </row>
    <row r="59" spans="1:10" ht="15">
      <c r="A59" s="15" t="s">
        <v>56</v>
      </c>
      <c r="B59" s="16">
        <f>B60-SUM(B5+B9+B19+B31+B57+B58)</f>
        <v>33881155</v>
      </c>
      <c r="C59" s="16">
        <f>C60-SUM(C5+C9+C19+C31+C57+C58)</f>
        <v>30432713</v>
      </c>
      <c r="D59" s="16">
        <f>D60-SUM(D5+D9+D19+D31+D57+D58)</f>
        <v>64313868</v>
      </c>
      <c r="E59" s="16">
        <f>E60-SUM(E5+E9+E19+E31+E57+E58)</f>
        <v>36996802</v>
      </c>
      <c r="F59" s="16">
        <f>F60-SUM(F5+F9+F19+F31+F57+F58)</f>
        <v>30895254</v>
      </c>
      <c r="G59" s="16">
        <f>G60-SUM(G5+G9+G19+G31+G57+G58)</f>
        <v>67892056</v>
      </c>
      <c r="H59" s="17">
        <f>+((E59-B59)/B59)*100</f>
        <v>9.195811063701932</v>
      </c>
      <c r="I59" s="17">
        <f t="shared" si="3"/>
        <v>1.519880925502764</v>
      </c>
      <c r="J59" s="17">
        <f t="shared" si="3"/>
        <v>5.563633647411784</v>
      </c>
    </row>
    <row r="60" spans="1:10" ht="15">
      <c r="A60" s="18" t="s">
        <v>57</v>
      </c>
      <c r="B60" s="19">
        <f>SUM(B4:B58)</f>
        <v>40975781</v>
      </c>
      <c r="C60" s="19">
        <f>SUM(C4:C58)</f>
        <v>34450308</v>
      </c>
      <c r="D60" s="19">
        <f>SUM(D4:D58)</f>
        <v>75426089</v>
      </c>
      <c r="E60" s="19">
        <f>SUM(E4:E58)</f>
        <v>45489017</v>
      </c>
      <c r="F60" s="19">
        <f>SUM(F4:F58)</f>
        <v>35420999</v>
      </c>
      <c r="G60" s="19">
        <f>SUM(G4:G58)</f>
        <v>80910016</v>
      </c>
      <c r="H60" s="20">
        <f>+((E60-B60)/B60)*100</f>
        <v>11.014398968990974</v>
      </c>
      <c r="I60" s="20">
        <f t="shared" si="3"/>
        <v>2.817655505431185</v>
      </c>
      <c r="J60" s="20">
        <f t="shared" si="3"/>
        <v>7.27059704766079</v>
      </c>
    </row>
    <row r="61" spans="1:10" ht="15">
      <c r="A61" s="27" t="s">
        <v>70</v>
      </c>
      <c r="B61" s="72">
        <v>185062</v>
      </c>
      <c r="C61" s="72"/>
      <c r="D61" s="72"/>
      <c r="E61" s="72">
        <v>92731</v>
      </c>
      <c r="F61" s="72"/>
      <c r="G61" s="72"/>
      <c r="H61" s="73">
        <f>+((E61-B61)/B61)*100</f>
        <v>-49.89192811057916</v>
      </c>
      <c r="I61" s="73"/>
      <c r="J61" s="74"/>
    </row>
    <row r="62" spans="1:10" ht="15">
      <c r="A62" s="28" t="s">
        <v>71</v>
      </c>
      <c r="B62" s="66">
        <v>6734</v>
      </c>
      <c r="C62" s="66"/>
      <c r="D62" s="66"/>
      <c r="E62" s="66">
        <v>45232</v>
      </c>
      <c r="F62" s="66"/>
      <c r="G62" s="66"/>
      <c r="H62" s="67">
        <f>+((E62-B62)/B62)*100</f>
        <v>571.6958716958717</v>
      </c>
      <c r="I62" s="67"/>
      <c r="J62" s="68"/>
    </row>
    <row r="63" spans="1:10" ht="15.75" thickBot="1">
      <c r="A63" s="29" t="s">
        <v>72</v>
      </c>
      <c r="B63" s="69">
        <v>191796</v>
      </c>
      <c r="C63" s="69"/>
      <c r="D63" s="69"/>
      <c r="E63" s="69">
        <v>137963</v>
      </c>
      <c r="F63" s="69"/>
      <c r="G63" s="69"/>
      <c r="H63" s="70">
        <f>+((E63-B63)/B63)*100</f>
        <v>-28.06784291643204</v>
      </c>
      <c r="I63" s="70"/>
      <c r="J63" s="71"/>
    </row>
    <row r="64" spans="1:10" ht="15.75" thickBot="1">
      <c r="A64" s="30" t="s">
        <v>73</v>
      </c>
      <c r="B64" s="31"/>
      <c r="C64" s="31"/>
      <c r="D64" s="31">
        <f>+D60+B63</f>
        <v>75617885</v>
      </c>
      <c r="E64" s="63">
        <f>+G60+E63</f>
        <v>81047979</v>
      </c>
      <c r="F64" s="63"/>
      <c r="G64" s="63"/>
      <c r="H64" s="64">
        <f>+((E64-D64)/D64)*100</f>
        <v>7.180965190973009</v>
      </c>
      <c r="I64" s="64"/>
      <c r="J64" s="65"/>
    </row>
    <row r="65" spans="1:10" ht="48.75" customHeight="1">
      <c r="A65" s="51" t="s">
        <v>68</v>
      </c>
      <c r="B65" s="51"/>
      <c r="C65" s="51"/>
      <c r="D65" s="51"/>
      <c r="E65" s="51"/>
      <c r="F65" s="51"/>
      <c r="G65" s="51"/>
      <c r="H65" s="51"/>
      <c r="I65" s="51"/>
      <c r="J65" s="51"/>
    </row>
  </sheetData>
  <sheetProtection/>
  <mergeCells count="17">
    <mergeCell ref="B61:D61"/>
    <mergeCell ref="E61:G61"/>
    <mergeCell ref="H61:J61"/>
    <mergeCell ref="A1:J1"/>
    <mergeCell ref="A2:A3"/>
    <mergeCell ref="B2:D2"/>
    <mergeCell ref="E2:G2"/>
    <mergeCell ref="H2:J2"/>
    <mergeCell ref="E64:G64"/>
    <mergeCell ref="H64:J64"/>
    <mergeCell ref="A65:J65"/>
    <mergeCell ref="B62:D62"/>
    <mergeCell ref="E62:G62"/>
    <mergeCell ref="H62:J62"/>
    <mergeCell ref="B63:D63"/>
    <mergeCell ref="E63:G63"/>
    <mergeCell ref="H63:J63"/>
  </mergeCells>
  <printOptions/>
  <pageMargins left="0.7" right="0.7" top="0.75" bottom="0.75" header="0.3" footer="0.3"/>
  <pageSetup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dimension ref="A1:J64"/>
  <sheetViews>
    <sheetView zoomScale="80" zoomScaleNormal="80" zoomScalePageLayoutView="0" workbookViewId="0" topLeftCell="A40">
      <selection activeCell="A64" sqref="A64:J64"/>
    </sheetView>
  </sheetViews>
  <sheetFormatPr defaultColWidth="9.140625" defaultRowHeight="15"/>
  <cols>
    <col min="1" max="1" width="24.57421875" style="0" customWidth="1"/>
    <col min="2" max="10" width="14.28125" style="0" customWidth="1"/>
  </cols>
  <sheetData>
    <row r="1" spans="1:10" ht="21.75" customHeight="1">
      <c r="A1" s="52" t="s">
        <v>74</v>
      </c>
      <c r="B1" s="53"/>
      <c r="C1" s="53"/>
      <c r="D1" s="53"/>
      <c r="E1" s="53"/>
      <c r="F1" s="53"/>
      <c r="G1" s="53"/>
      <c r="H1" s="53"/>
      <c r="I1" s="53"/>
      <c r="J1" s="54"/>
    </row>
    <row r="2" spans="1:10" ht="25.5" customHeight="1">
      <c r="A2" s="55" t="s">
        <v>1</v>
      </c>
      <c r="B2" s="57" t="s">
        <v>2</v>
      </c>
      <c r="C2" s="57"/>
      <c r="D2" s="57"/>
      <c r="E2" s="57" t="s">
        <v>3</v>
      </c>
      <c r="F2" s="57"/>
      <c r="G2" s="57"/>
      <c r="H2" s="58" t="s">
        <v>4</v>
      </c>
      <c r="I2" s="58"/>
      <c r="J2" s="59"/>
    </row>
    <row r="3" spans="1:10" ht="15">
      <c r="A3" s="56"/>
      <c r="B3" s="1" t="s">
        <v>5</v>
      </c>
      <c r="C3" s="1" t="s">
        <v>6</v>
      </c>
      <c r="D3" s="1" t="s">
        <v>7</v>
      </c>
      <c r="E3" s="1" t="s">
        <v>5</v>
      </c>
      <c r="F3" s="1" t="s">
        <v>6</v>
      </c>
      <c r="G3" s="1" t="s">
        <v>7</v>
      </c>
      <c r="H3" s="1" t="s">
        <v>5</v>
      </c>
      <c r="I3" s="1" t="s">
        <v>6</v>
      </c>
      <c r="J3" s="2" t="s">
        <v>7</v>
      </c>
    </row>
    <row r="4" spans="1:10" ht="15">
      <c r="A4" s="32" t="s">
        <v>8</v>
      </c>
      <c r="B4" s="4">
        <v>64236</v>
      </c>
      <c r="C4" s="4">
        <v>138501</v>
      </c>
      <c r="D4" s="4">
        <f>+B4+C4</f>
        <v>202737</v>
      </c>
      <c r="E4" s="4">
        <v>65495</v>
      </c>
      <c r="F4" s="4">
        <v>148740</v>
      </c>
      <c r="G4" s="4">
        <f>+E4+F4</f>
        <v>214235</v>
      </c>
      <c r="H4" s="5">
        <f>+((E4-B4)/B4)*100</f>
        <v>1.959960146958092</v>
      </c>
      <c r="I4" s="5">
        <f aca="true" t="shared" si="0" ref="I4:J18">+((F4-C4)/C4)*100</f>
        <v>7.392726406307536</v>
      </c>
      <c r="J4" s="6">
        <f t="shared" si="0"/>
        <v>5.6713870679747656</v>
      </c>
    </row>
    <row r="5" spans="1:10" ht="15">
      <c r="A5" s="33" t="s">
        <v>60</v>
      </c>
      <c r="B5" s="8">
        <v>48380</v>
      </c>
      <c r="C5" s="8">
        <v>30226</v>
      </c>
      <c r="D5" s="8">
        <f aca="true" t="shared" si="1" ref="D5:D58">+B5+C5</f>
        <v>78606</v>
      </c>
      <c r="E5" s="8">
        <v>58135</v>
      </c>
      <c r="F5" s="8">
        <v>34419</v>
      </c>
      <c r="G5" s="8">
        <f aca="true" t="shared" si="2" ref="G5:G58">+E5+F5</f>
        <v>92554</v>
      </c>
      <c r="H5" s="9">
        <f>+((E5-B5)/B5)*100</f>
        <v>20.16329061595701</v>
      </c>
      <c r="I5" s="9">
        <f t="shared" si="0"/>
        <v>13.872163038443725</v>
      </c>
      <c r="J5" s="10">
        <f t="shared" si="0"/>
        <v>17.744192555275678</v>
      </c>
    </row>
    <row r="6" spans="1:10" ht="15">
      <c r="A6" s="34" t="s">
        <v>9</v>
      </c>
      <c r="B6" s="4">
        <v>35732</v>
      </c>
      <c r="C6" s="4">
        <v>5626</v>
      </c>
      <c r="D6" s="4">
        <f t="shared" si="1"/>
        <v>41358</v>
      </c>
      <c r="E6" s="4">
        <v>36898</v>
      </c>
      <c r="F6" s="4">
        <v>5576</v>
      </c>
      <c r="G6" s="4">
        <f t="shared" si="2"/>
        <v>42474</v>
      </c>
      <c r="H6" s="26">
        <f>+((E6-B6)/B6)*100</f>
        <v>3.2631814619948503</v>
      </c>
      <c r="I6" s="26">
        <f t="shared" si="0"/>
        <v>-0.8887308922858158</v>
      </c>
      <c r="J6" s="12">
        <f t="shared" si="0"/>
        <v>2.6983896706804003</v>
      </c>
    </row>
    <row r="7" spans="1:10" ht="15">
      <c r="A7" s="33" t="s">
        <v>10</v>
      </c>
      <c r="B7" s="8">
        <v>26845</v>
      </c>
      <c r="C7" s="8">
        <v>6878</v>
      </c>
      <c r="D7" s="8">
        <f t="shared" si="1"/>
        <v>33723</v>
      </c>
      <c r="E7" s="8">
        <v>29858</v>
      </c>
      <c r="F7" s="8">
        <v>7491</v>
      </c>
      <c r="G7" s="8">
        <f t="shared" si="2"/>
        <v>37349</v>
      </c>
      <c r="H7" s="9">
        <f>+((E7-B7)/B7)*100</f>
        <v>11.223691562674613</v>
      </c>
      <c r="I7" s="9">
        <f t="shared" si="0"/>
        <v>8.91247455655714</v>
      </c>
      <c r="J7" s="10">
        <f t="shared" si="0"/>
        <v>10.752305548142218</v>
      </c>
    </row>
    <row r="8" spans="1:10" ht="15">
      <c r="A8" s="34" t="s">
        <v>11</v>
      </c>
      <c r="B8" s="4">
        <v>20098</v>
      </c>
      <c r="C8" s="4">
        <v>46390</v>
      </c>
      <c r="D8" s="4">
        <f t="shared" si="1"/>
        <v>66488</v>
      </c>
      <c r="E8" s="4">
        <v>23399</v>
      </c>
      <c r="F8" s="4">
        <v>44473</v>
      </c>
      <c r="G8" s="4">
        <f t="shared" si="2"/>
        <v>67872</v>
      </c>
      <c r="H8" s="5">
        <f>+((E8-B8)/B8)*100</f>
        <v>16.424519852721666</v>
      </c>
      <c r="I8" s="5">
        <f t="shared" si="0"/>
        <v>-4.132356111230869</v>
      </c>
      <c r="J8" s="6">
        <f t="shared" si="0"/>
        <v>2.081578630730357</v>
      </c>
    </row>
    <row r="9" spans="1:10" ht="15">
      <c r="A9" s="33" t="s">
        <v>62</v>
      </c>
      <c r="B9" s="8">
        <v>925</v>
      </c>
      <c r="C9" s="8">
        <v>849</v>
      </c>
      <c r="D9" s="8">
        <f t="shared" si="1"/>
        <v>1774</v>
      </c>
      <c r="E9" s="8">
        <v>1369</v>
      </c>
      <c r="F9" s="8">
        <v>1313</v>
      </c>
      <c r="G9" s="8">
        <f t="shared" si="2"/>
        <v>2682</v>
      </c>
      <c r="H9" s="9">
        <f>+((E9-B9)/B9)*100</f>
        <v>48</v>
      </c>
      <c r="I9" s="9">
        <f t="shared" si="0"/>
        <v>54.65253239104829</v>
      </c>
      <c r="J9" s="10">
        <f t="shared" si="0"/>
        <v>51.18376550169109</v>
      </c>
    </row>
    <row r="10" spans="1:10" ht="15">
      <c r="A10" s="34" t="s">
        <v>12</v>
      </c>
      <c r="B10" s="4">
        <v>2671</v>
      </c>
      <c r="C10" s="4">
        <v>5989</v>
      </c>
      <c r="D10" s="4">
        <f t="shared" si="1"/>
        <v>8660</v>
      </c>
      <c r="E10" s="4">
        <v>3231</v>
      </c>
      <c r="F10" s="4">
        <v>5761</v>
      </c>
      <c r="G10" s="4">
        <f t="shared" si="2"/>
        <v>8992</v>
      </c>
      <c r="H10" s="5">
        <f>+((E10-B10)/B10)*100</f>
        <v>20.965930363159867</v>
      </c>
      <c r="I10" s="5">
        <f t="shared" si="0"/>
        <v>-3.806979462347637</v>
      </c>
      <c r="J10" s="6">
        <f t="shared" si="0"/>
        <v>3.8337182448036953</v>
      </c>
    </row>
    <row r="11" spans="1:10" ht="15">
      <c r="A11" s="33" t="s">
        <v>13</v>
      </c>
      <c r="B11" s="8">
        <v>5284</v>
      </c>
      <c r="C11" s="8">
        <v>3680</v>
      </c>
      <c r="D11" s="8">
        <f t="shared" si="1"/>
        <v>8964</v>
      </c>
      <c r="E11" s="8">
        <v>5989</v>
      </c>
      <c r="F11" s="8">
        <v>3299</v>
      </c>
      <c r="G11" s="8">
        <f t="shared" si="2"/>
        <v>9288</v>
      </c>
      <c r="H11" s="9">
        <f>+((E11-B11)/B11)*100</f>
        <v>13.342165026495078</v>
      </c>
      <c r="I11" s="9">
        <f t="shared" si="0"/>
        <v>-10.353260869565217</v>
      </c>
      <c r="J11" s="10">
        <f t="shared" si="0"/>
        <v>3.614457831325301</v>
      </c>
    </row>
    <row r="12" spans="1:10" ht="15">
      <c r="A12" s="34" t="s">
        <v>14</v>
      </c>
      <c r="B12" s="4">
        <v>14071</v>
      </c>
      <c r="C12" s="4">
        <v>2638</v>
      </c>
      <c r="D12" s="4">
        <f t="shared" si="1"/>
        <v>16709</v>
      </c>
      <c r="E12" s="4">
        <v>15282</v>
      </c>
      <c r="F12" s="4">
        <v>2703</v>
      </c>
      <c r="G12" s="4">
        <f t="shared" si="2"/>
        <v>17985</v>
      </c>
      <c r="H12" s="5">
        <f>+((E12-B12)/B12)*100</f>
        <v>8.606353492999787</v>
      </c>
      <c r="I12" s="5">
        <f t="shared" si="0"/>
        <v>2.4639878695981805</v>
      </c>
      <c r="J12" s="6">
        <f t="shared" si="0"/>
        <v>7.636603028308098</v>
      </c>
    </row>
    <row r="13" spans="1:10" ht="15">
      <c r="A13" s="33" t="s">
        <v>15</v>
      </c>
      <c r="B13" s="8">
        <v>8450</v>
      </c>
      <c r="C13" s="8">
        <v>433</v>
      </c>
      <c r="D13" s="8">
        <f t="shared" si="1"/>
        <v>8883</v>
      </c>
      <c r="E13" s="8">
        <v>9927</v>
      </c>
      <c r="F13" s="8">
        <v>359</v>
      </c>
      <c r="G13" s="8">
        <f t="shared" si="2"/>
        <v>10286</v>
      </c>
      <c r="H13" s="9">
        <f>+((E13-B13)/B13)*100</f>
        <v>17.4792899408284</v>
      </c>
      <c r="I13" s="9">
        <f t="shared" si="0"/>
        <v>-17.090069284064665</v>
      </c>
      <c r="J13" s="10">
        <f t="shared" si="0"/>
        <v>15.794213666554091</v>
      </c>
    </row>
    <row r="14" spans="1:10" ht="15">
      <c r="A14" s="34" t="s">
        <v>16</v>
      </c>
      <c r="B14" s="4">
        <v>3301</v>
      </c>
      <c r="C14" s="4">
        <v>78</v>
      </c>
      <c r="D14" s="4">
        <f t="shared" si="1"/>
        <v>3379</v>
      </c>
      <c r="E14" s="4">
        <v>3296</v>
      </c>
      <c r="F14" s="4">
        <v>100</v>
      </c>
      <c r="G14" s="4">
        <f t="shared" si="2"/>
        <v>3396</v>
      </c>
      <c r="H14" s="26">
        <f>+((E14-B14)/B14)*100</f>
        <v>-0.1514692517418964</v>
      </c>
      <c r="I14" s="5">
        <f t="shared" si="0"/>
        <v>28.205128205128204</v>
      </c>
      <c r="J14" s="6">
        <f t="shared" si="0"/>
        <v>0.5031074282332051</v>
      </c>
    </row>
    <row r="15" spans="1:10" ht="15">
      <c r="A15" s="33" t="s">
        <v>17</v>
      </c>
      <c r="B15" s="8">
        <v>6497</v>
      </c>
      <c r="C15" s="8">
        <v>571</v>
      </c>
      <c r="D15" s="8">
        <f t="shared" si="1"/>
        <v>7068</v>
      </c>
      <c r="E15" s="8">
        <v>7219</v>
      </c>
      <c r="F15" s="8">
        <v>539</v>
      </c>
      <c r="G15" s="8">
        <f t="shared" si="2"/>
        <v>7758</v>
      </c>
      <c r="H15" s="9">
        <f>+((E15-B15)/B15)*100</f>
        <v>11.112821302139448</v>
      </c>
      <c r="I15" s="9">
        <f t="shared" si="0"/>
        <v>-5.604203152364273</v>
      </c>
      <c r="J15" s="10">
        <f t="shared" si="0"/>
        <v>9.762308998302208</v>
      </c>
    </row>
    <row r="16" spans="1:10" ht="15">
      <c r="A16" s="34" t="s">
        <v>18</v>
      </c>
      <c r="B16" s="4">
        <v>668</v>
      </c>
      <c r="C16" s="4"/>
      <c r="D16" s="4">
        <f t="shared" si="1"/>
        <v>668</v>
      </c>
      <c r="E16" s="4">
        <v>700</v>
      </c>
      <c r="F16" s="4"/>
      <c r="G16" s="4">
        <f t="shared" si="2"/>
        <v>700</v>
      </c>
      <c r="H16" s="5">
        <f>+((E16-B16)/B16)*100</f>
        <v>4.790419161676647</v>
      </c>
      <c r="I16" s="5"/>
      <c r="J16" s="6">
        <f t="shared" si="0"/>
        <v>4.790419161676647</v>
      </c>
    </row>
    <row r="17" spans="1:10" ht="15">
      <c r="A17" s="33" t="s">
        <v>19</v>
      </c>
      <c r="B17" s="8">
        <v>754</v>
      </c>
      <c r="C17" s="8"/>
      <c r="D17" s="8">
        <f t="shared" si="1"/>
        <v>754</v>
      </c>
      <c r="E17" s="8">
        <v>676</v>
      </c>
      <c r="F17" s="8"/>
      <c r="G17" s="8">
        <f t="shared" si="2"/>
        <v>676</v>
      </c>
      <c r="H17" s="9">
        <f>+((E17-B17)/B17)*100</f>
        <v>-10.344827586206897</v>
      </c>
      <c r="I17" s="9"/>
      <c r="J17" s="10">
        <f t="shared" si="0"/>
        <v>-10.344827586206897</v>
      </c>
    </row>
    <row r="18" spans="1:10" ht="15">
      <c r="A18" s="34" t="s">
        <v>20</v>
      </c>
      <c r="B18" s="4">
        <v>516</v>
      </c>
      <c r="C18" s="4">
        <v>9</v>
      </c>
      <c r="D18" s="4">
        <f t="shared" si="1"/>
        <v>525</v>
      </c>
      <c r="E18" s="4">
        <v>549</v>
      </c>
      <c r="F18" s="4">
        <v>21</v>
      </c>
      <c r="G18" s="4">
        <f t="shared" si="2"/>
        <v>570</v>
      </c>
      <c r="H18" s="5">
        <f>+((E18-B18)/B18)*100</f>
        <v>6.395348837209303</v>
      </c>
      <c r="I18" s="5">
        <f>+((F18-C18)/C18)*100</f>
        <v>133.33333333333331</v>
      </c>
      <c r="J18" s="6">
        <f t="shared" si="0"/>
        <v>8.571428571428571</v>
      </c>
    </row>
    <row r="19" spans="1:10" ht="15">
      <c r="A19" s="33" t="s">
        <v>63</v>
      </c>
      <c r="B19" s="8"/>
      <c r="C19" s="8"/>
      <c r="D19" s="8"/>
      <c r="E19" s="8"/>
      <c r="F19" s="8"/>
      <c r="G19" s="8"/>
      <c r="H19" s="9"/>
      <c r="I19" s="9"/>
      <c r="J19" s="10"/>
    </row>
    <row r="20" spans="1:10" ht="15">
      <c r="A20" s="34" t="s">
        <v>21</v>
      </c>
      <c r="B20" s="4">
        <v>1145</v>
      </c>
      <c r="C20" s="4">
        <v>19</v>
      </c>
      <c r="D20" s="4">
        <f t="shared" si="1"/>
        <v>1164</v>
      </c>
      <c r="E20" s="4">
        <v>1076</v>
      </c>
      <c r="F20" s="4">
        <v>48</v>
      </c>
      <c r="G20" s="4">
        <f t="shared" si="2"/>
        <v>1124</v>
      </c>
      <c r="H20" s="5">
        <f>+((E20-B20)/B20)*100</f>
        <v>-6.026200873362445</v>
      </c>
      <c r="I20" s="5">
        <f>+((F20-C20)/C20)*100</f>
        <v>152.63157894736844</v>
      </c>
      <c r="J20" s="6">
        <f>+((G20-D20)/D20)*100</f>
        <v>-3.436426116838488</v>
      </c>
    </row>
    <row r="21" spans="1:10" ht="15">
      <c r="A21" s="33" t="s">
        <v>22</v>
      </c>
      <c r="B21" s="8"/>
      <c r="C21" s="8"/>
      <c r="D21" s="8"/>
      <c r="E21" s="8">
        <v>3</v>
      </c>
      <c r="F21" s="8"/>
      <c r="G21" s="8">
        <f t="shared" si="2"/>
        <v>3</v>
      </c>
      <c r="H21" s="9"/>
      <c r="I21" s="9"/>
      <c r="J21" s="10"/>
    </row>
    <row r="22" spans="1:10" ht="15">
      <c r="A22" s="34" t="s">
        <v>23</v>
      </c>
      <c r="B22" s="4">
        <v>1676</v>
      </c>
      <c r="C22" s="4">
        <v>2</v>
      </c>
      <c r="D22" s="4">
        <f t="shared" si="1"/>
        <v>1678</v>
      </c>
      <c r="E22" s="4">
        <v>1121</v>
      </c>
      <c r="F22" s="4">
        <v>3</v>
      </c>
      <c r="G22" s="4">
        <f t="shared" si="2"/>
        <v>1124</v>
      </c>
      <c r="H22" s="5">
        <f aca="true" t="shared" si="3" ref="H22:J60">+((E22-B22)/B22)*100</f>
        <v>-33.1145584725537</v>
      </c>
      <c r="I22" s="5">
        <f t="shared" si="3"/>
        <v>50</v>
      </c>
      <c r="J22" s="6">
        <f t="shared" si="3"/>
        <v>-33.01549463647199</v>
      </c>
    </row>
    <row r="23" spans="1:10" ht="15">
      <c r="A23" s="33" t="s">
        <v>24</v>
      </c>
      <c r="B23" s="8">
        <v>519</v>
      </c>
      <c r="C23" s="8"/>
      <c r="D23" s="8">
        <f t="shared" si="1"/>
        <v>519</v>
      </c>
      <c r="E23" s="8">
        <v>516</v>
      </c>
      <c r="F23" s="8"/>
      <c r="G23" s="8">
        <f t="shared" si="2"/>
        <v>516</v>
      </c>
      <c r="H23" s="9">
        <f t="shared" si="3"/>
        <v>-0.5780346820809248</v>
      </c>
      <c r="I23" s="9"/>
      <c r="J23" s="10">
        <f t="shared" si="3"/>
        <v>-0.5780346820809248</v>
      </c>
    </row>
    <row r="24" spans="1:10" ht="15">
      <c r="A24" s="34" t="s">
        <v>25</v>
      </c>
      <c r="B24" s="4">
        <v>652</v>
      </c>
      <c r="C24" s="4">
        <v>96</v>
      </c>
      <c r="D24" s="4">
        <f t="shared" si="1"/>
        <v>748</v>
      </c>
      <c r="E24" s="4">
        <v>484</v>
      </c>
      <c r="F24" s="4">
        <v>90</v>
      </c>
      <c r="G24" s="4">
        <f t="shared" si="2"/>
        <v>574</v>
      </c>
      <c r="H24" s="5">
        <f t="shared" si="3"/>
        <v>-25.766871165644172</v>
      </c>
      <c r="I24" s="5">
        <f t="shared" si="3"/>
        <v>-6.25</v>
      </c>
      <c r="J24" s="6">
        <f t="shared" si="3"/>
        <v>-23.262032085561497</v>
      </c>
    </row>
    <row r="25" spans="1:10" ht="15">
      <c r="A25" s="33" t="s">
        <v>26</v>
      </c>
      <c r="B25" s="8">
        <v>116</v>
      </c>
      <c r="C25" s="8">
        <v>2</v>
      </c>
      <c r="D25" s="8">
        <f t="shared" si="1"/>
        <v>118</v>
      </c>
      <c r="E25" s="8">
        <v>873</v>
      </c>
      <c r="F25" s="8">
        <v>9</v>
      </c>
      <c r="G25" s="8">
        <f t="shared" si="2"/>
        <v>882</v>
      </c>
      <c r="H25" s="9">
        <f t="shared" si="3"/>
        <v>652.5862068965517</v>
      </c>
      <c r="I25" s="9">
        <f t="shared" si="3"/>
        <v>350</v>
      </c>
      <c r="J25" s="10">
        <f t="shared" si="3"/>
        <v>647.457627118644</v>
      </c>
    </row>
    <row r="26" spans="1:10" ht="15">
      <c r="A26" s="34" t="s">
        <v>27</v>
      </c>
      <c r="B26" s="4"/>
      <c r="C26" s="4"/>
      <c r="D26" s="4"/>
      <c r="E26" s="4"/>
      <c r="F26" s="4"/>
      <c r="G26" s="4"/>
      <c r="H26" s="5"/>
      <c r="I26" s="5"/>
      <c r="J26" s="6"/>
    </row>
    <row r="27" spans="1:10" ht="15">
      <c r="A27" s="33" t="s">
        <v>28</v>
      </c>
      <c r="B27" s="8">
        <v>1454</v>
      </c>
      <c r="C27" s="8">
        <v>17</v>
      </c>
      <c r="D27" s="8">
        <f t="shared" si="1"/>
        <v>1471</v>
      </c>
      <c r="E27" s="8">
        <v>1768</v>
      </c>
      <c r="F27" s="8">
        <v>30</v>
      </c>
      <c r="G27" s="8">
        <f t="shared" si="2"/>
        <v>1798</v>
      </c>
      <c r="H27" s="9">
        <f t="shared" si="3"/>
        <v>21.595598349381017</v>
      </c>
      <c r="I27" s="9">
        <f t="shared" si="3"/>
        <v>76.47058823529412</v>
      </c>
      <c r="J27" s="10">
        <f t="shared" si="3"/>
        <v>22.229775662814415</v>
      </c>
    </row>
    <row r="28" spans="1:10" ht="15">
      <c r="A28" s="34" t="s">
        <v>29</v>
      </c>
      <c r="B28" s="4">
        <v>6200</v>
      </c>
      <c r="C28" s="4">
        <v>54</v>
      </c>
      <c r="D28" s="4">
        <f t="shared" si="1"/>
        <v>6254</v>
      </c>
      <c r="E28" s="4">
        <v>6409</v>
      </c>
      <c r="F28" s="4">
        <v>73</v>
      </c>
      <c r="G28" s="4">
        <f t="shared" si="2"/>
        <v>6482</v>
      </c>
      <c r="H28" s="5">
        <f t="shared" si="3"/>
        <v>3.3709677419354835</v>
      </c>
      <c r="I28" s="5">
        <f t="shared" si="3"/>
        <v>35.18518518518518</v>
      </c>
      <c r="J28" s="6">
        <f t="shared" si="3"/>
        <v>3.6456667732651105</v>
      </c>
    </row>
    <row r="29" spans="1:10" ht="15">
      <c r="A29" s="33" t="s">
        <v>30</v>
      </c>
      <c r="B29" s="8">
        <v>3145</v>
      </c>
      <c r="C29" s="8">
        <v>108</v>
      </c>
      <c r="D29" s="8">
        <f t="shared" si="1"/>
        <v>3253</v>
      </c>
      <c r="E29" s="8">
        <v>3113</v>
      </c>
      <c r="F29" s="8">
        <v>72</v>
      </c>
      <c r="G29" s="8">
        <f t="shared" si="2"/>
        <v>3185</v>
      </c>
      <c r="H29" s="9">
        <f t="shared" si="3"/>
        <v>-1.0174880763116056</v>
      </c>
      <c r="I29" s="9">
        <f t="shared" si="3"/>
        <v>-33.33333333333333</v>
      </c>
      <c r="J29" s="10">
        <f t="shared" si="3"/>
        <v>-2.090378112511528</v>
      </c>
    </row>
    <row r="30" spans="1:10" ht="15">
      <c r="A30" s="34" t="s">
        <v>31</v>
      </c>
      <c r="B30" s="4">
        <v>1052</v>
      </c>
      <c r="C30" s="4">
        <v>7</v>
      </c>
      <c r="D30" s="4">
        <f t="shared" si="1"/>
        <v>1059</v>
      </c>
      <c r="E30" s="4">
        <v>1024</v>
      </c>
      <c r="F30" s="4">
        <v>3</v>
      </c>
      <c r="G30" s="4">
        <f t="shared" si="2"/>
        <v>1027</v>
      </c>
      <c r="H30" s="5">
        <f t="shared" si="3"/>
        <v>-2.6615969581749046</v>
      </c>
      <c r="I30" s="5">
        <f t="shared" si="3"/>
        <v>-57.14285714285714</v>
      </c>
      <c r="J30" s="6">
        <f t="shared" si="3"/>
        <v>-3.0217186024551466</v>
      </c>
    </row>
    <row r="31" spans="1:10" ht="15">
      <c r="A31" s="33" t="s">
        <v>64</v>
      </c>
      <c r="B31" s="8">
        <v>17</v>
      </c>
      <c r="C31" s="8">
        <v>124</v>
      </c>
      <c r="D31" s="8">
        <f t="shared" si="1"/>
        <v>141</v>
      </c>
      <c r="E31" s="8">
        <v>20</v>
      </c>
      <c r="F31" s="8">
        <v>139</v>
      </c>
      <c r="G31" s="8">
        <f t="shared" si="2"/>
        <v>159</v>
      </c>
      <c r="H31" s="9">
        <f t="shared" si="3"/>
        <v>17.647058823529413</v>
      </c>
      <c r="I31" s="9">
        <f t="shared" si="3"/>
        <v>12.096774193548388</v>
      </c>
      <c r="J31" s="10">
        <f t="shared" si="3"/>
        <v>12.76595744680851</v>
      </c>
    </row>
    <row r="32" spans="1:10" ht="15">
      <c r="A32" s="34" t="s">
        <v>32</v>
      </c>
      <c r="B32" s="4"/>
      <c r="C32" s="4"/>
      <c r="D32" s="4"/>
      <c r="E32" s="4">
        <v>94</v>
      </c>
      <c r="F32" s="4"/>
      <c r="G32" s="4">
        <f>+E32+F32</f>
        <v>94</v>
      </c>
      <c r="H32" s="5"/>
      <c r="I32" s="5"/>
      <c r="J32" s="6"/>
    </row>
    <row r="33" spans="1:10" ht="15">
      <c r="A33" s="33" t="s">
        <v>33</v>
      </c>
      <c r="B33" s="8">
        <v>3075</v>
      </c>
      <c r="C33" s="8">
        <v>1445</v>
      </c>
      <c r="D33" s="8">
        <f t="shared" si="1"/>
        <v>4520</v>
      </c>
      <c r="E33" s="8">
        <v>3138</v>
      </c>
      <c r="F33" s="8">
        <v>1232</v>
      </c>
      <c r="G33" s="8">
        <f t="shared" si="2"/>
        <v>4370</v>
      </c>
      <c r="H33" s="9">
        <f t="shared" si="3"/>
        <v>2.048780487804878</v>
      </c>
      <c r="I33" s="9">
        <f t="shared" si="3"/>
        <v>-14.740484429065745</v>
      </c>
      <c r="J33" s="10">
        <f t="shared" si="3"/>
        <v>-3.3185840707964607</v>
      </c>
    </row>
    <row r="34" spans="1:10" ht="15">
      <c r="A34" s="34" t="s">
        <v>34</v>
      </c>
      <c r="B34" s="4">
        <v>670</v>
      </c>
      <c r="C34" s="4"/>
      <c r="D34" s="4">
        <f t="shared" si="1"/>
        <v>670</v>
      </c>
      <c r="E34" s="4">
        <v>675</v>
      </c>
      <c r="F34" s="4"/>
      <c r="G34" s="4">
        <f t="shared" si="2"/>
        <v>675</v>
      </c>
      <c r="H34" s="5">
        <f t="shared" si="3"/>
        <v>0.7462686567164178</v>
      </c>
      <c r="I34" s="5"/>
      <c r="J34" s="6">
        <f t="shared" si="3"/>
        <v>0.7462686567164178</v>
      </c>
    </row>
    <row r="35" spans="1:10" ht="15">
      <c r="A35" s="33" t="s">
        <v>35</v>
      </c>
      <c r="B35" s="8">
        <v>223</v>
      </c>
      <c r="C35" s="8">
        <v>301</v>
      </c>
      <c r="D35" s="8">
        <f t="shared" si="1"/>
        <v>524</v>
      </c>
      <c r="E35" s="8">
        <v>326</v>
      </c>
      <c r="F35" s="8">
        <v>518</v>
      </c>
      <c r="G35" s="8">
        <f t="shared" si="2"/>
        <v>844</v>
      </c>
      <c r="H35" s="9">
        <f t="shared" si="3"/>
        <v>46.18834080717489</v>
      </c>
      <c r="I35" s="9">
        <f t="shared" si="3"/>
        <v>72.09302325581395</v>
      </c>
      <c r="J35" s="10">
        <f t="shared" si="3"/>
        <v>61.06870229007634</v>
      </c>
    </row>
    <row r="36" spans="1:10" ht="15">
      <c r="A36" s="34" t="s">
        <v>36</v>
      </c>
      <c r="B36" s="4">
        <v>793</v>
      </c>
      <c r="C36" s="4"/>
      <c r="D36" s="4">
        <f t="shared" si="1"/>
        <v>793</v>
      </c>
      <c r="E36" s="4">
        <v>878</v>
      </c>
      <c r="F36" s="4"/>
      <c r="G36" s="4">
        <f t="shared" si="2"/>
        <v>878</v>
      </c>
      <c r="H36" s="5">
        <f t="shared" si="3"/>
        <v>10.718789407313997</v>
      </c>
      <c r="I36" s="5"/>
      <c r="J36" s="6">
        <f t="shared" si="3"/>
        <v>10.718789407313997</v>
      </c>
    </row>
    <row r="37" spans="1:10" ht="15">
      <c r="A37" s="33" t="s">
        <v>37</v>
      </c>
      <c r="B37" s="8">
        <v>1358</v>
      </c>
      <c r="C37" s="8">
        <v>2</v>
      </c>
      <c r="D37" s="8">
        <f t="shared" si="1"/>
        <v>1360</v>
      </c>
      <c r="E37" s="8">
        <v>1242</v>
      </c>
      <c r="F37" s="8"/>
      <c r="G37" s="8">
        <f t="shared" si="2"/>
        <v>1242</v>
      </c>
      <c r="H37" s="9">
        <f t="shared" si="3"/>
        <v>-8.541973490427099</v>
      </c>
      <c r="I37" s="9">
        <f t="shared" si="3"/>
        <v>-100</v>
      </c>
      <c r="J37" s="10">
        <f t="shared" si="3"/>
        <v>-8.676470588235293</v>
      </c>
    </row>
    <row r="38" spans="1:10" ht="15">
      <c r="A38" s="34" t="s">
        <v>38</v>
      </c>
      <c r="B38" s="4">
        <v>346</v>
      </c>
      <c r="C38" s="4"/>
      <c r="D38" s="4">
        <f t="shared" si="1"/>
        <v>346</v>
      </c>
      <c r="E38" s="4">
        <v>296</v>
      </c>
      <c r="F38" s="4"/>
      <c r="G38" s="4">
        <f t="shared" si="2"/>
        <v>296</v>
      </c>
      <c r="H38" s="5">
        <f t="shared" si="3"/>
        <v>-14.450867052023122</v>
      </c>
      <c r="I38" s="5"/>
      <c r="J38" s="6">
        <f t="shared" si="3"/>
        <v>-14.450867052023122</v>
      </c>
    </row>
    <row r="39" spans="1:10" ht="15">
      <c r="A39" s="33" t="s">
        <v>39</v>
      </c>
      <c r="B39" s="8">
        <v>5411</v>
      </c>
      <c r="C39" s="8">
        <v>744</v>
      </c>
      <c r="D39" s="8">
        <f t="shared" si="1"/>
        <v>6155</v>
      </c>
      <c r="E39" s="8">
        <v>5977</v>
      </c>
      <c r="F39" s="8">
        <v>635</v>
      </c>
      <c r="G39" s="8">
        <f t="shared" si="2"/>
        <v>6612</v>
      </c>
      <c r="H39" s="9">
        <f t="shared" si="3"/>
        <v>10.460173720199593</v>
      </c>
      <c r="I39" s="9">
        <f t="shared" si="3"/>
        <v>-14.650537634408604</v>
      </c>
      <c r="J39" s="10">
        <f t="shared" si="3"/>
        <v>7.424857839155158</v>
      </c>
    </row>
    <row r="40" spans="1:10" ht="15">
      <c r="A40" s="34" t="s">
        <v>40</v>
      </c>
      <c r="B40" s="4">
        <v>206</v>
      </c>
      <c r="C40" s="4"/>
      <c r="D40" s="4">
        <f t="shared" si="1"/>
        <v>206</v>
      </c>
      <c r="E40" s="4">
        <v>92</v>
      </c>
      <c r="F40" s="4"/>
      <c r="G40" s="4">
        <f t="shared" si="2"/>
        <v>92</v>
      </c>
      <c r="H40" s="5">
        <f t="shared" si="3"/>
        <v>-55.33980582524271</v>
      </c>
      <c r="I40" s="5"/>
      <c r="J40" s="6">
        <f t="shared" si="3"/>
        <v>-55.33980582524271</v>
      </c>
    </row>
    <row r="41" spans="1:10" ht="15">
      <c r="A41" s="33" t="s">
        <v>41</v>
      </c>
      <c r="B41" s="8">
        <v>3371</v>
      </c>
      <c r="C41" s="8">
        <v>295</v>
      </c>
      <c r="D41" s="8">
        <f t="shared" si="1"/>
        <v>3666</v>
      </c>
      <c r="E41" s="8">
        <v>3524</v>
      </c>
      <c r="F41" s="8">
        <v>269</v>
      </c>
      <c r="G41" s="8">
        <f t="shared" si="2"/>
        <v>3793</v>
      </c>
      <c r="H41" s="9">
        <f t="shared" si="3"/>
        <v>4.53871254820528</v>
      </c>
      <c r="I41" s="9">
        <f t="shared" si="3"/>
        <v>-8.813559322033898</v>
      </c>
      <c r="J41" s="10">
        <f t="shared" si="3"/>
        <v>3.464266230223677</v>
      </c>
    </row>
    <row r="42" spans="1:10" ht="15">
      <c r="A42" s="34" t="s">
        <v>42</v>
      </c>
      <c r="B42" s="4">
        <v>2193</v>
      </c>
      <c r="C42" s="4">
        <v>23</v>
      </c>
      <c r="D42" s="4">
        <f t="shared" si="1"/>
        <v>2216</v>
      </c>
      <c r="E42" s="4">
        <v>2441</v>
      </c>
      <c r="F42" s="4">
        <v>16</v>
      </c>
      <c r="G42" s="4">
        <f t="shared" si="2"/>
        <v>2457</v>
      </c>
      <c r="H42" s="5">
        <f t="shared" si="3"/>
        <v>11.308709530323757</v>
      </c>
      <c r="I42" s="5">
        <f t="shared" si="3"/>
        <v>-30.434782608695656</v>
      </c>
      <c r="J42" s="6">
        <f t="shared" si="3"/>
        <v>10.875451263537906</v>
      </c>
    </row>
    <row r="43" spans="1:10" ht="15">
      <c r="A43" s="33" t="s">
        <v>43</v>
      </c>
      <c r="B43" s="8">
        <v>1667</v>
      </c>
      <c r="C43" s="8"/>
      <c r="D43" s="8">
        <f t="shared" si="1"/>
        <v>1667</v>
      </c>
      <c r="E43" s="8">
        <v>1836</v>
      </c>
      <c r="F43" s="8">
        <v>1</v>
      </c>
      <c r="G43" s="8">
        <f t="shared" si="2"/>
        <v>1837</v>
      </c>
      <c r="H43" s="9">
        <f t="shared" si="3"/>
        <v>10.137972405518896</v>
      </c>
      <c r="I43" s="9"/>
      <c r="J43" s="10">
        <f t="shared" si="3"/>
        <v>10.197960407918416</v>
      </c>
    </row>
    <row r="44" spans="1:10" ht="15">
      <c r="A44" s="34" t="s">
        <v>44</v>
      </c>
      <c r="B44" s="4">
        <v>1013</v>
      </c>
      <c r="C44" s="4"/>
      <c r="D44" s="4">
        <f t="shared" si="1"/>
        <v>1013</v>
      </c>
      <c r="E44" s="4">
        <v>1030</v>
      </c>
      <c r="F44" s="4">
        <v>2</v>
      </c>
      <c r="G44" s="4">
        <f t="shared" si="2"/>
        <v>1032</v>
      </c>
      <c r="H44" s="5">
        <f t="shared" si="3"/>
        <v>1.678183613030602</v>
      </c>
      <c r="I44" s="5"/>
      <c r="J44" s="6">
        <f t="shared" si="3"/>
        <v>1.8756169792694966</v>
      </c>
    </row>
    <row r="45" spans="1:10" ht="15">
      <c r="A45" s="33" t="s">
        <v>67</v>
      </c>
      <c r="B45" s="8">
        <v>1076</v>
      </c>
      <c r="C45" s="8">
        <v>4</v>
      </c>
      <c r="D45" s="8">
        <f t="shared" si="1"/>
        <v>1080</v>
      </c>
      <c r="E45" s="8">
        <v>1282</v>
      </c>
      <c r="F45" s="8">
        <v>21</v>
      </c>
      <c r="G45" s="8">
        <f t="shared" si="2"/>
        <v>1303</v>
      </c>
      <c r="H45" s="9">
        <f t="shared" si="3"/>
        <v>19.144981412639407</v>
      </c>
      <c r="I45" s="9">
        <f t="shared" si="3"/>
        <v>425</v>
      </c>
      <c r="J45" s="10">
        <f t="shared" si="3"/>
        <v>20.64814814814815</v>
      </c>
    </row>
    <row r="46" spans="1:10" ht="15">
      <c r="A46" s="34" t="s">
        <v>45</v>
      </c>
      <c r="B46" s="4"/>
      <c r="C46" s="4"/>
      <c r="D46" s="4"/>
      <c r="E46" s="4">
        <v>205</v>
      </c>
      <c r="F46" s="4"/>
      <c r="G46" s="4">
        <f>+E46+F46</f>
        <v>205</v>
      </c>
      <c r="H46" s="5"/>
      <c r="I46" s="5"/>
      <c r="J46" s="6"/>
    </row>
    <row r="47" spans="1:10" ht="15">
      <c r="A47" s="33" t="s">
        <v>46</v>
      </c>
      <c r="B47" s="8">
        <v>4910</v>
      </c>
      <c r="C47" s="8">
        <v>182</v>
      </c>
      <c r="D47" s="8">
        <f t="shared" si="1"/>
        <v>5092</v>
      </c>
      <c r="E47" s="8">
        <v>5273</v>
      </c>
      <c r="F47" s="8">
        <v>295</v>
      </c>
      <c r="G47" s="8">
        <f t="shared" si="2"/>
        <v>5568</v>
      </c>
      <c r="H47" s="9">
        <f t="shared" si="3"/>
        <v>7.393075356415478</v>
      </c>
      <c r="I47" s="9">
        <f t="shared" si="3"/>
        <v>62.08791208791209</v>
      </c>
      <c r="J47" s="10">
        <f t="shared" si="3"/>
        <v>9.347996857816183</v>
      </c>
    </row>
    <row r="48" spans="1:10" ht="15">
      <c r="A48" s="34" t="s">
        <v>47</v>
      </c>
      <c r="B48" s="4">
        <v>146</v>
      </c>
      <c r="C48" s="4"/>
      <c r="D48" s="4">
        <f t="shared" si="1"/>
        <v>146</v>
      </c>
      <c r="E48" s="4">
        <v>328</v>
      </c>
      <c r="F48" s="4"/>
      <c r="G48" s="4">
        <f t="shared" si="2"/>
        <v>328</v>
      </c>
      <c r="H48" s="5">
        <f t="shared" si="3"/>
        <v>124.65753424657535</v>
      </c>
      <c r="I48" s="5"/>
      <c r="J48" s="6">
        <f t="shared" si="3"/>
        <v>124.65753424657535</v>
      </c>
    </row>
    <row r="49" spans="1:10" ht="15">
      <c r="A49" s="33" t="s">
        <v>48</v>
      </c>
      <c r="B49" s="8">
        <v>353</v>
      </c>
      <c r="C49" s="8"/>
      <c r="D49" s="8">
        <f t="shared" si="1"/>
        <v>353</v>
      </c>
      <c r="E49" s="8">
        <v>352</v>
      </c>
      <c r="F49" s="8">
        <v>2</v>
      </c>
      <c r="G49" s="8">
        <f t="shared" si="2"/>
        <v>354</v>
      </c>
      <c r="H49" s="14">
        <f t="shared" si="3"/>
        <v>-0.28328611898017</v>
      </c>
      <c r="I49" s="9"/>
      <c r="J49" s="13">
        <f t="shared" si="3"/>
        <v>0.28328611898017</v>
      </c>
    </row>
    <row r="50" spans="1:10" ht="15">
      <c r="A50" s="34" t="s">
        <v>49</v>
      </c>
      <c r="B50" s="4">
        <v>1488</v>
      </c>
      <c r="C50" s="4">
        <v>31</v>
      </c>
      <c r="D50" s="4">
        <f t="shared" si="1"/>
        <v>1519</v>
      </c>
      <c r="E50" s="4">
        <v>1764</v>
      </c>
      <c r="F50" s="4">
        <v>33</v>
      </c>
      <c r="G50" s="4">
        <f t="shared" si="2"/>
        <v>1797</v>
      </c>
      <c r="H50" s="5">
        <f t="shared" si="3"/>
        <v>18.548387096774192</v>
      </c>
      <c r="I50" s="5">
        <f t="shared" si="3"/>
        <v>6.451612903225806</v>
      </c>
      <c r="J50" s="6">
        <f t="shared" si="3"/>
        <v>18.301514154048718</v>
      </c>
    </row>
    <row r="51" spans="1:10" ht="15">
      <c r="A51" s="33" t="s">
        <v>50</v>
      </c>
      <c r="B51" s="8">
        <v>2137</v>
      </c>
      <c r="C51" s="8">
        <v>26</v>
      </c>
      <c r="D51" s="8">
        <f t="shared" si="1"/>
        <v>2163</v>
      </c>
      <c r="E51" s="8">
        <v>2422</v>
      </c>
      <c r="F51" s="8">
        <v>70</v>
      </c>
      <c r="G51" s="8">
        <f t="shared" si="2"/>
        <v>2492</v>
      </c>
      <c r="H51" s="9">
        <f t="shared" si="3"/>
        <v>13.336452971455312</v>
      </c>
      <c r="I51" s="9">
        <f t="shared" si="3"/>
        <v>169.23076923076923</v>
      </c>
      <c r="J51" s="10">
        <f t="shared" si="3"/>
        <v>15.210355987055015</v>
      </c>
    </row>
    <row r="52" spans="1:10" ht="15">
      <c r="A52" s="34" t="s">
        <v>51</v>
      </c>
      <c r="B52" s="4">
        <v>915</v>
      </c>
      <c r="C52" s="4"/>
      <c r="D52" s="4">
        <f t="shared" si="1"/>
        <v>915</v>
      </c>
      <c r="E52" s="4">
        <v>934</v>
      </c>
      <c r="F52" s="4"/>
      <c r="G52" s="4">
        <f t="shared" si="2"/>
        <v>934</v>
      </c>
      <c r="H52" s="5">
        <f t="shared" si="3"/>
        <v>2.0765027322404372</v>
      </c>
      <c r="I52" s="5"/>
      <c r="J52" s="6">
        <f t="shared" si="3"/>
        <v>2.0765027322404372</v>
      </c>
    </row>
    <row r="53" spans="1:10" ht="15">
      <c r="A53" s="33" t="s">
        <v>52</v>
      </c>
      <c r="B53" s="8">
        <v>604</v>
      </c>
      <c r="C53" s="8">
        <v>116</v>
      </c>
      <c r="D53" s="8">
        <f t="shared" si="1"/>
        <v>720</v>
      </c>
      <c r="E53" s="8">
        <v>545</v>
      </c>
      <c r="F53" s="8">
        <v>316</v>
      </c>
      <c r="G53" s="8">
        <f t="shared" si="2"/>
        <v>861</v>
      </c>
      <c r="H53" s="9">
        <f t="shared" si="3"/>
        <v>-9.7682119205298</v>
      </c>
      <c r="I53" s="9">
        <f t="shared" si="3"/>
        <v>172.41379310344826</v>
      </c>
      <c r="J53" s="10">
        <f t="shared" si="3"/>
        <v>19.583333333333332</v>
      </c>
    </row>
    <row r="54" spans="1:10" ht="15">
      <c r="A54" s="34" t="s">
        <v>53</v>
      </c>
      <c r="B54" s="4">
        <v>260</v>
      </c>
      <c r="C54" s="4"/>
      <c r="D54" s="4">
        <f t="shared" si="1"/>
        <v>260</v>
      </c>
      <c r="E54" s="4">
        <v>360</v>
      </c>
      <c r="F54" s="4"/>
      <c r="G54" s="4">
        <f t="shared" si="2"/>
        <v>360</v>
      </c>
      <c r="H54" s="5">
        <f t="shared" si="3"/>
        <v>38.46153846153847</v>
      </c>
      <c r="I54" s="5"/>
      <c r="J54" s="6">
        <f t="shared" si="3"/>
        <v>38.46153846153847</v>
      </c>
    </row>
    <row r="55" spans="1:10" ht="15">
      <c r="A55" s="33" t="s">
        <v>54</v>
      </c>
      <c r="B55" s="8">
        <v>204</v>
      </c>
      <c r="C55" s="8"/>
      <c r="D55" s="8">
        <f t="shared" si="1"/>
        <v>204</v>
      </c>
      <c r="E55" s="8">
        <v>22</v>
      </c>
      <c r="F55" s="8"/>
      <c r="G55" s="8">
        <f t="shared" si="2"/>
        <v>22</v>
      </c>
      <c r="H55" s="9">
        <f t="shared" si="3"/>
        <v>-89.2156862745098</v>
      </c>
      <c r="I55" s="9"/>
      <c r="J55" s="10">
        <f t="shared" si="3"/>
        <v>-89.2156862745098</v>
      </c>
    </row>
    <row r="56" spans="1:10" ht="15">
      <c r="A56" s="34" t="s">
        <v>55</v>
      </c>
      <c r="B56" s="4">
        <v>3789</v>
      </c>
      <c r="C56" s="4">
        <v>10</v>
      </c>
      <c r="D56" s="4">
        <f t="shared" si="1"/>
        <v>3799</v>
      </c>
      <c r="E56" s="4">
        <v>4137</v>
      </c>
      <c r="F56" s="4">
        <v>20</v>
      </c>
      <c r="G56" s="4">
        <f t="shared" si="2"/>
        <v>4157</v>
      </c>
      <c r="H56" s="5">
        <f t="shared" si="3"/>
        <v>9.184481393507522</v>
      </c>
      <c r="I56" s="5">
        <f t="shared" si="3"/>
        <v>100</v>
      </c>
      <c r="J56" s="6">
        <f t="shared" si="3"/>
        <v>9.423532508554883</v>
      </c>
    </row>
    <row r="57" spans="1:10" ht="15">
      <c r="A57" s="33" t="s">
        <v>65</v>
      </c>
      <c r="B57" s="8">
        <v>350</v>
      </c>
      <c r="C57" s="8">
        <v>101</v>
      </c>
      <c r="D57" s="8">
        <f t="shared" si="1"/>
        <v>451</v>
      </c>
      <c r="E57" s="8">
        <v>380</v>
      </c>
      <c r="F57" s="8">
        <v>95</v>
      </c>
      <c r="G57" s="8">
        <f t="shared" si="2"/>
        <v>475</v>
      </c>
      <c r="H57" s="9">
        <f t="shared" si="3"/>
        <v>8.571428571428571</v>
      </c>
      <c r="I57" s="9">
        <f t="shared" si="3"/>
        <v>-5.9405940594059405</v>
      </c>
      <c r="J57" s="10">
        <f t="shared" si="3"/>
        <v>5.321507760532151</v>
      </c>
    </row>
    <row r="58" spans="1:10" ht="15">
      <c r="A58" s="34" t="s">
        <v>66</v>
      </c>
      <c r="B58" s="4"/>
      <c r="C58" s="4">
        <v>92</v>
      </c>
      <c r="D58" s="4">
        <f t="shared" si="1"/>
        <v>92</v>
      </c>
      <c r="E58" s="4"/>
      <c r="F58" s="4">
        <v>75</v>
      </c>
      <c r="G58" s="4">
        <f t="shared" si="2"/>
        <v>75</v>
      </c>
      <c r="H58" s="5"/>
      <c r="I58" s="5">
        <f t="shared" si="3"/>
        <v>-18.478260869565215</v>
      </c>
      <c r="J58" s="6">
        <f t="shared" si="3"/>
        <v>-18.478260869565215</v>
      </c>
    </row>
    <row r="59" spans="1:10" ht="15">
      <c r="A59" s="15" t="s">
        <v>56</v>
      </c>
      <c r="B59" s="35">
        <f>+B60-SUM(B5+B9+B19+B31+B57+B58)</f>
        <v>241290</v>
      </c>
      <c r="C59" s="35">
        <f>+C60-SUM(C5+C9+C19+C31+C57+C58)</f>
        <v>214277</v>
      </c>
      <c r="D59" s="35">
        <f>+D60-SUM(D5+D9+D19+D31+D57+D58)</f>
        <v>455567</v>
      </c>
      <c r="E59" s="35">
        <f>+E60-SUM(E5+E9+E19+E31+E57+E58)</f>
        <v>258079</v>
      </c>
      <c r="F59" s="35">
        <f>+F60-SUM(F5+F9+F19+F31+F57+F58)</f>
        <v>222820</v>
      </c>
      <c r="G59" s="35">
        <f>+G60-SUM(G5+G9+G19+G31+G57+G58)</f>
        <v>480899</v>
      </c>
      <c r="H59" s="36">
        <f>+((E59-B59)/B59)*100</f>
        <v>6.958017323552572</v>
      </c>
      <c r="I59" s="36">
        <f t="shared" si="3"/>
        <v>3.9868954670823276</v>
      </c>
      <c r="J59" s="36">
        <f t="shared" si="3"/>
        <v>5.560543235133361</v>
      </c>
    </row>
    <row r="60" spans="1:10" ht="15">
      <c r="A60" s="18" t="s">
        <v>57</v>
      </c>
      <c r="B60" s="37">
        <f>SUM(B4:B58)</f>
        <v>290962</v>
      </c>
      <c r="C60" s="37">
        <f>SUM(C4:C58)</f>
        <v>245669</v>
      </c>
      <c r="D60" s="37">
        <f>SUM(D4:D58)</f>
        <v>536631</v>
      </c>
      <c r="E60" s="37">
        <f>SUM(E4:E58)</f>
        <v>317983</v>
      </c>
      <c r="F60" s="37">
        <f>SUM(F4:F58)</f>
        <v>258861</v>
      </c>
      <c r="G60" s="37">
        <f>SUM(G4:G58)</f>
        <v>576844</v>
      </c>
      <c r="H60" s="38">
        <f>+((E60-B60)/B60)*100</f>
        <v>9.286779716938982</v>
      </c>
      <c r="I60" s="38">
        <f t="shared" si="3"/>
        <v>5.3698268808844425</v>
      </c>
      <c r="J60" s="38">
        <f t="shared" si="3"/>
        <v>7.493603612165529</v>
      </c>
    </row>
    <row r="61" spans="1:10" ht="15">
      <c r="A61" s="39"/>
      <c r="B61" s="40"/>
      <c r="C61" s="40"/>
      <c r="D61" s="40"/>
      <c r="E61" s="40"/>
      <c r="F61" s="40"/>
      <c r="G61" s="40"/>
      <c r="H61" s="40"/>
      <c r="I61" s="40"/>
      <c r="J61" s="41"/>
    </row>
    <row r="62" spans="1:10" ht="15">
      <c r="A62" s="39"/>
      <c r="B62" s="40"/>
      <c r="C62" s="40"/>
      <c r="D62" s="40"/>
      <c r="E62" s="40"/>
      <c r="F62" s="40"/>
      <c r="G62" s="40"/>
      <c r="H62" s="40"/>
      <c r="I62" s="40"/>
      <c r="J62" s="41"/>
    </row>
    <row r="63" spans="1:10" ht="15.75" thickBot="1">
      <c r="A63" s="42"/>
      <c r="B63" s="43"/>
      <c r="C63" s="43"/>
      <c r="D63" s="43"/>
      <c r="E63" s="43"/>
      <c r="F63" s="43"/>
      <c r="G63" s="43"/>
      <c r="H63" s="43"/>
      <c r="I63" s="43"/>
      <c r="J63" s="44"/>
    </row>
    <row r="64" spans="1:10" ht="48.75" customHeight="1">
      <c r="A64" s="51" t="s">
        <v>68</v>
      </c>
      <c r="B64" s="51"/>
      <c r="C64" s="51"/>
      <c r="D64" s="51"/>
      <c r="E64" s="51"/>
      <c r="F64" s="51"/>
      <c r="G64" s="51"/>
      <c r="H64" s="51"/>
      <c r="I64" s="51"/>
      <c r="J64" s="51"/>
    </row>
  </sheetData>
  <sheetProtection/>
  <mergeCells count="6">
    <mergeCell ref="A64:J64"/>
    <mergeCell ref="A1:J1"/>
    <mergeCell ref="A2:A3"/>
    <mergeCell ref="B2:D2"/>
    <mergeCell ref="E2:G2"/>
    <mergeCell ref="H2:J2"/>
  </mergeCells>
  <printOptions/>
  <pageMargins left="0.7" right="0.7" top="0.75" bottom="0.75" header="0.3" footer="0.3"/>
  <pageSetup horizontalDpi="600" verticalDpi="600" orientation="portrait" paperSize="9" scale="57" r:id="rId1"/>
</worksheet>
</file>

<file path=xl/worksheets/sheet4.xml><?xml version="1.0" encoding="utf-8"?>
<worksheet xmlns="http://schemas.openxmlformats.org/spreadsheetml/2006/main" xmlns:r="http://schemas.openxmlformats.org/officeDocument/2006/relationships">
  <dimension ref="A1:J64"/>
  <sheetViews>
    <sheetView zoomScale="80" zoomScaleNormal="80" zoomScalePageLayoutView="0" workbookViewId="0" topLeftCell="A1">
      <selection activeCell="D66" sqref="D66"/>
    </sheetView>
  </sheetViews>
  <sheetFormatPr defaultColWidth="9.140625" defaultRowHeight="15"/>
  <cols>
    <col min="1" max="1" width="25.421875" style="0" customWidth="1"/>
    <col min="2" max="10" width="14.28125" style="0" customWidth="1"/>
  </cols>
  <sheetData>
    <row r="1" spans="1:10" ht="24.75" customHeight="1">
      <c r="A1" s="52" t="s">
        <v>75</v>
      </c>
      <c r="B1" s="53"/>
      <c r="C1" s="53"/>
      <c r="D1" s="53"/>
      <c r="E1" s="53"/>
      <c r="F1" s="53"/>
      <c r="G1" s="53"/>
      <c r="H1" s="53"/>
      <c r="I1" s="53"/>
      <c r="J1" s="54"/>
    </row>
    <row r="2" spans="1:10" ht="33.75" customHeight="1">
      <c r="A2" s="55" t="s">
        <v>1</v>
      </c>
      <c r="B2" s="57" t="s">
        <v>2</v>
      </c>
      <c r="C2" s="57"/>
      <c r="D2" s="57"/>
      <c r="E2" s="57" t="s">
        <v>3</v>
      </c>
      <c r="F2" s="57"/>
      <c r="G2" s="57"/>
      <c r="H2" s="58" t="s">
        <v>4</v>
      </c>
      <c r="I2" s="58"/>
      <c r="J2" s="59"/>
    </row>
    <row r="3" spans="1:10" ht="15">
      <c r="A3" s="56"/>
      <c r="B3" s="1" t="s">
        <v>5</v>
      </c>
      <c r="C3" s="1" t="s">
        <v>6</v>
      </c>
      <c r="D3" s="1" t="s">
        <v>7</v>
      </c>
      <c r="E3" s="1" t="s">
        <v>5</v>
      </c>
      <c r="F3" s="1" t="s">
        <v>6</v>
      </c>
      <c r="G3" s="1" t="s">
        <v>7</v>
      </c>
      <c r="H3" s="1" t="s">
        <v>5</v>
      </c>
      <c r="I3" s="1" t="s">
        <v>6</v>
      </c>
      <c r="J3" s="2" t="s">
        <v>7</v>
      </c>
    </row>
    <row r="4" spans="1:10" ht="15">
      <c r="A4" s="3" t="s">
        <v>8</v>
      </c>
      <c r="B4" s="4">
        <v>103624.19</v>
      </c>
      <c r="C4" s="4">
        <v>673845.485</v>
      </c>
      <c r="D4" s="4">
        <f>+B4+C4</f>
        <v>777469.675</v>
      </c>
      <c r="E4" s="4">
        <v>107434</v>
      </c>
      <c r="F4" s="4">
        <v>708913</v>
      </c>
      <c r="G4" s="4">
        <f>+E4+F4</f>
        <v>816347</v>
      </c>
      <c r="H4" s="5">
        <f>+((E4-B4)/B4)*100</f>
        <v>3.6765643234460965</v>
      </c>
      <c r="I4" s="5">
        <f aca="true" t="shared" si="0" ref="I4:J18">+((F4-C4)/C4)*100</f>
        <v>5.204088441729341</v>
      </c>
      <c r="J4" s="6">
        <f t="shared" si="0"/>
        <v>5.000494070717286</v>
      </c>
    </row>
    <row r="5" spans="1:10" ht="15">
      <c r="A5" s="7" t="s">
        <v>60</v>
      </c>
      <c r="B5" s="8">
        <v>50336.837</v>
      </c>
      <c r="C5" s="8">
        <v>75679.30799999999</v>
      </c>
      <c r="D5" s="8">
        <f aca="true" t="shared" si="1" ref="D5:D58">+B5+C5</f>
        <v>126016.14499999999</v>
      </c>
      <c r="E5" s="8">
        <v>57540</v>
      </c>
      <c r="F5" s="8">
        <v>88138</v>
      </c>
      <c r="G5" s="8">
        <f aca="true" t="shared" si="2" ref="G5:G58">+E5+F5</f>
        <v>145678</v>
      </c>
      <c r="H5" s="9">
        <f>+((E5-B5)/B5)*100</f>
        <v>14.309923764180892</v>
      </c>
      <c r="I5" s="9">
        <f t="shared" si="0"/>
        <v>16.46248139583942</v>
      </c>
      <c r="J5" s="10">
        <f t="shared" si="0"/>
        <v>15.6026475813873</v>
      </c>
    </row>
    <row r="6" spans="1:10" ht="15">
      <c r="A6" s="11" t="s">
        <v>9</v>
      </c>
      <c r="B6" s="4">
        <v>38618.888999999996</v>
      </c>
      <c r="C6" s="4">
        <v>13651.661999999998</v>
      </c>
      <c r="D6" s="4">
        <f t="shared" si="1"/>
        <v>52270.55099999999</v>
      </c>
      <c r="E6" s="4">
        <v>39710</v>
      </c>
      <c r="F6" s="4">
        <v>12630</v>
      </c>
      <c r="G6" s="4">
        <f t="shared" si="2"/>
        <v>52340</v>
      </c>
      <c r="H6" s="5">
        <f>+((E6-B6)/B6)*100</f>
        <v>2.8253298534818145</v>
      </c>
      <c r="I6" s="5">
        <f t="shared" si="0"/>
        <v>-7.483792083337534</v>
      </c>
      <c r="J6" s="12">
        <f t="shared" si="0"/>
        <v>0.1328644880747628</v>
      </c>
    </row>
    <row r="7" spans="1:10" ht="15">
      <c r="A7" s="7" t="s">
        <v>10</v>
      </c>
      <c r="B7" s="8">
        <v>39055.581999999995</v>
      </c>
      <c r="C7" s="8">
        <v>18026.577999999998</v>
      </c>
      <c r="D7" s="8">
        <f t="shared" si="1"/>
        <v>57082.15999999999</v>
      </c>
      <c r="E7" s="8">
        <v>42561</v>
      </c>
      <c r="F7" s="8">
        <v>17024</v>
      </c>
      <c r="G7" s="8">
        <f t="shared" si="2"/>
        <v>59585</v>
      </c>
      <c r="H7" s="9">
        <f>+((E7-B7)/B7)*100</f>
        <v>8.975459641082818</v>
      </c>
      <c r="I7" s="9">
        <f t="shared" si="0"/>
        <v>-5.561665669435419</v>
      </c>
      <c r="J7" s="10">
        <f t="shared" si="0"/>
        <v>4.384627351172435</v>
      </c>
    </row>
    <row r="8" spans="1:10" ht="15">
      <c r="A8" s="11" t="s">
        <v>11</v>
      </c>
      <c r="B8" s="4">
        <v>28741.009000000002</v>
      </c>
      <c r="C8" s="4">
        <v>112808.72200000001</v>
      </c>
      <c r="D8" s="4">
        <f t="shared" si="1"/>
        <v>141549.731</v>
      </c>
      <c r="E8" s="4">
        <v>29942</v>
      </c>
      <c r="F8" s="4">
        <v>104296</v>
      </c>
      <c r="G8" s="4">
        <f t="shared" si="2"/>
        <v>134238</v>
      </c>
      <c r="H8" s="5">
        <f>+((E8-B8)/B8)*100</f>
        <v>4.178666796284007</v>
      </c>
      <c r="I8" s="5">
        <f t="shared" si="0"/>
        <v>-7.546155872592908</v>
      </c>
      <c r="J8" s="6">
        <f t="shared" si="0"/>
        <v>-5.1654856200327215</v>
      </c>
    </row>
    <row r="9" spans="1:10" ht="15">
      <c r="A9" s="7" t="s">
        <v>62</v>
      </c>
      <c r="B9" s="8">
        <v>986.671</v>
      </c>
      <c r="C9" s="8">
        <v>1743.916</v>
      </c>
      <c r="D9" s="8">
        <f t="shared" si="1"/>
        <v>2730.587</v>
      </c>
      <c r="E9" s="8">
        <v>1396</v>
      </c>
      <c r="F9" s="8">
        <v>2870</v>
      </c>
      <c r="G9" s="8">
        <f t="shared" si="2"/>
        <v>4266</v>
      </c>
      <c r="H9" s="9">
        <f>+((E9-B9)/B9)*100</f>
        <v>41.48586509586274</v>
      </c>
      <c r="I9" s="9">
        <f t="shared" si="0"/>
        <v>64.57214682358554</v>
      </c>
      <c r="J9" s="10">
        <f t="shared" si="0"/>
        <v>56.23014392143521</v>
      </c>
    </row>
    <row r="10" spans="1:10" ht="15">
      <c r="A10" s="11" t="s">
        <v>12</v>
      </c>
      <c r="B10" s="4">
        <v>3445.852</v>
      </c>
      <c r="C10" s="4">
        <v>14089.093</v>
      </c>
      <c r="D10" s="4">
        <f t="shared" si="1"/>
        <v>17534.945</v>
      </c>
      <c r="E10" s="4">
        <v>3800</v>
      </c>
      <c r="F10" s="4">
        <v>13349</v>
      </c>
      <c r="G10" s="4">
        <f t="shared" si="2"/>
        <v>17149</v>
      </c>
      <c r="H10" s="5">
        <f>+((E10-B10)/B10)*100</f>
        <v>10.277516271737735</v>
      </c>
      <c r="I10" s="5">
        <f t="shared" si="0"/>
        <v>-5.252949923745984</v>
      </c>
      <c r="J10" s="6">
        <f t="shared" si="0"/>
        <v>-2.2010049076287364</v>
      </c>
    </row>
    <row r="11" spans="1:10" ht="15">
      <c r="A11" s="7" t="s">
        <v>13</v>
      </c>
      <c r="B11" s="8">
        <v>5946.1630000000005</v>
      </c>
      <c r="C11" s="8">
        <v>7929.679</v>
      </c>
      <c r="D11" s="8">
        <f t="shared" si="1"/>
        <v>13875.842</v>
      </c>
      <c r="E11" s="8">
        <v>6306</v>
      </c>
      <c r="F11" s="8">
        <v>6683</v>
      </c>
      <c r="G11" s="8">
        <f t="shared" si="2"/>
        <v>12989</v>
      </c>
      <c r="H11" s="9">
        <f>+((E11-B11)/B11)*100</f>
        <v>6.051583180615793</v>
      </c>
      <c r="I11" s="9">
        <f t="shared" si="0"/>
        <v>-15.721683059301645</v>
      </c>
      <c r="J11" s="10">
        <f t="shared" si="0"/>
        <v>-6.391266202079848</v>
      </c>
    </row>
    <row r="12" spans="1:10" ht="15">
      <c r="A12" s="11" t="s">
        <v>14</v>
      </c>
      <c r="B12" s="4">
        <v>17457.646</v>
      </c>
      <c r="C12" s="4">
        <v>4291.126</v>
      </c>
      <c r="D12" s="4">
        <f t="shared" si="1"/>
        <v>21748.772</v>
      </c>
      <c r="E12" s="4">
        <v>18666</v>
      </c>
      <c r="F12" s="4">
        <v>4433</v>
      </c>
      <c r="G12" s="4">
        <f t="shared" si="2"/>
        <v>23099</v>
      </c>
      <c r="H12" s="5">
        <f>+((E12-B12)/B12)*100</f>
        <v>6.921631931361189</v>
      </c>
      <c r="I12" s="5">
        <f t="shared" si="0"/>
        <v>3.3062184610752463</v>
      </c>
      <c r="J12" s="6">
        <f t="shared" si="0"/>
        <v>6.208295346514273</v>
      </c>
    </row>
    <row r="13" spans="1:10" ht="15">
      <c r="A13" s="7" t="s">
        <v>15</v>
      </c>
      <c r="B13" s="8">
        <v>11175.183</v>
      </c>
      <c r="C13" s="8">
        <v>5933.649</v>
      </c>
      <c r="D13" s="8">
        <f t="shared" si="1"/>
        <v>17108.832000000002</v>
      </c>
      <c r="E13" s="8">
        <v>12207</v>
      </c>
      <c r="F13" s="8">
        <v>771</v>
      </c>
      <c r="G13" s="8">
        <f t="shared" si="2"/>
        <v>12978</v>
      </c>
      <c r="H13" s="9">
        <f>+((E13-B13)/B13)*100</f>
        <v>9.23311054503536</v>
      </c>
      <c r="I13" s="9">
        <f t="shared" si="0"/>
        <v>-87.00630927107417</v>
      </c>
      <c r="J13" s="10">
        <f t="shared" si="0"/>
        <v>-24.144441888259827</v>
      </c>
    </row>
    <row r="14" spans="1:10" ht="15">
      <c r="A14" s="11" t="s">
        <v>16</v>
      </c>
      <c r="B14" s="4">
        <v>4284.303</v>
      </c>
      <c r="C14" s="4">
        <v>248.581</v>
      </c>
      <c r="D14" s="4">
        <f t="shared" si="1"/>
        <v>4532.884</v>
      </c>
      <c r="E14" s="4">
        <v>4020</v>
      </c>
      <c r="F14" s="4">
        <v>240</v>
      </c>
      <c r="G14" s="4">
        <f t="shared" si="2"/>
        <v>4260</v>
      </c>
      <c r="H14" s="5">
        <f>+((E14-B14)/B14)*100</f>
        <v>-6.1691014851190475</v>
      </c>
      <c r="I14" s="5">
        <f t="shared" si="0"/>
        <v>-3.451993515192227</v>
      </c>
      <c r="J14" s="6">
        <f t="shared" si="0"/>
        <v>-6.0200966978197545</v>
      </c>
    </row>
    <row r="15" spans="1:10" ht="15">
      <c r="A15" s="7" t="s">
        <v>17</v>
      </c>
      <c r="B15" s="8">
        <v>8350.221000000001</v>
      </c>
      <c r="C15" s="8">
        <v>1470.658</v>
      </c>
      <c r="D15" s="8">
        <f t="shared" si="1"/>
        <v>9820.879</v>
      </c>
      <c r="E15" s="8">
        <v>9395</v>
      </c>
      <c r="F15" s="8">
        <v>1283</v>
      </c>
      <c r="G15" s="8">
        <f t="shared" si="2"/>
        <v>10678</v>
      </c>
      <c r="H15" s="9">
        <f>+((E15-B15)/B15)*100</f>
        <v>12.51199219757176</v>
      </c>
      <c r="I15" s="9">
        <f t="shared" si="0"/>
        <v>-12.76013865902201</v>
      </c>
      <c r="J15" s="10">
        <f t="shared" si="0"/>
        <v>8.727538543138543</v>
      </c>
    </row>
    <row r="16" spans="1:10" ht="15">
      <c r="A16" s="11" t="s">
        <v>18</v>
      </c>
      <c r="B16" s="4">
        <v>633.826</v>
      </c>
      <c r="C16" s="4"/>
      <c r="D16" s="4">
        <f t="shared" si="1"/>
        <v>633.826</v>
      </c>
      <c r="E16" s="4">
        <v>693</v>
      </c>
      <c r="F16" s="4"/>
      <c r="G16" s="4">
        <f t="shared" si="2"/>
        <v>693</v>
      </c>
      <c r="H16" s="5">
        <f>+((E16-B16)/B16)*100</f>
        <v>9.336000732062107</v>
      </c>
      <c r="I16" s="5"/>
      <c r="J16" s="6">
        <f t="shared" si="0"/>
        <v>9.336000732062107</v>
      </c>
    </row>
    <row r="17" spans="1:10" ht="15">
      <c r="A17" s="7" t="s">
        <v>19</v>
      </c>
      <c r="B17" s="8">
        <v>1030.461</v>
      </c>
      <c r="C17" s="8"/>
      <c r="D17" s="8">
        <f t="shared" si="1"/>
        <v>1030.461</v>
      </c>
      <c r="E17" s="8">
        <v>942</v>
      </c>
      <c r="F17" s="8"/>
      <c r="G17" s="8">
        <f t="shared" si="2"/>
        <v>942</v>
      </c>
      <c r="H17" s="9">
        <f>+((E17-B17)/B17)*100</f>
        <v>-8.584604366395236</v>
      </c>
      <c r="I17" s="9"/>
      <c r="J17" s="10">
        <f t="shared" si="0"/>
        <v>-8.584604366395236</v>
      </c>
    </row>
    <row r="18" spans="1:10" ht="15">
      <c r="A18" s="11" t="s">
        <v>20</v>
      </c>
      <c r="B18" s="4">
        <v>562.716</v>
      </c>
      <c r="C18" s="4">
        <v>34.275000000000006</v>
      </c>
      <c r="D18" s="4">
        <f t="shared" si="1"/>
        <v>596.991</v>
      </c>
      <c r="E18" s="4">
        <v>508</v>
      </c>
      <c r="F18" s="4">
        <v>57</v>
      </c>
      <c r="G18" s="4">
        <f t="shared" si="2"/>
        <v>565</v>
      </c>
      <c r="H18" s="5">
        <f>+((E18-B18)/B18)*100</f>
        <v>-9.72355504375209</v>
      </c>
      <c r="I18" s="5">
        <f>+((F18-C18)/C18)*100</f>
        <v>66.30196936542667</v>
      </c>
      <c r="J18" s="6">
        <f t="shared" si="0"/>
        <v>-5.358707250193049</v>
      </c>
    </row>
    <row r="19" spans="1:10" ht="15">
      <c r="A19" s="7" t="s">
        <v>63</v>
      </c>
      <c r="B19" s="8"/>
      <c r="C19" s="8"/>
      <c r="D19" s="8"/>
      <c r="E19" s="8"/>
      <c r="F19" s="8"/>
      <c r="G19" s="8"/>
      <c r="H19" s="9"/>
      <c r="I19" s="9"/>
      <c r="J19" s="10"/>
    </row>
    <row r="20" spans="1:10" ht="15">
      <c r="A20" s="11" t="s">
        <v>21</v>
      </c>
      <c r="B20" s="4">
        <v>525.404</v>
      </c>
      <c r="C20" s="4">
        <v>60.158</v>
      </c>
      <c r="D20" s="4">
        <f t="shared" si="1"/>
        <v>585.562</v>
      </c>
      <c r="E20" s="4">
        <v>636</v>
      </c>
      <c r="F20" s="4">
        <v>147</v>
      </c>
      <c r="G20" s="4">
        <f t="shared" si="2"/>
        <v>783</v>
      </c>
      <c r="H20" s="5">
        <f>+((E20-B20)/B20)*100</f>
        <v>21.04970651156063</v>
      </c>
      <c r="I20" s="5">
        <f>+((F20-C20)/C20)*100</f>
        <v>144.35652781010006</v>
      </c>
      <c r="J20" s="6">
        <f>+((G20-D20)/D20)*100</f>
        <v>33.71769342955997</v>
      </c>
    </row>
    <row r="21" spans="1:10" ht="15">
      <c r="A21" s="7" t="s">
        <v>22</v>
      </c>
      <c r="B21" s="8"/>
      <c r="C21" s="8"/>
      <c r="D21" s="8"/>
      <c r="E21" s="8">
        <v>1</v>
      </c>
      <c r="F21" s="8"/>
      <c r="G21" s="8">
        <f t="shared" si="2"/>
        <v>1</v>
      </c>
      <c r="H21" s="9"/>
      <c r="I21" s="9"/>
      <c r="J21" s="10"/>
    </row>
    <row r="22" spans="1:10" ht="15">
      <c r="A22" s="11" t="s">
        <v>23</v>
      </c>
      <c r="B22" s="4">
        <v>2228.536</v>
      </c>
      <c r="C22" s="4">
        <v>7.652</v>
      </c>
      <c r="D22" s="4">
        <f t="shared" si="1"/>
        <v>2236.188</v>
      </c>
      <c r="E22" s="4">
        <v>1544</v>
      </c>
      <c r="F22" s="4">
        <v>8</v>
      </c>
      <c r="G22" s="4">
        <f t="shared" si="2"/>
        <v>1552</v>
      </c>
      <c r="H22" s="5">
        <f aca="true" t="shared" si="3" ref="H22:J60">+((E22-B22)/B22)*100</f>
        <v>-30.716847293469797</v>
      </c>
      <c r="I22" s="5">
        <f t="shared" si="3"/>
        <v>4.547830632514374</v>
      </c>
      <c r="J22" s="6">
        <f t="shared" si="3"/>
        <v>-30.59617527685508</v>
      </c>
    </row>
    <row r="23" spans="1:10" ht="15">
      <c r="A23" s="7" t="s">
        <v>24</v>
      </c>
      <c r="B23" s="8">
        <v>523.158</v>
      </c>
      <c r="C23" s="8"/>
      <c r="D23" s="8">
        <f t="shared" si="1"/>
        <v>523.158</v>
      </c>
      <c r="E23" s="8">
        <v>604</v>
      </c>
      <c r="F23" s="8"/>
      <c r="G23" s="8">
        <f t="shared" si="2"/>
        <v>604</v>
      </c>
      <c r="H23" s="9">
        <f t="shared" si="3"/>
        <v>15.452693067868594</v>
      </c>
      <c r="I23" s="9"/>
      <c r="J23" s="10">
        <f t="shared" si="3"/>
        <v>15.452693067868594</v>
      </c>
    </row>
    <row r="24" spans="1:10" ht="15">
      <c r="A24" s="11" t="s">
        <v>25</v>
      </c>
      <c r="B24" s="4">
        <v>207.174</v>
      </c>
      <c r="C24" s="4">
        <v>347.635</v>
      </c>
      <c r="D24" s="4">
        <f t="shared" si="1"/>
        <v>554.809</v>
      </c>
      <c r="E24" s="4">
        <v>406</v>
      </c>
      <c r="F24" s="4">
        <v>346</v>
      </c>
      <c r="G24" s="4">
        <f t="shared" si="2"/>
        <v>752</v>
      </c>
      <c r="H24" s="5">
        <f t="shared" si="3"/>
        <v>95.97053684342629</v>
      </c>
      <c r="I24" s="26">
        <f t="shared" si="3"/>
        <v>-0.47032088253483995</v>
      </c>
      <c r="J24" s="6">
        <f t="shared" si="3"/>
        <v>35.542141529787735</v>
      </c>
    </row>
    <row r="25" spans="1:10" ht="15">
      <c r="A25" s="7" t="s">
        <v>26</v>
      </c>
      <c r="B25" s="8">
        <v>101.154</v>
      </c>
      <c r="C25" s="8">
        <v>6.233</v>
      </c>
      <c r="D25" s="8">
        <f t="shared" si="1"/>
        <v>107.387</v>
      </c>
      <c r="E25" s="8">
        <v>456</v>
      </c>
      <c r="F25" s="8">
        <v>5</v>
      </c>
      <c r="G25" s="8">
        <f t="shared" si="2"/>
        <v>461</v>
      </c>
      <c r="H25" s="9">
        <f t="shared" si="3"/>
        <v>350.797793463432</v>
      </c>
      <c r="I25" s="9">
        <f t="shared" si="3"/>
        <v>-19.781806513717306</v>
      </c>
      <c r="J25" s="10">
        <f t="shared" si="3"/>
        <v>329.28846135938244</v>
      </c>
    </row>
    <row r="26" spans="1:10" ht="15">
      <c r="A26" s="11" t="s">
        <v>27</v>
      </c>
      <c r="B26" s="4"/>
      <c r="C26" s="4"/>
      <c r="D26" s="4"/>
      <c r="E26" s="4"/>
      <c r="F26" s="4"/>
      <c r="G26" s="4"/>
      <c r="H26" s="5"/>
      <c r="I26" s="5"/>
      <c r="J26" s="6"/>
    </row>
    <row r="27" spans="1:10" ht="15">
      <c r="A27" s="7" t="s">
        <v>28</v>
      </c>
      <c r="B27" s="8">
        <v>1555.553</v>
      </c>
      <c r="C27" s="8">
        <v>72.226</v>
      </c>
      <c r="D27" s="8">
        <f t="shared" si="1"/>
        <v>1627.779</v>
      </c>
      <c r="E27" s="8">
        <v>1804</v>
      </c>
      <c r="F27" s="8">
        <v>116</v>
      </c>
      <c r="G27" s="8">
        <f t="shared" si="2"/>
        <v>1920</v>
      </c>
      <c r="H27" s="9">
        <f t="shared" si="3"/>
        <v>15.971619096231365</v>
      </c>
      <c r="I27" s="9">
        <f t="shared" si="3"/>
        <v>60.60698363470218</v>
      </c>
      <c r="J27" s="10">
        <f t="shared" si="3"/>
        <v>17.95212986529498</v>
      </c>
    </row>
    <row r="28" spans="1:10" ht="15">
      <c r="A28" s="11" t="s">
        <v>29</v>
      </c>
      <c r="B28" s="4">
        <v>7434.144</v>
      </c>
      <c r="C28" s="4">
        <v>224.911</v>
      </c>
      <c r="D28" s="4">
        <f t="shared" si="1"/>
        <v>7659.055</v>
      </c>
      <c r="E28" s="4">
        <v>7737</v>
      </c>
      <c r="F28" s="4">
        <v>224</v>
      </c>
      <c r="G28" s="4">
        <f t="shared" si="2"/>
        <v>7961</v>
      </c>
      <c r="H28" s="5">
        <f t="shared" si="3"/>
        <v>4.073851676803675</v>
      </c>
      <c r="I28" s="26">
        <f t="shared" si="3"/>
        <v>-0.4050491083139559</v>
      </c>
      <c r="J28" s="6">
        <f t="shared" si="3"/>
        <v>3.942327088655189</v>
      </c>
    </row>
    <row r="29" spans="1:10" ht="15">
      <c r="A29" s="7" t="s">
        <v>30</v>
      </c>
      <c r="B29" s="8">
        <v>3476.568</v>
      </c>
      <c r="C29" s="8">
        <v>264.591</v>
      </c>
      <c r="D29" s="8">
        <f t="shared" si="1"/>
        <v>3741.159</v>
      </c>
      <c r="E29" s="8">
        <v>3566</v>
      </c>
      <c r="F29" s="8">
        <v>173</v>
      </c>
      <c r="G29" s="8">
        <f t="shared" si="2"/>
        <v>3739</v>
      </c>
      <c r="H29" s="9">
        <f t="shared" si="3"/>
        <v>2.5724219977863165</v>
      </c>
      <c r="I29" s="9">
        <f t="shared" si="3"/>
        <v>-34.61606781787741</v>
      </c>
      <c r="J29" s="13">
        <f t="shared" si="3"/>
        <v>-0.057709388988816175</v>
      </c>
    </row>
    <row r="30" spans="1:10" ht="15">
      <c r="A30" s="11" t="s">
        <v>31</v>
      </c>
      <c r="B30" s="4">
        <v>1291.9769999999999</v>
      </c>
      <c r="C30" s="4">
        <v>26.992</v>
      </c>
      <c r="D30" s="4">
        <f t="shared" si="1"/>
        <v>1318.9689999999998</v>
      </c>
      <c r="E30" s="4">
        <v>1216</v>
      </c>
      <c r="F30" s="4">
        <v>7</v>
      </c>
      <c r="G30" s="4">
        <f t="shared" si="2"/>
        <v>1223</v>
      </c>
      <c r="H30" s="5">
        <f t="shared" si="3"/>
        <v>-5.88067744240028</v>
      </c>
      <c r="I30" s="5">
        <f t="shared" si="3"/>
        <v>-74.06639004149378</v>
      </c>
      <c r="J30" s="6">
        <f t="shared" si="3"/>
        <v>-7.276061833143905</v>
      </c>
    </row>
    <row r="31" spans="1:10" ht="15">
      <c r="A31" s="7" t="s">
        <v>64</v>
      </c>
      <c r="B31" s="8">
        <v>8.192</v>
      </c>
      <c r="C31" s="8">
        <v>346.84200000000004</v>
      </c>
      <c r="D31" s="8">
        <f t="shared" si="1"/>
        <v>355.03400000000005</v>
      </c>
      <c r="E31" s="8">
        <v>15</v>
      </c>
      <c r="F31" s="8">
        <v>413</v>
      </c>
      <c r="G31" s="8">
        <f t="shared" si="2"/>
        <v>428</v>
      </c>
      <c r="H31" s="9">
        <f t="shared" si="3"/>
        <v>83.10546875</v>
      </c>
      <c r="I31" s="9">
        <f t="shared" si="3"/>
        <v>19.074391221363026</v>
      </c>
      <c r="J31" s="10">
        <f t="shared" si="3"/>
        <v>20.55183447219138</v>
      </c>
    </row>
    <row r="32" spans="1:10" ht="15">
      <c r="A32" s="11" t="s">
        <v>32</v>
      </c>
      <c r="B32" s="4"/>
      <c r="C32" s="4"/>
      <c r="D32" s="4"/>
      <c r="E32" s="4">
        <v>111</v>
      </c>
      <c r="F32" s="4"/>
      <c r="G32" s="4">
        <f>+E32+F32</f>
        <v>111</v>
      </c>
      <c r="H32" s="5"/>
      <c r="I32" s="5"/>
      <c r="J32" s="6"/>
    </row>
    <row r="33" spans="1:10" ht="15">
      <c r="A33" s="7" t="s">
        <v>33</v>
      </c>
      <c r="B33" s="8">
        <v>3816.654</v>
      </c>
      <c r="C33" s="8">
        <v>2307.2790000000005</v>
      </c>
      <c r="D33" s="8">
        <f t="shared" si="1"/>
        <v>6123.933000000001</v>
      </c>
      <c r="E33" s="8">
        <v>3684</v>
      </c>
      <c r="F33" s="8">
        <v>1978</v>
      </c>
      <c r="G33" s="8">
        <f t="shared" si="2"/>
        <v>5662</v>
      </c>
      <c r="H33" s="9">
        <f t="shared" si="3"/>
        <v>-3.4756621899705866</v>
      </c>
      <c r="I33" s="9">
        <f t="shared" si="3"/>
        <v>-14.271312658763868</v>
      </c>
      <c r="J33" s="10">
        <f t="shared" si="3"/>
        <v>-7.543077300159895</v>
      </c>
    </row>
    <row r="34" spans="1:10" ht="15">
      <c r="A34" s="11" t="s">
        <v>34</v>
      </c>
      <c r="B34" s="4">
        <v>1123.007</v>
      </c>
      <c r="C34" s="4"/>
      <c r="D34" s="4">
        <f t="shared" si="1"/>
        <v>1123.007</v>
      </c>
      <c r="E34" s="4">
        <v>1111</v>
      </c>
      <c r="F34" s="4"/>
      <c r="G34" s="4">
        <f t="shared" si="2"/>
        <v>1111</v>
      </c>
      <c r="H34" s="5">
        <f t="shared" si="3"/>
        <v>-1.0691830059830492</v>
      </c>
      <c r="I34" s="5"/>
      <c r="J34" s="6">
        <f t="shared" si="3"/>
        <v>-1.0691830059830492</v>
      </c>
    </row>
    <row r="35" spans="1:10" ht="15">
      <c r="A35" s="7" t="s">
        <v>35</v>
      </c>
      <c r="B35" s="8">
        <v>216.528</v>
      </c>
      <c r="C35" s="8">
        <v>802.915</v>
      </c>
      <c r="D35" s="8">
        <f t="shared" si="1"/>
        <v>1019.443</v>
      </c>
      <c r="E35" s="8">
        <v>320</v>
      </c>
      <c r="F35" s="8">
        <v>987</v>
      </c>
      <c r="G35" s="8">
        <f t="shared" si="2"/>
        <v>1307</v>
      </c>
      <c r="H35" s="9">
        <f t="shared" si="3"/>
        <v>47.78689130274145</v>
      </c>
      <c r="I35" s="9">
        <f t="shared" si="3"/>
        <v>22.927084436086016</v>
      </c>
      <c r="J35" s="10">
        <f t="shared" si="3"/>
        <v>28.207266124736748</v>
      </c>
    </row>
    <row r="36" spans="1:10" ht="15">
      <c r="A36" s="11" t="s">
        <v>36</v>
      </c>
      <c r="B36" s="4">
        <v>839.575</v>
      </c>
      <c r="C36" s="4"/>
      <c r="D36" s="4">
        <f t="shared" si="1"/>
        <v>839.575</v>
      </c>
      <c r="E36" s="4">
        <v>889</v>
      </c>
      <c r="F36" s="4"/>
      <c r="G36" s="4">
        <f t="shared" si="2"/>
        <v>889</v>
      </c>
      <c r="H36" s="5">
        <f t="shared" si="3"/>
        <v>5.886907066075091</v>
      </c>
      <c r="I36" s="5"/>
      <c r="J36" s="6">
        <f t="shared" si="3"/>
        <v>5.886907066075091</v>
      </c>
    </row>
    <row r="37" spans="1:10" ht="15">
      <c r="A37" s="7" t="s">
        <v>37</v>
      </c>
      <c r="B37" s="8">
        <v>2058.2369999999996</v>
      </c>
      <c r="C37" s="8">
        <v>1.528</v>
      </c>
      <c r="D37" s="8">
        <f t="shared" si="1"/>
        <v>2059.7649999999994</v>
      </c>
      <c r="E37" s="8">
        <v>1830</v>
      </c>
      <c r="F37" s="8"/>
      <c r="G37" s="8">
        <f t="shared" si="2"/>
        <v>1830</v>
      </c>
      <c r="H37" s="9">
        <f t="shared" si="3"/>
        <v>-11.088956228072844</v>
      </c>
      <c r="I37" s="9">
        <f t="shared" si="3"/>
        <v>-100</v>
      </c>
      <c r="J37" s="10">
        <f t="shared" si="3"/>
        <v>-11.154913303216604</v>
      </c>
    </row>
    <row r="38" spans="1:10" ht="15">
      <c r="A38" s="11" t="s">
        <v>38</v>
      </c>
      <c r="B38" s="4">
        <v>255.247</v>
      </c>
      <c r="C38" s="4"/>
      <c r="D38" s="4">
        <f t="shared" si="1"/>
        <v>255.247</v>
      </c>
      <c r="E38" s="4">
        <v>231</v>
      </c>
      <c r="F38" s="4"/>
      <c r="G38" s="4">
        <f t="shared" si="2"/>
        <v>231</v>
      </c>
      <c r="H38" s="5">
        <f t="shared" si="3"/>
        <v>-9.499426046143544</v>
      </c>
      <c r="I38" s="5"/>
      <c r="J38" s="6">
        <f t="shared" si="3"/>
        <v>-9.499426046143544</v>
      </c>
    </row>
    <row r="39" spans="1:10" ht="15">
      <c r="A39" s="7" t="s">
        <v>39</v>
      </c>
      <c r="B39" s="8">
        <v>7100.677</v>
      </c>
      <c r="C39" s="8">
        <v>1810.432</v>
      </c>
      <c r="D39" s="8">
        <f t="shared" si="1"/>
        <v>8911.109</v>
      </c>
      <c r="E39" s="8">
        <v>7683</v>
      </c>
      <c r="F39" s="8">
        <v>1813</v>
      </c>
      <c r="G39" s="8">
        <f t="shared" si="2"/>
        <v>9496</v>
      </c>
      <c r="H39" s="9">
        <f t="shared" si="3"/>
        <v>8.200950416418044</v>
      </c>
      <c r="I39" s="14">
        <f t="shared" si="3"/>
        <v>0.1418445984162887</v>
      </c>
      <c r="J39" s="10">
        <f t="shared" si="3"/>
        <v>6.5636162681883885</v>
      </c>
    </row>
    <row r="40" spans="1:10" ht="15">
      <c r="A40" s="11" t="s">
        <v>40</v>
      </c>
      <c r="B40" s="4">
        <v>57.903</v>
      </c>
      <c r="C40" s="4"/>
      <c r="D40" s="4">
        <f t="shared" si="1"/>
        <v>57.903</v>
      </c>
      <c r="E40" s="4">
        <v>69</v>
      </c>
      <c r="F40" s="4"/>
      <c r="G40" s="4">
        <f t="shared" si="2"/>
        <v>69</v>
      </c>
      <c r="H40" s="5">
        <f t="shared" si="3"/>
        <v>19.164810113465627</v>
      </c>
      <c r="I40" s="5"/>
      <c r="J40" s="6">
        <f t="shared" si="3"/>
        <v>19.164810113465627</v>
      </c>
    </row>
    <row r="41" spans="1:10" ht="15">
      <c r="A41" s="7" t="s">
        <v>41</v>
      </c>
      <c r="B41" s="8">
        <v>3491.5020000000004</v>
      </c>
      <c r="C41" s="8">
        <v>926.1220000000001</v>
      </c>
      <c r="D41" s="8">
        <f t="shared" si="1"/>
        <v>4417.624000000001</v>
      </c>
      <c r="E41" s="8">
        <v>3566</v>
      </c>
      <c r="F41" s="8">
        <v>872</v>
      </c>
      <c r="G41" s="8">
        <f t="shared" si="2"/>
        <v>4438</v>
      </c>
      <c r="H41" s="9">
        <f t="shared" si="3"/>
        <v>2.1336948969240055</v>
      </c>
      <c r="I41" s="9">
        <f t="shared" si="3"/>
        <v>-5.843938487585875</v>
      </c>
      <c r="J41" s="13">
        <f t="shared" si="3"/>
        <v>0.4612434195395374</v>
      </c>
    </row>
    <row r="42" spans="1:10" ht="15">
      <c r="A42" s="11" t="s">
        <v>42</v>
      </c>
      <c r="B42" s="4">
        <v>2873.928</v>
      </c>
      <c r="C42" s="4">
        <v>75.495</v>
      </c>
      <c r="D42" s="4">
        <f t="shared" si="1"/>
        <v>2949.423</v>
      </c>
      <c r="E42" s="4">
        <v>2921</v>
      </c>
      <c r="F42" s="4">
        <v>46</v>
      </c>
      <c r="G42" s="4">
        <f t="shared" si="2"/>
        <v>2967</v>
      </c>
      <c r="H42" s="5">
        <f t="shared" si="3"/>
        <v>1.637897678717077</v>
      </c>
      <c r="I42" s="5">
        <f t="shared" si="3"/>
        <v>-39.06881250413935</v>
      </c>
      <c r="J42" s="6">
        <f t="shared" si="3"/>
        <v>0.5959470716814858</v>
      </c>
    </row>
    <row r="43" spans="1:10" ht="15">
      <c r="A43" s="7" t="s">
        <v>43</v>
      </c>
      <c r="B43" s="8">
        <v>2091.729</v>
      </c>
      <c r="C43" s="8"/>
      <c r="D43" s="8">
        <f t="shared" si="1"/>
        <v>2091.729</v>
      </c>
      <c r="E43" s="8">
        <v>2502</v>
      </c>
      <c r="F43" s="8">
        <v>6</v>
      </c>
      <c r="G43" s="8">
        <f t="shared" si="2"/>
        <v>2508</v>
      </c>
      <c r="H43" s="9">
        <f t="shared" si="3"/>
        <v>19.613965289002554</v>
      </c>
      <c r="I43" s="9"/>
      <c r="J43" s="10">
        <f t="shared" si="3"/>
        <v>19.90080933046299</v>
      </c>
    </row>
    <row r="44" spans="1:10" ht="15">
      <c r="A44" s="11" t="s">
        <v>44</v>
      </c>
      <c r="B44" s="4">
        <v>1435.6200000000001</v>
      </c>
      <c r="C44" s="4"/>
      <c r="D44" s="4">
        <f t="shared" si="1"/>
        <v>1435.6200000000001</v>
      </c>
      <c r="E44" s="4">
        <v>1304</v>
      </c>
      <c r="F44" s="4">
        <v>2</v>
      </c>
      <c r="G44" s="4">
        <f t="shared" si="2"/>
        <v>1306</v>
      </c>
      <c r="H44" s="5">
        <f t="shared" si="3"/>
        <v>-9.168164277455045</v>
      </c>
      <c r="I44" s="5"/>
      <c r="J44" s="6">
        <f t="shared" si="3"/>
        <v>-9.02885164597875</v>
      </c>
    </row>
    <row r="45" spans="1:10" ht="15">
      <c r="A45" s="7" t="s">
        <v>67</v>
      </c>
      <c r="B45" s="8">
        <v>1429.143</v>
      </c>
      <c r="C45" s="8">
        <v>8.458</v>
      </c>
      <c r="D45" s="8">
        <f t="shared" si="1"/>
        <v>1437.601</v>
      </c>
      <c r="E45" s="8">
        <v>1600</v>
      </c>
      <c r="F45" s="8">
        <v>48</v>
      </c>
      <c r="G45" s="8">
        <f t="shared" si="2"/>
        <v>1648</v>
      </c>
      <c r="H45" s="9">
        <f t="shared" si="3"/>
        <v>11.95520672179061</v>
      </c>
      <c r="I45" s="9">
        <f t="shared" si="3"/>
        <v>467.5100496571294</v>
      </c>
      <c r="J45" s="10">
        <f t="shared" si="3"/>
        <v>14.635423876305028</v>
      </c>
    </row>
    <row r="46" spans="1:10" ht="15">
      <c r="A46" s="11" t="s">
        <v>45</v>
      </c>
      <c r="B46" s="4"/>
      <c r="C46" s="4"/>
      <c r="D46" s="4"/>
      <c r="E46" s="4">
        <v>219</v>
      </c>
      <c r="F46" s="4"/>
      <c r="G46" s="4">
        <f>+E46+F46</f>
        <v>219</v>
      </c>
      <c r="H46" s="5"/>
      <c r="I46" s="5"/>
      <c r="J46" s="6"/>
    </row>
    <row r="47" spans="1:10" ht="15">
      <c r="A47" s="7" t="s">
        <v>46</v>
      </c>
      <c r="B47" s="8">
        <v>5777.0869999999995</v>
      </c>
      <c r="C47" s="8">
        <v>625.931</v>
      </c>
      <c r="D47" s="8">
        <f t="shared" si="1"/>
        <v>6403.018</v>
      </c>
      <c r="E47" s="8">
        <v>6243</v>
      </c>
      <c r="F47" s="8">
        <v>596</v>
      </c>
      <c r="G47" s="8">
        <f t="shared" si="2"/>
        <v>6839</v>
      </c>
      <c r="H47" s="9">
        <f t="shared" si="3"/>
        <v>8.064843060178955</v>
      </c>
      <c r="I47" s="9">
        <f t="shared" si="3"/>
        <v>-4.781836975641092</v>
      </c>
      <c r="J47" s="10">
        <f t="shared" si="3"/>
        <v>6.809007877222896</v>
      </c>
    </row>
    <row r="48" spans="1:10" ht="15">
      <c r="A48" s="11" t="s">
        <v>47</v>
      </c>
      <c r="B48" s="4">
        <v>74.033</v>
      </c>
      <c r="C48" s="4"/>
      <c r="D48" s="4">
        <f t="shared" si="1"/>
        <v>74.033</v>
      </c>
      <c r="E48" s="4">
        <v>196</v>
      </c>
      <c r="F48" s="4"/>
      <c r="G48" s="4">
        <f t="shared" si="2"/>
        <v>196</v>
      </c>
      <c r="H48" s="5">
        <f t="shared" si="3"/>
        <v>164.7468021017654</v>
      </c>
      <c r="I48" s="5"/>
      <c r="J48" s="6">
        <f t="shared" si="3"/>
        <v>164.7468021017654</v>
      </c>
    </row>
    <row r="49" spans="1:10" ht="15">
      <c r="A49" s="7" t="s">
        <v>48</v>
      </c>
      <c r="B49" s="8">
        <v>312.299</v>
      </c>
      <c r="C49" s="8"/>
      <c r="D49" s="8">
        <f t="shared" si="1"/>
        <v>312.299</v>
      </c>
      <c r="E49" s="8">
        <v>401</v>
      </c>
      <c r="F49" s="8">
        <v>7</v>
      </c>
      <c r="G49" s="8">
        <f t="shared" si="2"/>
        <v>408</v>
      </c>
      <c r="H49" s="9">
        <f t="shared" si="3"/>
        <v>28.402588544952124</v>
      </c>
      <c r="I49" s="9"/>
      <c r="J49" s="10">
        <f t="shared" si="3"/>
        <v>30.644030240250537</v>
      </c>
    </row>
    <row r="50" spans="1:10" ht="15">
      <c r="A50" s="11" t="s">
        <v>49</v>
      </c>
      <c r="B50" s="4">
        <v>1718.085</v>
      </c>
      <c r="C50" s="4">
        <v>100.14599999999999</v>
      </c>
      <c r="D50" s="4">
        <f t="shared" si="1"/>
        <v>1818.231</v>
      </c>
      <c r="E50" s="4">
        <v>1905</v>
      </c>
      <c r="F50" s="4">
        <v>82</v>
      </c>
      <c r="G50" s="4">
        <f t="shared" si="2"/>
        <v>1987</v>
      </c>
      <c r="H50" s="5">
        <f t="shared" si="3"/>
        <v>10.879263831533361</v>
      </c>
      <c r="I50" s="5">
        <f t="shared" si="3"/>
        <v>-18.119545463623098</v>
      </c>
      <c r="J50" s="6">
        <f t="shared" si="3"/>
        <v>9.282043920711946</v>
      </c>
    </row>
    <row r="51" spans="1:10" ht="15">
      <c r="A51" s="7" t="s">
        <v>50</v>
      </c>
      <c r="B51" s="8">
        <v>2254.243</v>
      </c>
      <c r="C51" s="8">
        <v>113.59599999999999</v>
      </c>
      <c r="D51" s="8">
        <f t="shared" si="1"/>
        <v>2367.839</v>
      </c>
      <c r="E51" s="8">
        <v>2427</v>
      </c>
      <c r="F51" s="8">
        <v>210</v>
      </c>
      <c r="G51" s="8">
        <f t="shared" si="2"/>
        <v>2637</v>
      </c>
      <c r="H51" s="9">
        <f t="shared" si="3"/>
        <v>7.663636972589027</v>
      </c>
      <c r="I51" s="9">
        <f t="shared" si="3"/>
        <v>84.86566428395368</v>
      </c>
      <c r="J51" s="10">
        <f t="shared" si="3"/>
        <v>11.367369149676142</v>
      </c>
    </row>
    <row r="52" spans="1:10" ht="15">
      <c r="A52" s="11" t="s">
        <v>51</v>
      </c>
      <c r="B52" s="4">
        <v>1284.559</v>
      </c>
      <c r="C52" s="4"/>
      <c r="D52" s="4">
        <f t="shared" si="1"/>
        <v>1284.559</v>
      </c>
      <c r="E52" s="4">
        <v>1422</v>
      </c>
      <c r="F52" s="4"/>
      <c r="G52" s="4">
        <f t="shared" si="2"/>
        <v>1422</v>
      </c>
      <c r="H52" s="5">
        <f t="shared" si="3"/>
        <v>10.699469623427186</v>
      </c>
      <c r="I52" s="5"/>
      <c r="J52" s="6">
        <f t="shared" si="3"/>
        <v>10.699469623427186</v>
      </c>
    </row>
    <row r="53" spans="1:10" ht="15">
      <c r="A53" s="7" t="s">
        <v>52</v>
      </c>
      <c r="B53" s="8">
        <v>466.77199999999993</v>
      </c>
      <c r="C53" s="8">
        <v>2446.7599999999998</v>
      </c>
      <c r="D53" s="8">
        <f t="shared" si="1"/>
        <v>2913.5319999999997</v>
      </c>
      <c r="E53" s="8">
        <v>312</v>
      </c>
      <c r="F53" s="8">
        <v>206</v>
      </c>
      <c r="G53" s="8">
        <f t="shared" si="2"/>
        <v>518</v>
      </c>
      <c r="H53" s="9">
        <f t="shared" si="3"/>
        <v>-33.15794434970392</v>
      </c>
      <c r="I53" s="9">
        <f t="shared" si="3"/>
        <v>-91.5807026434959</v>
      </c>
      <c r="J53" s="10">
        <f t="shared" si="3"/>
        <v>-82.22089203070362</v>
      </c>
    </row>
    <row r="54" spans="1:10" ht="15">
      <c r="A54" s="11" t="s">
        <v>53</v>
      </c>
      <c r="B54" s="4">
        <v>123.00300000000001</v>
      </c>
      <c r="C54" s="4"/>
      <c r="D54" s="4">
        <f t="shared" si="1"/>
        <v>123.00300000000001</v>
      </c>
      <c r="E54" s="4">
        <v>164</v>
      </c>
      <c r="F54" s="4"/>
      <c r="G54" s="4">
        <f t="shared" si="2"/>
        <v>164</v>
      </c>
      <c r="H54" s="5">
        <f t="shared" si="3"/>
        <v>33.330081380128924</v>
      </c>
      <c r="I54" s="5"/>
      <c r="J54" s="6">
        <f t="shared" si="3"/>
        <v>33.330081380128924</v>
      </c>
    </row>
    <row r="55" spans="1:10" ht="15">
      <c r="A55" s="7" t="s">
        <v>54</v>
      </c>
      <c r="B55" s="8">
        <v>46.033</v>
      </c>
      <c r="C55" s="8"/>
      <c r="D55" s="8">
        <f t="shared" si="1"/>
        <v>46.033</v>
      </c>
      <c r="E55" s="8">
        <v>9</v>
      </c>
      <c r="F55" s="8"/>
      <c r="G55" s="8">
        <f t="shared" si="2"/>
        <v>9</v>
      </c>
      <c r="H55" s="9">
        <f t="shared" si="3"/>
        <v>-80.44880846349358</v>
      </c>
      <c r="I55" s="9"/>
      <c r="J55" s="10">
        <f t="shared" si="3"/>
        <v>-80.44880846349358</v>
      </c>
    </row>
    <row r="56" spans="1:10" ht="15">
      <c r="A56" s="11" t="s">
        <v>55</v>
      </c>
      <c r="B56" s="4">
        <v>5414.776</v>
      </c>
      <c r="C56" s="4">
        <v>43.314</v>
      </c>
      <c r="D56" s="4">
        <f t="shared" si="1"/>
        <v>5458.09</v>
      </c>
      <c r="E56" s="4">
        <v>5773</v>
      </c>
      <c r="F56" s="4">
        <v>228</v>
      </c>
      <c r="G56" s="4">
        <f t="shared" si="2"/>
        <v>6001</v>
      </c>
      <c r="H56" s="5">
        <f t="shared" si="3"/>
        <v>6.615675329875145</v>
      </c>
      <c r="I56" s="5">
        <f t="shared" si="3"/>
        <v>426.38869649535945</v>
      </c>
      <c r="J56" s="6">
        <f t="shared" si="3"/>
        <v>9.946886181796193</v>
      </c>
    </row>
    <row r="57" spans="1:10" ht="15">
      <c r="A57" s="7" t="s">
        <v>65</v>
      </c>
      <c r="B57" s="8">
        <v>231.043</v>
      </c>
      <c r="C57" s="8">
        <v>290.451</v>
      </c>
      <c r="D57" s="8">
        <f t="shared" si="1"/>
        <v>521.494</v>
      </c>
      <c r="E57" s="8">
        <v>261</v>
      </c>
      <c r="F57" s="8">
        <v>306</v>
      </c>
      <c r="G57" s="8">
        <f t="shared" si="2"/>
        <v>567</v>
      </c>
      <c r="H57" s="9">
        <f t="shared" si="3"/>
        <v>12.965984686833185</v>
      </c>
      <c r="I57" s="9">
        <f t="shared" si="3"/>
        <v>5.353398679983879</v>
      </c>
      <c r="J57" s="10">
        <f t="shared" si="3"/>
        <v>8.726083138061027</v>
      </c>
    </row>
    <row r="58" spans="1:10" ht="15">
      <c r="A58" s="11" t="s">
        <v>66</v>
      </c>
      <c r="B58" s="4"/>
      <c r="C58" s="4">
        <v>249.54</v>
      </c>
      <c r="D58" s="4">
        <f t="shared" si="1"/>
        <v>249.54</v>
      </c>
      <c r="E58" s="4"/>
      <c r="F58" s="4">
        <v>209</v>
      </c>
      <c r="G58" s="4">
        <f t="shared" si="2"/>
        <v>209</v>
      </c>
      <c r="H58" s="5"/>
      <c r="I58" s="5">
        <f t="shared" si="3"/>
        <v>-16.24589244209345</v>
      </c>
      <c r="J58" s="6">
        <f t="shared" si="3"/>
        <v>-16.24589244209345</v>
      </c>
    </row>
    <row r="59" spans="1:10" ht="15">
      <c r="A59" s="15" t="s">
        <v>56</v>
      </c>
      <c r="B59" s="35">
        <f>+B60-SUM(B5+B9+B31+B19+B57+B58)</f>
        <v>324530.34900000005</v>
      </c>
      <c r="C59" s="35">
        <f>+C60-SUM(C5+C9+C31+C19+C57+C58)</f>
        <v>862601.882</v>
      </c>
      <c r="D59" s="35">
        <f>+D60-SUM(D5+D9+D31+D19+D57+D58)</f>
        <v>1187132.2309999997</v>
      </c>
      <c r="E59" s="35">
        <f>+E60-SUM(E5+E9+E31+E19+E57+E58)</f>
        <v>341046</v>
      </c>
      <c r="F59" s="35">
        <f>+F60-SUM(F5+F9+F31+F19+F57+F58)</f>
        <v>877786</v>
      </c>
      <c r="G59" s="35">
        <f>+G60-SUM(G5+G9+G31+G19+G57+G58)</f>
        <v>1218832</v>
      </c>
      <c r="H59" s="36">
        <f>+((E59-B59)/B59)*100</f>
        <v>5.0890929156212605</v>
      </c>
      <c r="I59" s="36">
        <f t="shared" si="3"/>
        <v>1.760269519096646</v>
      </c>
      <c r="J59" s="36">
        <f t="shared" si="3"/>
        <v>2.6702812182344267</v>
      </c>
    </row>
    <row r="60" spans="1:10" ht="15">
      <c r="A60" s="18" t="s">
        <v>57</v>
      </c>
      <c r="B60" s="37">
        <f>SUM(B4:B58)</f>
        <v>376093.09200000006</v>
      </c>
      <c r="C60" s="37">
        <f>SUM(C4:C58)</f>
        <v>940911.939</v>
      </c>
      <c r="D60" s="37">
        <f>SUM(D4:D58)</f>
        <v>1317005.0309999997</v>
      </c>
      <c r="E60" s="37">
        <f>SUM(E4:E58)</f>
        <v>400258</v>
      </c>
      <c r="F60" s="37">
        <f>SUM(F4:F58)</f>
        <v>969722</v>
      </c>
      <c r="G60" s="37">
        <f>SUM(G4:G58)</f>
        <v>1369980</v>
      </c>
      <c r="H60" s="38">
        <f>+((E60-B60)/B60)*100</f>
        <v>6.425246438719469</v>
      </c>
      <c r="I60" s="38">
        <f t="shared" si="3"/>
        <v>3.061929581913827</v>
      </c>
      <c r="J60" s="38">
        <f t="shared" si="3"/>
        <v>4.022381673043152</v>
      </c>
    </row>
    <row r="61" spans="1:10" ht="15">
      <c r="A61" s="39"/>
      <c r="B61" s="40"/>
      <c r="C61" s="40"/>
      <c r="D61" s="40"/>
      <c r="E61" s="40"/>
      <c r="F61" s="40"/>
      <c r="G61" s="40"/>
      <c r="H61" s="40"/>
      <c r="I61" s="40"/>
      <c r="J61" s="41"/>
    </row>
    <row r="62" spans="1:10" ht="15">
      <c r="A62" s="39" t="s">
        <v>76</v>
      </c>
      <c r="B62" s="40"/>
      <c r="C62" s="40"/>
      <c r="D62" s="40"/>
      <c r="E62" s="40"/>
      <c r="F62" s="40"/>
      <c r="G62" s="40"/>
      <c r="H62" s="40"/>
      <c r="I62" s="40"/>
      <c r="J62" s="41"/>
    </row>
    <row r="63" spans="1:10" ht="15.75" thickBot="1">
      <c r="A63" s="42"/>
      <c r="B63" s="43"/>
      <c r="C63" s="43"/>
      <c r="D63" s="43"/>
      <c r="E63" s="43"/>
      <c r="F63" s="43"/>
      <c r="G63" s="43"/>
      <c r="H63" s="43"/>
      <c r="I63" s="43"/>
      <c r="J63" s="44"/>
    </row>
    <row r="64" spans="1:10" ht="46.5" customHeight="1">
      <c r="A64" s="51" t="s">
        <v>68</v>
      </c>
      <c r="B64" s="51"/>
      <c r="C64" s="51"/>
      <c r="D64" s="51"/>
      <c r="E64" s="51"/>
      <c r="F64" s="51"/>
      <c r="G64" s="51"/>
      <c r="H64" s="51"/>
      <c r="I64" s="51"/>
      <c r="J64" s="51"/>
    </row>
  </sheetData>
  <sheetProtection/>
  <mergeCells count="6">
    <mergeCell ref="A64:J64"/>
    <mergeCell ref="A1:J1"/>
    <mergeCell ref="A2:A3"/>
    <mergeCell ref="B2:D2"/>
    <mergeCell ref="E2:G2"/>
    <mergeCell ref="H2:J2"/>
  </mergeCells>
  <printOptions/>
  <pageMargins left="0.7" right="0.7" top="0.75" bottom="0.75" header="0.3" footer="0.3"/>
  <pageSetup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 BATIR</dc:creator>
  <cp:keywords/>
  <dc:description/>
  <cp:lastModifiedBy>ismail</cp:lastModifiedBy>
  <cp:lastPrinted>2015-07-07T05:46:50Z</cp:lastPrinted>
  <dcterms:created xsi:type="dcterms:W3CDTF">2015-07-07T05:36:14Z</dcterms:created>
  <dcterms:modified xsi:type="dcterms:W3CDTF">2015-07-08T14:08:46Z</dcterms:modified>
  <cp:category/>
  <cp:version/>
  <cp:contentType/>
  <cp:contentStatus/>
</cp:coreProperties>
</file>