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035" activeTab="0"/>
  </bookViews>
  <sheets>
    <sheet name="YOLCU" sheetId="1" r:id="rId1"/>
    <sheet name="TİCARİ UÇAK" sheetId="2" r:id="rId2"/>
    <sheet name="TÜM UÇAK" sheetId="3" r:id="rId3"/>
    <sheet name="YÜK" sheetId="4" r:id="rId4"/>
  </sheets>
  <definedNames/>
  <calcPr fullCalcOnLoad="1"/>
</workbook>
</file>

<file path=xl/sharedStrings.xml><?xml version="1.0" encoding="utf-8"?>
<sst xmlns="http://schemas.openxmlformats.org/spreadsheetml/2006/main" count="299" uniqueCount="78">
  <si>
    <t xml:space="preserve">   TÜM UÇAK TRAFİĞİ</t>
  </si>
  <si>
    <t xml:space="preserve">Havalimanları </t>
  </si>
  <si>
    <t>2014 YILI EYLÜL SONU</t>
  </si>
  <si>
    <t>2015 YILI EYLÜL SONU
(Kesin Olmayan)</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</si>
  <si>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</si>
  <si>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</si>
  <si>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</si>
  <si>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</si>
  <si>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</si>
  <si>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</si>
  <si>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</si>
  <si>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</si>
  <si>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</si>
  <si>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</si>
  <si>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</si>
  <si>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</si>
  <si>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</si>
  <si>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</si>
  <si>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</si>
  <si>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</si>
  <si>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</si>
  <si>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</si>
  <si>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</si>
  <si>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</si>
  <si>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</si>
  <si>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</si>
  <si>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</si>
  <si>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</si>
  <si>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</si>
  <si>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</si>
  <si>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</si>
  <si>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</si>
  <si>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Y.S.E.</t>
  </si>
  <si>
    <t>Hatay</t>
  </si>
  <si>
    <t>Iğdır</t>
  </si>
  <si>
    <t>Isparta Süleyman Demirel</t>
  </si>
  <si>
    <t>Kahramanmaraş</t>
  </si>
  <si>
    <t>Kars Harakani</t>
  </si>
  <si>
    <t>Kastamonu</t>
  </si>
  <si>
    <t>Kayseri</t>
  </si>
  <si>
    <t>Kocaeli Cengiz Topel</t>
  </si>
  <si>
    <t>Konya</t>
  </si>
  <si>
    <t>Malatya</t>
  </si>
  <si>
    <t>Mardin</t>
  </si>
  <si>
    <t>Muş</t>
  </si>
  <si>
    <t>Nevşehir 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</si>
  <si>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</si>
  <si>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</si>
  <si>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</si>
  <si>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</si>
  <si>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</si>
  <si>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</si>
  <si>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</si>
  <si>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</si>
  <si>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</si>
  <si>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</si>
  <si>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</si>
  <si>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</si>
  <si>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</si>
  <si>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</si>
  <si>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</si>
  <si>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</si>
  <si>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</si>
  <si>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</si>
  <si>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</si>
  <si>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</si>
  <si>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</si>
  <si>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 xml:space="preserve"> (*)İşaretli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Anadolu Üniversitesi Havalimanı, Eskişehir Anadolu Üniversitesi SHYO tarafından işletilmekte olduğundan DHMİ toplamında hariç tutulmuştur.</t>
  </si>
  <si>
    <t xml:space="preserve">(**) Eskişehir Anadolu Havalimanı'nın adının Eskişehir Hasan Polatkan Havalimanı olarak değiştirilmesi Bakanlar Kurulu kararı ile 09.07 2015 tarihinde tarihinde kararlaştırılmıştır. 
</t>
  </si>
  <si>
    <t>YOLCU TRAFİĞİ (Gelen-Giden)</t>
  </si>
  <si>
    <t>DHMİ DİREKT TR</t>
  </si>
  <si>
    <t>DİĞER DİREKT TR.Y.</t>
  </si>
  <si>
    <t>TÜRKİYE DİREKT TR.</t>
  </si>
  <si>
    <t>TÜRKİYE GENELİ DİREKT TRANSİT DAHİL</t>
  </si>
  <si>
    <t xml:space="preserve">   TİCARİ  UÇAK TRAFİĞİ</t>
  </si>
  <si>
    <t>(**) Eskişehir Anadolu Havalimanı'nın adının Eskişehir Hasan Polatkan Havalimanı olarak değiştirilmesi Bakanlar Kurulu kararı ile 09.07 2015 tarihinde tarihinde kararlaştırılmıştır.</t>
  </si>
  <si>
    <t>YÜK TRAFİĞİ ( Bagaj+Kargo+Posta) (TON)</t>
  </si>
  <si>
    <t xml:space="preserve"> </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</si>
</sst>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 _T_L_-;\-* #,##0\ _T_L_-;_-* &quot;-&quot;??\ _T_L_-;_-@_-"/>
    <numFmt numFmtId="165" formatCode="#,##0.0"/>
    <numFmt numFmtId="166" formatCode="#,##0_ ;\-#,##0\ "/>
  </numFmts>
  <fonts count="44">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00B050"/>
        <bgColor indexed="64"/>
      </patternFill>
    </fill>
    <fill>
      <patternFill patternType="solid">
        <fgColor rgb="FF00B05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8">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4"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165" fontId="9"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4" fontId="7" fillId="8" borderId="12" xfId="41" applyNumberFormat="1" applyFont="1" applyFill="1" applyBorder="1" applyAlignment="1">
      <alignment horizontal="left"/>
    </xf>
    <xf numFmtId="3" fontId="8" fillId="8" borderId="0" xfId="41" applyNumberFormat="1" applyFont="1" applyFill="1" applyBorder="1" applyAlignment="1">
      <alignment horizontal="right" vertical="center"/>
    </xf>
    <xf numFmtId="3" fontId="9" fillId="8" borderId="0" xfId="41" applyNumberFormat="1" applyFont="1" applyFill="1" applyBorder="1" applyAlignment="1">
      <alignment horizontal="right" vertical="center"/>
    </xf>
    <xf numFmtId="3" fontId="9" fillId="8" borderId="13" xfId="41" applyNumberFormat="1" applyFont="1" applyFill="1" applyBorder="1" applyAlignment="1">
      <alignment horizontal="right" vertical="center"/>
    </xf>
    <xf numFmtId="164" fontId="7" fillId="35" borderId="12" xfId="41" applyNumberFormat="1" applyFont="1" applyFill="1" applyBorder="1" applyAlignment="1">
      <alignment horizontal="left"/>
    </xf>
    <xf numFmtId="165" fontId="9" fillId="8" borderId="13"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5"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5"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42" borderId="0" xfId="41" applyNumberFormat="1" applyFont="1" applyFill="1" applyBorder="1" applyAlignment="1">
      <alignment horizontal="right" vertical="center"/>
    </xf>
    <xf numFmtId="165" fontId="10" fillId="42" borderId="0" xfId="63" applyNumberFormat="1" applyFont="1" applyFill="1" applyBorder="1" applyAlignment="1">
      <alignment horizontal="right" vertical="center"/>
    </xf>
    <xf numFmtId="165" fontId="9" fillId="8" borderId="0" xfId="41" applyNumberFormat="1" applyFont="1" applyFill="1" applyBorder="1" applyAlignment="1">
      <alignment horizontal="right" vertical="center"/>
    </xf>
    <xf numFmtId="4" fontId="9" fillId="8" borderId="0" xfId="41" applyNumberFormat="1" applyFont="1" applyFill="1" applyBorder="1" applyAlignment="1">
      <alignment horizontal="right" vertical="center"/>
    </xf>
    <xf numFmtId="0" fontId="5" fillId="43" borderId="12" xfId="48" applyNumberFormat="1" applyFont="1" applyFill="1" applyBorder="1" applyAlignment="1">
      <alignment horizontal="left" vertical="center"/>
      <protection/>
    </xf>
    <xf numFmtId="0" fontId="5" fillId="44" borderId="12" xfId="48" applyNumberFormat="1" applyFont="1" applyFill="1" applyBorder="1" applyAlignment="1">
      <alignment horizontal="left" vertical="center"/>
      <protection/>
    </xf>
    <xf numFmtId="0" fontId="5" fillId="45"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42" borderId="15" xfId="48" applyNumberFormat="1" applyFont="1" applyFill="1" applyBorder="1" applyAlignment="1">
      <alignment horizontal="right"/>
      <protection/>
    </xf>
    <xf numFmtId="164" fontId="7" fillId="34" borderId="12" xfId="41" applyNumberFormat="1" applyFont="1" applyFill="1" applyBorder="1" applyAlignment="1">
      <alignment horizontal="left" vertical="center"/>
    </xf>
    <xf numFmtId="164" fontId="7" fillId="8" borderId="12" xfId="41" applyNumberFormat="1" applyFont="1" applyFill="1" applyBorder="1" applyAlignment="1">
      <alignment horizontal="left" vertical="center"/>
    </xf>
    <xf numFmtId="164" fontId="7" fillId="35" borderId="12" xfId="41" applyNumberFormat="1" applyFont="1" applyFill="1" applyBorder="1" applyAlignment="1">
      <alignment horizontal="left" vertical="center"/>
    </xf>
    <xf numFmtId="165" fontId="9" fillId="34" borderId="13" xfId="41"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5"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5" fontId="5" fillId="39" borderId="0" xfId="63" applyNumberFormat="1" applyFont="1" applyFill="1" applyBorder="1" applyAlignment="1">
      <alignment horizontal="right" vertical="center"/>
    </xf>
    <xf numFmtId="164" fontId="10" fillId="40" borderId="12" xfId="59" applyNumberFormat="1" applyFont="1" applyFill="1" applyBorder="1" applyAlignment="1">
      <alignment vertical="center"/>
    </xf>
    <xf numFmtId="164" fontId="10" fillId="40" borderId="0" xfId="59" applyNumberFormat="1" applyFont="1" applyFill="1" applyBorder="1" applyAlignment="1">
      <alignment vertical="center"/>
    </xf>
    <xf numFmtId="164" fontId="10" fillId="40" borderId="13" xfId="59" applyNumberFormat="1" applyFont="1" applyFill="1" applyBorder="1" applyAlignment="1">
      <alignment vertical="center"/>
    </xf>
    <xf numFmtId="164" fontId="10" fillId="40" borderId="14" xfId="59" applyNumberFormat="1" applyFont="1" applyFill="1" applyBorder="1" applyAlignment="1">
      <alignment vertical="center"/>
    </xf>
    <xf numFmtId="164" fontId="10" fillId="40" borderId="15" xfId="59" applyNumberFormat="1" applyFont="1" applyFill="1" applyBorder="1" applyAlignment="1">
      <alignment vertical="center"/>
    </xf>
    <xf numFmtId="164" fontId="10" fillId="40" borderId="16" xfId="59" applyNumberFormat="1" applyFont="1" applyFill="1" applyBorder="1" applyAlignment="1">
      <alignment vertical="center"/>
    </xf>
    <xf numFmtId="1" fontId="0" fillId="0" borderId="0" xfId="0" applyNumberFormat="1" applyAlignment="1">
      <alignment/>
    </xf>
    <xf numFmtId="164" fontId="10" fillId="46" borderId="12" xfId="59" applyNumberFormat="1" applyFont="1" applyFill="1" applyBorder="1" applyAlignment="1">
      <alignment horizontal="center" vertical="center"/>
    </xf>
    <xf numFmtId="164" fontId="10" fillId="46" borderId="0" xfId="59" applyNumberFormat="1" applyFont="1" applyFill="1" applyBorder="1" applyAlignment="1">
      <alignment horizontal="center" vertical="center"/>
    </xf>
    <xf numFmtId="164" fontId="10" fillId="46" borderId="13" xfId="59" applyNumberFormat="1" applyFont="1" applyFill="1" applyBorder="1" applyAlignment="1">
      <alignment horizontal="center" vertical="center"/>
    </xf>
    <xf numFmtId="164" fontId="10" fillId="46" borderId="14" xfId="59" applyNumberFormat="1" applyFont="1" applyFill="1" applyBorder="1" applyAlignment="1">
      <alignment horizontal="center" vertical="center"/>
    </xf>
    <xf numFmtId="164" fontId="10" fillId="46" borderId="15" xfId="59" applyNumberFormat="1" applyFont="1" applyFill="1" applyBorder="1" applyAlignment="1">
      <alignment horizontal="center" vertical="center"/>
    </xf>
    <xf numFmtId="164" fontId="10" fillId="46" borderId="16" xfId="59" applyNumberFormat="1" applyFont="1" applyFill="1" applyBorder="1" applyAlignment="1">
      <alignment horizontal="center" vertical="center"/>
    </xf>
    <xf numFmtId="0" fontId="0" fillId="0" borderId="17" xfId="0" applyBorder="1" applyAlignment="1">
      <alignment horizontal="left" vertical="center" wrapText="1"/>
    </xf>
    <xf numFmtId="0" fontId="0" fillId="0" borderId="0" xfId="0" applyAlignment="1">
      <alignment horizontal="left" wrapText="1"/>
    </xf>
    <xf numFmtId="164" fontId="43" fillId="8" borderId="18" xfId="56" applyNumberFormat="1" applyFont="1" applyFill="1" applyBorder="1" applyAlignment="1">
      <alignment horizontal="center" vertical="center"/>
    </xf>
    <xf numFmtId="164" fontId="43" fillId="8" borderId="17" xfId="56" applyNumberFormat="1" applyFont="1" applyFill="1" applyBorder="1" applyAlignment="1">
      <alignment horizontal="center" vertical="center"/>
    </xf>
    <xf numFmtId="164" fontId="43" fillId="8" borderId="19" xfId="56" applyNumberFormat="1" applyFont="1" applyFill="1" applyBorder="1" applyAlignment="1">
      <alignment horizontal="center" vertical="center"/>
    </xf>
    <xf numFmtId="164" fontId="4" fillId="33" borderId="12" xfId="56" applyNumberFormat="1" applyFont="1" applyFill="1" applyBorder="1" applyAlignment="1">
      <alignment horizontal="center" vertical="center"/>
    </xf>
    <xf numFmtId="164"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40" borderId="15" xfId="59" applyNumberFormat="1" applyFont="1" applyFill="1" applyBorder="1" applyAlignment="1">
      <alignment horizontal="right" vertical="center"/>
    </xf>
    <xf numFmtId="165" fontId="10" fillId="40" borderId="15" xfId="59" applyNumberFormat="1" applyFont="1" applyFill="1" applyBorder="1" applyAlignment="1">
      <alignment horizontal="right" vertical="center"/>
    </xf>
    <xf numFmtId="165" fontId="10" fillId="40" borderId="16" xfId="59" applyNumberFormat="1" applyFont="1" applyFill="1" applyBorder="1" applyAlignment="1">
      <alignment horizontal="right" vertical="center"/>
    </xf>
    <xf numFmtId="3" fontId="10" fillId="42" borderId="21" xfId="48" applyNumberFormat="1" applyFont="1" applyFill="1" applyBorder="1" applyAlignment="1">
      <alignment horizontal="right"/>
      <protection/>
    </xf>
    <xf numFmtId="165" fontId="10" fillId="42" borderId="21" xfId="48" applyNumberFormat="1" applyFont="1" applyFill="1" applyBorder="1" applyAlignment="1">
      <alignment horizontal="right"/>
      <protection/>
    </xf>
    <xf numFmtId="165" fontId="10" fillId="42" borderId="22" xfId="48" applyNumberFormat="1" applyFont="1" applyFill="1" applyBorder="1" applyAlignment="1">
      <alignment horizontal="right"/>
      <protection/>
    </xf>
    <xf numFmtId="3" fontId="10" fillId="30" borderId="0" xfId="57" applyNumberFormat="1" applyFont="1" applyFill="1" applyBorder="1" applyAlignment="1">
      <alignment horizontal="right" vertical="center"/>
    </xf>
    <xf numFmtId="165" fontId="10" fillId="30" borderId="0" xfId="57" applyNumberFormat="1" applyFont="1" applyFill="1" applyBorder="1" applyAlignment="1">
      <alignment horizontal="right"/>
    </xf>
    <xf numFmtId="165" fontId="10" fillId="30" borderId="13" xfId="57" applyNumberFormat="1" applyFont="1" applyFill="1" applyBorder="1" applyAlignment="1">
      <alignment horizontal="right"/>
    </xf>
    <xf numFmtId="3" fontId="10" fillId="47" borderId="15" xfId="48" applyNumberFormat="1" applyFont="1" applyFill="1" applyBorder="1" applyAlignment="1">
      <alignment horizontal="right" vertical="center"/>
      <protection/>
    </xf>
    <xf numFmtId="165" fontId="10" fillId="47" borderId="15" xfId="48" applyNumberFormat="1" applyFont="1" applyFill="1" applyBorder="1" applyAlignment="1">
      <alignment horizontal="right"/>
      <protection/>
    </xf>
    <xf numFmtId="165" fontId="10" fillId="47" borderId="16" xfId="48" applyNumberFormat="1" applyFont="1" applyFill="1" applyBorder="1" applyAlignment="1">
      <alignment horizontal="right"/>
      <protection/>
    </xf>
    <xf numFmtId="3" fontId="10" fillId="48" borderId="0" xfId="48" applyNumberFormat="1" applyFont="1" applyFill="1" applyBorder="1" applyAlignment="1">
      <alignment horizontal="right" vertical="center"/>
      <protection/>
    </xf>
    <xf numFmtId="165" fontId="10" fillId="48" borderId="0" xfId="48" applyNumberFormat="1" applyFont="1" applyFill="1" applyBorder="1" applyAlignment="1">
      <alignment horizontal="right"/>
      <protection/>
    </xf>
    <xf numFmtId="165" fontId="10" fillId="48" borderId="13" xfId="48" applyNumberFormat="1" applyFont="1" applyFill="1" applyBorder="1" applyAlignment="1">
      <alignment horizontal="right"/>
      <protection/>
    </xf>
    <xf numFmtId="0" fontId="0" fillId="0" borderId="0" xfId="0"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6"/>
  <sheetViews>
    <sheetView tabSelected="1" zoomScale="80" zoomScaleNormal="80" zoomScalePageLayoutView="0" workbookViewId="0" topLeftCell="A37">
      <selection activeCell="A65" sqref="A65:J66"/>
    </sheetView>
  </sheetViews>
  <sheetFormatPr defaultColWidth="9.140625" defaultRowHeight="15"/>
  <cols>
    <col min="1" max="1" width="27.00390625" style="0" customWidth="1"/>
    <col min="2" max="10" width="14.28125" style="0" customWidth="1"/>
  </cols>
  <sheetData>
    <row r="1" spans="1:10" ht="20.25" customHeight="1">
      <c r="A1" s="54" t="s">
        <v>69</v>
      </c>
      <c r="B1" s="55"/>
      <c r="C1" s="55"/>
      <c r="D1" s="55"/>
      <c r="E1" s="55"/>
      <c r="F1" s="55"/>
      <c r="G1" s="55"/>
      <c r="H1" s="55"/>
      <c r="I1" s="55"/>
      <c r="J1" s="56"/>
    </row>
    <row r="2" spans="1:10" ht="26.25" customHeight="1">
      <c r="A2" s="57" t="s">
        <v>1</v>
      </c>
      <c r="B2" s="59" t="s">
        <v>2</v>
      </c>
      <c r="C2" s="59"/>
      <c r="D2" s="59"/>
      <c r="E2" s="59" t="s">
        <v>3</v>
      </c>
      <c r="F2" s="59"/>
      <c r="G2" s="59"/>
      <c r="H2" s="60" t="s">
        <v>4</v>
      </c>
      <c r="I2" s="60"/>
      <c r="J2" s="61"/>
    </row>
    <row r="3" spans="1:10" ht="15">
      <c r="A3" s="58"/>
      <c r="B3" s="1" t="s">
        <v>5</v>
      </c>
      <c r="C3" s="1" t="s">
        <v>6</v>
      </c>
      <c r="D3" s="1" t="s">
        <v>7</v>
      </c>
      <c r="E3" s="1" t="s">
        <v>5</v>
      </c>
      <c r="F3" s="1" t="s">
        <v>6</v>
      </c>
      <c r="G3" s="1" t="s">
        <v>7</v>
      </c>
      <c r="H3" s="1" t="s">
        <v>5</v>
      </c>
      <c r="I3" s="1" t="s">
        <v>6</v>
      </c>
      <c r="J3" s="2" t="s">
        <v>7</v>
      </c>
    </row>
    <row r="4" spans="1:10" ht="15">
      <c r="A4" s="3" t="s">
        <v>8</v>
      </c>
      <c r="B4" s="4">
        <v>14019406</v>
      </c>
      <c r="C4" s="4">
        <v>28677224</v>
      </c>
      <c r="D4" s="4">
        <f>+B4+C4</f>
        <v>42696630</v>
      </c>
      <c r="E4" s="4">
        <v>14824306</v>
      </c>
      <c r="F4" s="4">
        <v>31891515</v>
      </c>
      <c r="G4" s="4">
        <f>+E4+F4</f>
        <v>46715821</v>
      </c>
      <c r="H4" s="6">
        <f>+((E4-B4)/B4)*100</f>
        <v>5.741327414299864</v>
      </c>
      <c r="I4" s="6">
        <f aca="true" t="shared" si="0" ref="I4:J18">+((F4-C4)/C4)*100</f>
        <v>11.208515161718582</v>
      </c>
      <c r="J4" s="7">
        <f t="shared" si="0"/>
        <v>9.413368221332691</v>
      </c>
    </row>
    <row r="5" spans="1:10" ht="15">
      <c r="A5" s="8" t="s">
        <v>61</v>
      </c>
      <c r="B5" s="9">
        <v>11270005</v>
      </c>
      <c r="C5" s="9">
        <v>6470725</v>
      </c>
      <c r="D5" s="9">
        <f aca="true" t="shared" si="1" ref="D5:D58">+B5+C5</f>
        <v>17740730</v>
      </c>
      <c r="E5" s="9">
        <v>13913407</v>
      </c>
      <c r="F5" s="9">
        <v>7265033</v>
      </c>
      <c r="G5" s="9">
        <f aca="true" t="shared" si="2" ref="G5:G58">+E5+F5</f>
        <v>21178440</v>
      </c>
      <c r="H5" s="10">
        <f>+((E5-B5)/B5)*100</f>
        <v>23.455198112157007</v>
      </c>
      <c r="I5" s="10">
        <f t="shared" si="0"/>
        <v>12.275409633387294</v>
      </c>
      <c r="J5" s="11">
        <f t="shared" si="0"/>
        <v>19.37750024942604</v>
      </c>
    </row>
    <row r="6" spans="1:10" ht="15">
      <c r="A6" s="12" t="s">
        <v>9</v>
      </c>
      <c r="B6" s="4">
        <v>7210078</v>
      </c>
      <c r="C6" s="4">
        <v>1128683</v>
      </c>
      <c r="D6" s="4">
        <f t="shared" si="1"/>
        <v>8338761</v>
      </c>
      <c r="E6" s="4">
        <v>7956383</v>
      </c>
      <c r="F6" s="4">
        <v>1238786</v>
      </c>
      <c r="G6" s="4">
        <f t="shared" si="2"/>
        <v>9195169</v>
      </c>
      <c r="H6" s="6">
        <f>+((E6-B6)/B6)*100</f>
        <v>10.350858895007793</v>
      </c>
      <c r="I6" s="6">
        <f t="shared" si="0"/>
        <v>9.75499763884102</v>
      </c>
      <c r="J6" s="7">
        <f t="shared" si="0"/>
        <v>10.270206808901227</v>
      </c>
    </row>
    <row r="7" spans="1:10" ht="15">
      <c r="A7" s="8" t="s">
        <v>10</v>
      </c>
      <c r="B7" s="9">
        <v>6264655</v>
      </c>
      <c r="C7" s="9">
        <v>2145125</v>
      </c>
      <c r="D7" s="9">
        <f t="shared" si="1"/>
        <v>8409780</v>
      </c>
      <c r="E7" s="9">
        <v>7079131</v>
      </c>
      <c r="F7" s="9">
        <v>2141736</v>
      </c>
      <c r="G7" s="9">
        <f t="shared" si="2"/>
        <v>9220867</v>
      </c>
      <c r="H7" s="10">
        <f>+((E7-B7)/B7)*100</f>
        <v>13.001130948152772</v>
      </c>
      <c r="I7" s="24">
        <f t="shared" si="0"/>
        <v>-0.15798613134432726</v>
      </c>
      <c r="J7" s="11">
        <f t="shared" si="0"/>
        <v>9.64456858562293</v>
      </c>
    </row>
    <row r="8" spans="1:10" ht="15">
      <c r="A8" s="12" t="s">
        <v>11</v>
      </c>
      <c r="B8" s="4">
        <v>4729659</v>
      </c>
      <c r="C8" s="4">
        <v>18817803</v>
      </c>
      <c r="D8" s="4">
        <f t="shared" si="1"/>
        <v>23547462</v>
      </c>
      <c r="E8" s="4">
        <v>5307523</v>
      </c>
      <c r="F8" s="4">
        <v>17753532</v>
      </c>
      <c r="G8" s="4">
        <f t="shared" si="2"/>
        <v>23061055</v>
      </c>
      <c r="H8" s="6">
        <f>+((E8-B8)/B8)*100</f>
        <v>12.217878709649046</v>
      </c>
      <c r="I8" s="6">
        <f t="shared" si="0"/>
        <v>-5.655660227710961</v>
      </c>
      <c r="J8" s="7">
        <f t="shared" si="0"/>
        <v>-2.065645121329849</v>
      </c>
    </row>
    <row r="9" spans="1:10" ht="15">
      <c r="A9" s="8" t="s">
        <v>62</v>
      </c>
      <c r="B9" s="9">
        <v>249127</v>
      </c>
      <c r="C9" s="9">
        <v>353632</v>
      </c>
      <c r="D9" s="9">
        <f t="shared" si="1"/>
        <v>602759</v>
      </c>
      <c r="E9" s="9">
        <v>312083</v>
      </c>
      <c r="F9" s="9">
        <v>446527</v>
      </c>
      <c r="G9" s="9">
        <f t="shared" si="2"/>
        <v>758610</v>
      </c>
      <c r="H9" s="10">
        <f>+((E9-B9)/B9)*100</f>
        <v>25.270645092663578</v>
      </c>
      <c r="I9" s="10">
        <f t="shared" si="0"/>
        <v>26.268833137272647</v>
      </c>
      <c r="J9" s="11">
        <f t="shared" si="0"/>
        <v>25.856270914245993</v>
      </c>
    </row>
    <row r="10" spans="1:10" ht="15">
      <c r="A10" s="12" t="s">
        <v>12</v>
      </c>
      <c r="B10" s="4">
        <v>836828</v>
      </c>
      <c r="C10" s="4">
        <v>2934842</v>
      </c>
      <c r="D10" s="4">
        <f t="shared" si="1"/>
        <v>3771670</v>
      </c>
      <c r="E10" s="4">
        <v>985000</v>
      </c>
      <c r="F10" s="4">
        <v>2828789</v>
      </c>
      <c r="G10" s="4">
        <f t="shared" si="2"/>
        <v>3813789</v>
      </c>
      <c r="H10" s="6">
        <f>+((E10-B10)/B10)*100</f>
        <v>17.706386497583733</v>
      </c>
      <c r="I10" s="6">
        <f t="shared" si="0"/>
        <v>-3.6135846495313886</v>
      </c>
      <c r="J10" s="7">
        <f t="shared" si="0"/>
        <v>1.116720179655166</v>
      </c>
    </row>
    <row r="11" spans="1:10" ht="15">
      <c r="A11" s="8" t="s">
        <v>13</v>
      </c>
      <c r="B11" s="9">
        <v>1700407</v>
      </c>
      <c r="C11" s="9">
        <v>1668304</v>
      </c>
      <c r="D11" s="9">
        <f t="shared" si="1"/>
        <v>3368711</v>
      </c>
      <c r="E11" s="9">
        <v>1975552</v>
      </c>
      <c r="F11" s="9">
        <v>1437048</v>
      </c>
      <c r="G11" s="9">
        <f t="shared" si="2"/>
        <v>3412600</v>
      </c>
      <c r="H11" s="10">
        <f>+((E11-B11)/B11)*100</f>
        <v>16.181126048057905</v>
      </c>
      <c r="I11" s="10">
        <f t="shared" si="0"/>
        <v>-13.86174222443871</v>
      </c>
      <c r="J11" s="11">
        <f t="shared" si="0"/>
        <v>1.3028425412568785</v>
      </c>
    </row>
    <row r="12" spans="1:10" ht="15">
      <c r="A12" s="12" t="s">
        <v>14</v>
      </c>
      <c r="B12" s="4">
        <v>3006720</v>
      </c>
      <c r="C12" s="4">
        <v>484268</v>
      </c>
      <c r="D12" s="4">
        <f t="shared" si="1"/>
        <v>3490988</v>
      </c>
      <c r="E12" s="4">
        <v>3429683</v>
      </c>
      <c r="F12" s="4">
        <v>542581</v>
      </c>
      <c r="G12" s="4">
        <f t="shared" si="2"/>
        <v>3972264</v>
      </c>
      <c r="H12" s="6">
        <f>+((E12-B12)/B12)*100</f>
        <v>14.067256013197104</v>
      </c>
      <c r="I12" s="6">
        <f t="shared" si="0"/>
        <v>12.041472903433636</v>
      </c>
      <c r="J12" s="7">
        <f t="shared" si="0"/>
        <v>13.786240456856339</v>
      </c>
    </row>
    <row r="13" spans="1:10" ht="15">
      <c r="A13" s="8" t="s">
        <v>15</v>
      </c>
      <c r="B13" s="9">
        <v>2013953</v>
      </c>
      <c r="C13" s="9">
        <v>90347</v>
      </c>
      <c r="D13" s="9">
        <f t="shared" si="1"/>
        <v>2104300</v>
      </c>
      <c r="E13" s="9">
        <v>2473439</v>
      </c>
      <c r="F13" s="9">
        <v>102029</v>
      </c>
      <c r="G13" s="9">
        <f t="shared" si="2"/>
        <v>2575468</v>
      </c>
      <c r="H13" s="10">
        <f>+((E13-B13)/B13)*100</f>
        <v>22.815130243853755</v>
      </c>
      <c r="I13" s="10">
        <f t="shared" si="0"/>
        <v>12.93014709951631</v>
      </c>
      <c r="J13" s="11">
        <f t="shared" si="0"/>
        <v>22.390723756118426</v>
      </c>
    </row>
    <row r="14" spans="1:10" ht="15">
      <c r="A14" s="12" t="s">
        <v>16</v>
      </c>
      <c r="B14" s="4">
        <v>735040</v>
      </c>
      <c r="C14" s="4">
        <v>12986</v>
      </c>
      <c r="D14" s="4">
        <f t="shared" si="1"/>
        <v>748026</v>
      </c>
      <c r="E14" s="4">
        <v>801876</v>
      </c>
      <c r="F14" s="4">
        <v>10760</v>
      </c>
      <c r="G14" s="4">
        <f t="shared" si="2"/>
        <v>812636</v>
      </c>
      <c r="H14" s="6">
        <f>+((E14-B14)/B14)*100</f>
        <v>9.092838484980408</v>
      </c>
      <c r="I14" s="6">
        <f t="shared" si="0"/>
        <v>-17.141537039889112</v>
      </c>
      <c r="J14" s="7">
        <f t="shared" si="0"/>
        <v>8.6374003042675</v>
      </c>
    </row>
    <row r="15" spans="1:10" ht="15">
      <c r="A15" s="8" t="s">
        <v>17</v>
      </c>
      <c r="B15" s="9">
        <v>1431447</v>
      </c>
      <c r="C15" s="9">
        <v>154000</v>
      </c>
      <c r="D15" s="9">
        <f t="shared" si="1"/>
        <v>1585447</v>
      </c>
      <c r="E15" s="9">
        <v>1752531</v>
      </c>
      <c r="F15" s="9">
        <v>154956</v>
      </c>
      <c r="G15" s="9">
        <f t="shared" si="2"/>
        <v>1907487</v>
      </c>
      <c r="H15" s="10">
        <f>+((E15-B15)/B15)*100</f>
        <v>22.430729185223065</v>
      </c>
      <c r="I15" s="25">
        <f t="shared" si="0"/>
        <v>0.6207792207792208</v>
      </c>
      <c r="J15" s="11">
        <f t="shared" si="0"/>
        <v>20.3122526328537</v>
      </c>
    </row>
    <row r="16" spans="1:10" ht="15">
      <c r="A16" s="12" t="s">
        <v>18</v>
      </c>
      <c r="B16" s="4">
        <v>120969</v>
      </c>
      <c r="C16" s="4"/>
      <c r="D16" s="4">
        <f t="shared" si="1"/>
        <v>120969</v>
      </c>
      <c r="E16" s="4">
        <v>139843</v>
      </c>
      <c r="F16" s="4"/>
      <c r="G16" s="4">
        <f t="shared" si="2"/>
        <v>139843</v>
      </c>
      <c r="H16" s="6">
        <f>+((E16-B16)/B16)*100</f>
        <v>15.602344402284881</v>
      </c>
      <c r="I16" s="6"/>
      <c r="J16" s="7">
        <f t="shared" si="0"/>
        <v>15.602344402284881</v>
      </c>
    </row>
    <row r="17" spans="1:10" ht="15">
      <c r="A17" s="8" t="s">
        <v>19</v>
      </c>
      <c r="B17" s="9">
        <v>154178</v>
      </c>
      <c r="C17" s="9"/>
      <c r="D17" s="9">
        <f t="shared" si="1"/>
        <v>154178</v>
      </c>
      <c r="E17" s="9">
        <v>159172</v>
      </c>
      <c r="F17" s="9"/>
      <c r="G17" s="9">
        <f t="shared" si="2"/>
        <v>159172</v>
      </c>
      <c r="H17" s="10">
        <f>+((E17-B17)/B17)*100</f>
        <v>3.239113232756943</v>
      </c>
      <c r="I17" s="25"/>
      <c r="J17" s="11">
        <f t="shared" si="0"/>
        <v>3.239113232756943</v>
      </c>
    </row>
    <row r="18" spans="1:10" ht="15">
      <c r="A18" s="12" t="s">
        <v>20</v>
      </c>
      <c r="B18" s="4">
        <v>102058</v>
      </c>
      <c r="C18" s="4">
        <v>2071</v>
      </c>
      <c r="D18" s="4">
        <f t="shared" si="1"/>
        <v>104129</v>
      </c>
      <c r="E18" s="4">
        <v>107359</v>
      </c>
      <c r="F18" s="4">
        <v>3135</v>
      </c>
      <c r="G18" s="4">
        <f t="shared" si="2"/>
        <v>110494</v>
      </c>
      <c r="H18" s="6">
        <f>+((E18-B18)/B18)*100</f>
        <v>5.194105312665347</v>
      </c>
      <c r="I18" s="6">
        <f>+((F18-C18)/C18)*100</f>
        <v>51.37614678899083</v>
      </c>
      <c r="J18" s="7">
        <f t="shared" si="0"/>
        <v>6.112610319891673</v>
      </c>
    </row>
    <row r="19" spans="1:10" ht="15">
      <c r="A19" s="8" t="s">
        <v>63</v>
      </c>
      <c r="B19" s="9"/>
      <c r="C19" s="9"/>
      <c r="D19" s="9"/>
      <c r="E19" s="9"/>
      <c r="F19" s="9"/>
      <c r="G19" s="9"/>
      <c r="H19" s="10"/>
      <c r="I19" s="25"/>
      <c r="J19" s="11"/>
    </row>
    <row r="20" spans="1:10" ht="15">
      <c r="A20" s="12" t="s">
        <v>21</v>
      </c>
      <c r="B20" s="4">
        <v>160937</v>
      </c>
      <c r="C20" s="4">
        <v>5806</v>
      </c>
      <c r="D20" s="4">
        <f t="shared" si="1"/>
        <v>166743</v>
      </c>
      <c r="E20" s="4">
        <v>267212</v>
      </c>
      <c r="F20" s="4">
        <v>8639</v>
      </c>
      <c r="G20" s="4">
        <f t="shared" si="2"/>
        <v>275851</v>
      </c>
      <c r="H20" s="6">
        <f>+((E20-B20)/B20)*100</f>
        <v>66.0351566140788</v>
      </c>
      <c r="I20" s="6">
        <f>+((F20-C20)/C20)*100</f>
        <v>48.79435067171891</v>
      </c>
      <c r="J20" s="7">
        <f>+((G20-D20)/D20)*100</f>
        <v>65.43483084747186</v>
      </c>
    </row>
    <row r="21" spans="1:10" ht="15">
      <c r="A21" s="8" t="s">
        <v>22</v>
      </c>
      <c r="B21" s="9">
        <v>166</v>
      </c>
      <c r="C21" s="9"/>
      <c r="D21" s="9">
        <f t="shared" si="1"/>
        <v>166</v>
      </c>
      <c r="E21" s="9">
        <v>286</v>
      </c>
      <c r="F21" s="9"/>
      <c r="G21" s="9">
        <f t="shared" si="2"/>
        <v>286</v>
      </c>
      <c r="H21" s="10">
        <f aca="true" t="shared" si="3" ref="H21:J60">+((E21-B21)/B21)*100</f>
        <v>72.28915662650603</v>
      </c>
      <c r="I21" s="25"/>
      <c r="J21" s="11">
        <f aca="true" t="shared" si="4" ref="J21:J58">+((G21-D21)/D21)*100</f>
        <v>72.28915662650603</v>
      </c>
    </row>
    <row r="22" spans="1:10" ht="15">
      <c r="A22" s="12" t="s">
        <v>23</v>
      </c>
      <c r="B22" s="4">
        <v>325090</v>
      </c>
      <c r="C22" s="4">
        <v>338</v>
      </c>
      <c r="D22" s="4">
        <f t="shared" si="1"/>
        <v>325428</v>
      </c>
      <c r="E22" s="4">
        <v>160733</v>
      </c>
      <c r="F22" s="4">
        <v>350</v>
      </c>
      <c r="G22" s="4">
        <f t="shared" si="2"/>
        <v>161083</v>
      </c>
      <c r="H22" s="6">
        <f t="shared" si="3"/>
        <v>-50.55738410901597</v>
      </c>
      <c r="I22" s="6">
        <f t="shared" si="3"/>
        <v>3.5502958579881656</v>
      </c>
      <c r="J22" s="7">
        <f t="shared" si="4"/>
        <v>-50.501186130265374</v>
      </c>
    </row>
    <row r="23" spans="1:10" ht="15">
      <c r="A23" s="8" t="s">
        <v>24</v>
      </c>
      <c r="B23" s="9">
        <v>89524</v>
      </c>
      <c r="C23" s="9"/>
      <c r="D23" s="9">
        <f t="shared" si="1"/>
        <v>89524</v>
      </c>
      <c r="E23" s="9">
        <v>100456</v>
      </c>
      <c r="F23" s="9"/>
      <c r="G23" s="9">
        <f t="shared" si="2"/>
        <v>100456</v>
      </c>
      <c r="H23" s="10">
        <f t="shared" si="3"/>
        <v>12.211250614360395</v>
      </c>
      <c r="I23" s="25"/>
      <c r="J23" s="11">
        <f t="shared" si="4"/>
        <v>12.211250614360395</v>
      </c>
    </row>
    <row r="24" spans="1:10" ht="15">
      <c r="A24" s="12" t="s">
        <v>25</v>
      </c>
      <c r="B24" s="4">
        <v>35169</v>
      </c>
      <c r="C24" s="4">
        <v>25633</v>
      </c>
      <c r="D24" s="4">
        <f t="shared" si="1"/>
        <v>60802</v>
      </c>
      <c r="E24" s="4">
        <v>101223</v>
      </c>
      <c r="F24" s="4">
        <v>21984</v>
      </c>
      <c r="G24" s="4">
        <f t="shared" si="2"/>
        <v>123207</v>
      </c>
      <c r="H24" s="6">
        <f t="shared" si="3"/>
        <v>187.81881770877763</v>
      </c>
      <c r="I24" s="6">
        <f t="shared" si="3"/>
        <v>-14.235555728943158</v>
      </c>
      <c r="J24" s="7">
        <f t="shared" si="4"/>
        <v>102.63642643334101</v>
      </c>
    </row>
    <row r="25" spans="1:10" ht="15">
      <c r="A25" s="8" t="s">
        <v>26</v>
      </c>
      <c r="B25" s="9">
        <v>28462</v>
      </c>
      <c r="C25" s="9">
        <v>359</v>
      </c>
      <c r="D25" s="9">
        <f t="shared" si="1"/>
        <v>28821</v>
      </c>
      <c r="E25" s="9">
        <v>120749</v>
      </c>
      <c r="F25" s="9">
        <v>878</v>
      </c>
      <c r="G25" s="9">
        <f t="shared" si="2"/>
        <v>121627</v>
      </c>
      <c r="H25" s="10">
        <f t="shared" si="3"/>
        <v>324.2463635724826</v>
      </c>
      <c r="I25" s="10">
        <f t="shared" si="3"/>
        <v>144.56824512534817</v>
      </c>
      <c r="J25" s="11">
        <f t="shared" si="4"/>
        <v>322.00825786752716</v>
      </c>
    </row>
    <row r="26" spans="1:10" ht="15">
      <c r="A26" s="12" t="s">
        <v>27</v>
      </c>
      <c r="B26" s="4"/>
      <c r="C26" s="4"/>
      <c r="D26" s="4"/>
      <c r="E26" s="4"/>
      <c r="F26" s="4"/>
      <c r="G26" s="4"/>
      <c r="H26" s="6"/>
      <c r="I26" s="6"/>
      <c r="J26" s="7"/>
    </row>
    <row r="27" spans="1:10" ht="15">
      <c r="A27" s="8" t="s">
        <v>28</v>
      </c>
      <c r="B27" s="9">
        <v>295201</v>
      </c>
      <c r="C27" s="9">
        <v>4287</v>
      </c>
      <c r="D27" s="9">
        <f t="shared" si="1"/>
        <v>299488</v>
      </c>
      <c r="E27" s="9">
        <v>361304</v>
      </c>
      <c r="F27" s="9">
        <v>6298</v>
      </c>
      <c r="G27" s="9">
        <f t="shared" si="2"/>
        <v>367602</v>
      </c>
      <c r="H27" s="10">
        <f t="shared" si="3"/>
        <v>22.39253932066626</v>
      </c>
      <c r="I27" s="10">
        <f t="shared" si="3"/>
        <v>46.90926055516678</v>
      </c>
      <c r="J27" s="11">
        <f t="shared" si="4"/>
        <v>22.743482209637783</v>
      </c>
    </row>
    <row r="28" spans="1:10" ht="15">
      <c r="A28" s="12" t="s">
        <v>29</v>
      </c>
      <c r="B28" s="4">
        <v>1360456</v>
      </c>
      <c r="C28" s="4">
        <v>12568</v>
      </c>
      <c r="D28" s="4">
        <f t="shared" si="1"/>
        <v>1373024</v>
      </c>
      <c r="E28" s="4">
        <v>1582041</v>
      </c>
      <c r="F28" s="4">
        <v>11418</v>
      </c>
      <c r="G28" s="4">
        <f t="shared" si="2"/>
        <v>1593459</v>
      </c>
      <c r="H28" s="6">
        <f t="shared" si="3"/>
        <v>16.28755358497445</v>
      </c>
      <c r="I28" s="6">
        <f t="shared" si="3"/>
        <v>-9.1502227880331</v>
      </c>
      <c r="J28" s="7">
        <f t="shared" si="4"/>
        <v>16.05470843918242</v>
      </c>
    </row>
    <row r="29" spans="1:10" ht="15">
      <c r="A29" s="8" t="s">
        <v>30</v>
      </c>
      <c r="B29" s="9">
        <v>654100</v>
      </c>
      <c r="C29" s="9">
        <v>30343</v>
      </c>
      <c r="D29" s="9">
        <f t="shared" si="1"/>
        <v>684443</v>
      </c>
      <c r="E29" s="9">
        <v>683622</v>
      </c>
      <c r="F29" s="9">
        <v>25026</v>
      </c>
      <c r="G29" s="9">
        <f t="shared" si="2"/>
        <v>708648</v>
      </c>
      <c r="H29" s="10">
        <f t="shared" si="3"/>
        <v>4.51337715945574</v>
      </c>
      <c r="I29" s="10">
        <f t="shared" si="3"/>
        <v>-17.5229871799097</v>
      </c>
      <c r="J29" s="11">
        <f t="shared" si="4"/>
        <v>3.53645226848693</v>
      </c>
    </row>
    <row r="30" spans="1:10" ht="15">
      <c r="A30" s="12" t="s">
        <v>31</v>
      </c>
      <c r="B30" s="4">
        <v>224982</v>
      </c>
      <c r="C30" s="4">
        <v>1237</v>
      </c>
      <c r="D30" s="4">
        <f t="shared" si="1"/>
        <v>226219</v>
      </c>
      <c r="E30" s="4">
        <v>222250</v>
      </c>
      <c r="F30" s="4">
        <v>283</v>
      </c>
      <c r="G30" s="4">
        <f t="shared" si="2"/>
        <v>222533</v>
      </c>
      <c r="H30" s="6">
        <f t="shared" si="3"/>
        <v>-1.214319367771644</v>
      </c>
      <c r="I30" s="6">
        <f t="shared" si="3"/>
        <v>-77.12206952303961</v>
      </c>
      <c r="J30" s="7">
        <f t="shared" si="4"/>
        <v>-1.6293945247746653</v>
      </c>
    </row>
    <row r="31" spans="1:10" ht="15">
      <c r="A31" s="8" t="s">
        <v>64</v>
      </c>
      <c r="B31" s="9">
        <v>1134</v>
      </c>
      <c r="C31" s="9">
        <v>35056</v>
      </c>
      <c r="D31" s="9">
        <f t="shared" si="1"/>
        <v>36190</v>
      </c>
      <c r="E31" s="9">
        <v>1755</v>
      </c>
      <c r="F31" s="9">
        <v>42043</v>
      </c>
      <c r="G31" s="9">
        <f t="shared" si="2"/>
        <v>43798</v>
      </c>
      <c r="H31" s="10">
        <f t="shared" si="3"/>
        <v>54.761904761904766</v>
      </c>
      <c r="I31" s="10">
        <f t="shared" si="3"/>
        <v>19.930967594705614</v>
      </c>
      <c r="J31" s="11">
        <f t="shared" si="4"/>
        <v>21.022381873445703</v>
      </c>
    </row>
    <row r="32" spans="1:10" ht="15">
      <c r="A32" s="12" t="s">
        <v>32</v>
      </c>
      <c r="B32" s="4"/>
      <c r="C32" s="4"/>
      <c r="D32" s="4"/>
      <c r="E32" s="4">
        <v>23723</v>
      </c>
      <c r="F32" s="4"/>
      <c r="G32" s="4">
        <f>+E32+F32</f>
        <v>23723</v>
      </c>
      <c r="H32" s="6"/>
      <c r="I32" s="6"/>
      <c r="J32" s="7"/>
    </row>
    <row r="33" spans="1:10" ht="15">
      <c r="A33" s="8" t="s">
        <v>33</v>
      </c>
      <c r="B33" s="9">
        <v>624588</v>
      </c>
      <c r="C33" s="9">
        <v>227496</v>
      </c>
      <c r="D33" s="9">
        <f t="shared" si="1"/>
        <v>852084</v>
      </c>
      <c r="E33" s="9">
        <v>668001</v>
      </c>
      <c r="F33" s="9">
        <v>221826</v>
      </c>
      <c r="G33" s="9">
        <f t="shared" si="2"/>
        <v>889827</v>
      </c>
      <c r="H33" s="10">
        <f t="shared" si="3"/>
        <v>6.950661876308863</v>
      </c>
      <c r="I33" s="10">
        <f t="shared" si="3"/>
        <v>-2.492351513872771</v>
      </c>
      <c r="J33" s="11">
        <f t="shared" si="4"/>
        <v>4.429492866900446</v>
      </c>
    </row>
    <row r="34" spans="1:10" ht="15">
      <c r="A34" s="12" t="s">
        <v>34</v>
      </c>
      <c r="B34" s="4">
        <v>151319</v>
      </c>
      <c r="C34" s="4"/>
      <c r="D34" s="4">
        <f t="shared" si="1"/>
        <v>151319</v>
      </c>
      <c r="E34" s="4">
        <v>163548</v>
      </c>
      <c r="F34" s="4"/>
      <c r="G34" s="4">
        <f t="shared" si="2"/>
        <v>163548</v>
      </c>
      <c r="H34" s="6">
        <f t="shared" si="3"/>
        <v>8.081602442522088</v>
      </c>
      <c r="I34" s="6"/>
      <c r="J34" s="7">
        <f t="shared" si="4"/>
        <v>8.081602442522088</v>
      </c>
    </row>
    <row r="35" spans="1:10" ht="15">
      <c r="A35" s="8" t="s">
        <v>35</v>
      </c>
      <c r="B35" s="9">
        <v>42963</v>
      </c>
      <c r="C35" s="9">
        <v>113338</v>
      </c>
      <c r="D35" s="9">
        <f t="shared" si="1"/>
        <v>156301</v>
      </c>
      <c r="E35" s="9">
        <v>58407</v>
      </c>
      <c r="F35" s="9">
        <v>155469</v>
      </c>
      <c r="G35" s="9">
        <f t="shared" si="2"/>
        <v>213876</v>
      </c>
      <c r="H35" s="10">
        <f t="shared" si="3"/>
        <v>35.94721039033587</v>
      </c>
      <c r="I35" s="10">
        <f t="shared" si="3"/>
        <v>37.1728811166599</v>
      </c>
      <c r="J35" s="11">
        <f t="shared" si="4"/>
        <v>36.83597673719298</v>
      </c>
    </row>
    <row r="36" spans="1:10" ht="15">
      <c r="A36" s="12" t="s">
        <v>36</v>
      </c>
      <c r="B36" s="4">
        <v>141489</v>
      </c>
      <c r="C36" s="4"/>
      <c r="D36" s="4">
        <f t="shared" si="1"/>
        <v>141489</v>
      </c>
      <c r="E36" s="4">
        <v>170783</v>
      </c>
      <c r="F36" s="4"/>
      <c r="G36" s="4">
        <f t="shared" si="2"/>
        <v>170783</v>
      </c>
      <c r="H36" s="6">
        <f t="shared" si="3"/>
        <v>20.704083002918956</v>
      </c>
      <c r="I36" s="6"/>
      <c r="J36" s="7">
        <f t="shared" si="4"/>
        <v>20.704083002918956</v>
      </c>
    </row>
    <row r="37" spans="1:10" ht="15">
      <c r="A37" s="8" t="s">
        <v>37</v>
      </c>
      <c r="B37" s="9">
        <v>297020</v>
      </c>
      <c r="C37" s="9">
        <v>344</v>
      </c>
      <c r="D37" s="9">
        <f t="shared" si="1"/>
        <v>297364</v>
      </c>
      <c r="E37" s="9">
        <v>309430</v>
      </c>
      <c r="F37" s="9"/>
      <c r="G37" s="9">
        <f t="shared" si="2"/>
        <v>309430</v>
      </c>
      <c r="H37" s="10">
        <f t="shared" si="3"/>
        <v>4.178169820214126</v>
      </c>
      <c r="I37" s="10">
        <f t="shared" si="3"/>
        <v>-100</v>
      </c>
      <c r="J37" s="11">
        <f t="shared" si="4"/>
        <v>4.057653246526143</v>
      </c>
    </row>
    <row r="38" spans="1:10" ht="15">
      <c r="A38" s="12" t="s">
        <v>38</v>
      </c>
      <c r="B38" s="4">
        <v>53131</v>
      </c>
      <c r="C38" s="4"/>
      <c r="D38" s="4">
        <f t="shared" si="1"/>
        <v>53131</v>
      </c>
      <c r="E38" s="4">
        <v>63890</v>
      </c>
      <c r="F38" s="4"/>
      <c r="G38" s="4">
        <f t="shared" si="2"/>
        <v>63890</v>
      </c>
      <c r="H38" s="6">
        <f t="shared" si="3"/>
        <v>20.249948241139823</v>
      </c>
      <c r="I38" s="6"/>
      <c r="J38" s="7">
        <f t="shared" si="4"/>
        <v>20.249948241139823</v>
      </c>
    </row>
    <row r="39" spans="1:10" ht="15">
      <c r="A39" s="8" t="s">
        <v>39</v>
      </c>
      <c r="B39" s="9">
        <v>1130059</v>
      </c>
      <c r="C39" s="9">
        <v>186686</v>
      </c>
      <c r="D39" s="9">
        <f t="shared" si="1"/>
        <v>1316745</v>
      </c>
      <c r="E39" s="9">
        <v>1332952</v>
      </c>
      <c r="F39" s="9">
        <v>180398</v>
      </c>
      <c r="G39" s="9">
        <f t="shared" si="2"/>
        <v>1513350</v>
      </c>
      <c r="H39" s="10">
        <f t="shared" si="3"/>
        <v>17.954195311926192</v>
      </c>
      <c r="I39" s="10">
        <f t="shared" si="3"/>
        <v>-3.3682225769473875</v>
      </c>
      <c r="J39" s="11">
        <f t="shared" si="4"/>
        <v>14.931137008304567</v>
      </c>
    </row>
    <row r="40" spans="1:10" ht="15">
      <c r="A40" s="12" t="s">
        <v>40</v>
      </c>
      <c r="B40" s="4">
        <v>11841</v>
      </c>
      <c r="C40" s="4"/>
      <c r="D40" s="4">
        <f t="shared" si="1"/>
        <v>11841</v>
      </c>
      <c r="E40" s="4">
        <v>27193</v>
      </c>
      <c r="F40" s="4">
        <v>103</v>
      </c>
      <c r="G40" s="4">
        <f t="shared" si="2"/>
        <v>27296</v>
      </c>
      <c r="H40" s="6">
        <f t="shared" si="3"/>
        <v>129.6512118908876</v>
      </c>
      <c r="I40" s="6"/>
      <c r="J40" s="7">
        <f t="shared" si="4"/>
        <v>130.52107085550207</v>
      </c>
    </row>
    <row r="41" spans="1:10" ht="15">
      <c r="A41" s="8" t="s">
        <v>41</v>
      </c>
      <c r="B41" s="9">
        <v>679521</v>
      </c>
      <c r="C41" s="9">
        <v>71215</v>
      </c>
      <c r="D41" s="9">
        <f t="shared" si="1"/>
        <v>750736</v>
      </c>
      <c r="E41" s="9">
        <v>720008</v>
      </c>
      <c r="F41" s="9">
        <v>76829</v>
      </c>
      <c r="G41" s="9">
        <f t="shared" si="2"/>
        <v>796837</v>
      </c>
      <c r="H41" s="10">
        <f t="shared" si="3"/>
        <v>5.958167591582894</v>
      </c>
      <c r="I41" s="10">
        <f t="shared" si="3"/>
        <v>7.883170680334199</v>
      </c>
      <c r="J41" s="11">
        <f t="shared" si="4"/>
        <v>6.1407738539246814</v>
      </c>
    </row>
    <row r="42" spans="1:10" ht="15">
      <c r="A42" s="12" t="s">
        <v>42</v>
      </c>
      <c r="B42" s="4">
        <v>487305</v>
      </c>
      <c r="C42" s="4">
        <v>9187</v>
      </c>
      <c r="D42" s="4">
        <f t="shared" si="1"/>
        <v>496492</v>
      </c>
      <c r="E42" s="4">
        <v>563665</v>
      </c>
      <c r="F42" s="4">
        <v>10516</v>
      </c>
      <c r="G42" s="4">
        <f t="shared" si="2"/>
        <v>574181</v>
      </c>
      <c r="H42" s="6">
        <f t="shared" si="3"/>
        <v>15.66985768666441</v>
      </c>
      <c r="I42" s="6">
        <f t="shared" si="3"/>
        <v>14.466093392837706</v>
      </c>
      <c r="J42" s="7">
        <f t="shared" si="4"/>
        <v>15.6475834454533</v>
      </c>
    </row>
    <row r="43" spans="1:10" ht="15">
      <c r="A43" s="8" t="s">
        <v>43</v>
      </c>
      <c r="B43" s="9">
        <v>351741</v>
      </c>
      <c r="C43" s="9"/>
      <c r="D43" s="9">
        <f t="shared" si="1"/>
        <v>351741</v>
      </c>
      <c r="E43" s="9">
        <v>438218</v>
      </c>
      <c r="F43" s="9">
        <v>181</v>
      </c>
      <c r="G43" s="9">
        <f t="shared" si="2"/>
        <v>438399</v>
      </c>
      <c r="H43" s="10">
        <f t="shared" si="3"/>
        <v>24.585419385286333</v>
      </c>
      <c r="I43" s="10"/>
      <c r="J43" s="11">
        <f t="shared" si="4"/>
        <v>24.636877702627785</v>
      </c>
    </row>
    <row r="44" spans="1:10" ht="15">
      <c r="A44" s="12" t="s">
        <v>44</v>
      </c>
      <c r="B44" s="4">
        <v>233747</v>
      </c>
      <c r="C44" s="4">
        <v>616</v>
      </c>
      <c r="D44" s="4">
        <f t="shared" si="1"/>
        <v>234363</v>
      </c>
      <c r="E44" s="4">
        <v>251567</v>
      </c>
      <c r="F44" s="4">
        <v>868</v>
      </c>
      <c r="G44" s="4">
        <f t="shared" si="2"/>
        <v>252435</v>
      </c>
      <c r="H44" s="6">
        <f t="shared" si="3"/>
        <v>7.623627255109157</v>
      </c>
      <c r="I44" s="6">
        <f t="shared" si="3"/>
        <v>40.909090909090914</v>
      </c>
      <c r="J44" s="7">
        <f t="shared" si="4"/>
        <v>7.711114809078225</v>
      </c>
    </row>
    <row r="45" spans="1:10" ht="15">
      <c r="A45" s="8" t="s">
        <v>45</v>
      </c>
      <c r="B45" s="9">
        <v>226297</v>
      </c>
      <c r="C45" s="9">
        <v>1083</v>
      </c>
      <c r="D45" s="9">
        <f t="shared" si="1"/>
        <v>227380</v>
      </c>
      <c r="E45" s="9">
        <v>268545</v>
      </c>
      <c r="F45" s="9">
        <v>3289</v>
      </c>
      <c r="G45" s="9">
        <f t="shared" si="2"/>
        <v>271834</v>
      </c>
      <c r="H45" s="10">
        <f t="shared" si="3"/>
        <v>18.6692709138875</v>
      </c>
      <c r="I45" s="10">
        <f t="shared" si="3"/>
        <v>203.69344413665743</v>
      </c>
      <c r="J45" s="11">
        <f t="shared" si="4"/>
        <v>19.550532148825756</v>
      </c>
    </row>
    <row r="46" spans="1:10" ht="15">
      <c r="A46" s="12" t="s">
        <v>46</v>
      </c>
      <c r="B46" s="4"/>
      <c r="C46" s="4"/>
      <c r="D46" s="4"/>
      <c r="E46" s="4">
        <v>94822</v>
      </c>
      <c r="F46" s="4">
        <v>115</v>
      </c>
      <c r="G46" s="4">
        <f>+E46+F46</f>
        <v>94937</v>
      </c>
      <c r="H46" s="6"/>
      <c r="I46" s="6"/>
      <c r="J46" s="7"/>
    </row>
    <row r="47" spans="1:10" ht="15">
      <c r="A47" s="8" t="s">
        <v>47</v>
      </c>
      <c r="B47" s="9">
        <v>1068269</v>
      </c>
      <c r="C47" s="9">
        <v>62336</v>
      </c>
      <c r="D47" s="9">
        <f t="shared" si="1"/>
        <v>1130605</v>
      </c>
      <c r="E47" s="9">
        <v>1231142</v>
      </c>
      <c r="F47" s="9">
        <v>63120</v>
      </c>
      <c r="G47" s="9">
        <f t="shared" si="2"/>
        <v>1294262</v>
      </c>
      <c r="H47" s="10">
        <f t="shared" si="3"/>
        <v>15.246440737304932</v>
      </c>
      <c r="I47" s="10">
        <f t="shared" si="3"/>
        <v>1.257700205338809</v>
      </c>
      <c r="J47" s="11">
        <f t="shared" si="4"/>
        <v>14.475170373384161</v>
      </c>
    </row>
    <row r="48" spans="1:10" ht="15">
      <c r="A48" s="12" t="s">
        <v>48</v>
      </c>
      <c r="B48" s="4">
        <v>12534</v>
      </c>
      <c r="C48" s="4"/>
      <c r="D48" s="4">
        <f t="shared" si="1"/>
        <v>12534</v>
      </c>
      <c r="E48" s="4">
        <v>44079</v>
      </c>
      <c r="F48" s="4"/>
      <c r="G48" s="4">
        <f t="shared" si="2"/>
        <v>44079</v>
      </c>
      <c r="H48" s="6">
        <f t="shared" si="3"/>
        <v>251.67544279559598</v>
      </c>
      <c r="I48" s="6"/>
      <c r="J48" s="7">
        <f t="shared" si="4"/>
        <v>251.67544279559598</v>
      </c>
    </row>
    <row r="49" spans="1:10" ht="15">
      <c r="A49" s="8" t="s">
        <v>49</v>
      </c>
      <c r="B49" s="9">
        <v>59192</v>
      </c>
      <c r="C49" s="9"/>
      <c r="D49" s="9">
        <f t="shared" si="1"/>
        <v>59192</v>
      </c>
      <c r="E49" s="9">
        <v>69167</v>
      </c>
      <c r="F49" s="9">
        <v>354</v>
      </c>
      <c r="G49" s="9">
        <f t="shared" si="2"/>
        <v>69521</v>
      </c>
      <c r="H49" s="10">
        <f t="shared" si="3"/>
        <v>16.8519394512772</v>
      </c>
      <c r="I49" s="10"/>
      <c r="J49" s="11">
        <f t="shared" si="4"/>
        <v>17.449993242330045</v>
      </c>
    </row>
    <row r="50" spans="1:10" ht="15">
      <c r="A50" s="12" t="s">
        <v>50</v>
      </c>
      <c r="B50" s="4">
        <v>312379</v>
      </c>
      <c r="C50" s="4">
        <v>5744</v>
      </c>
      <c r="D50" s="4">
        <f t="shared" si="1"/>
        <v>318123</v>
      </c>
      <c r="E50" s="4">
        <v>406189</v>
      </c>
      <c r="F50" s="4">
        <v>4894</v>
      </c>
      <c r="G50" s="4">
        <f t="shared" si="2"/>
        <v>411083</v>
      </c>
      <c r="H50" s="6">
        <f t="shared" si="3"/>
        <v>30.030827936577044</v>
      </c>
      <c r="I50" s="6">
        <f t="shared" si="3"/>
        <v>-14.798050139275768</v>
      </c>
      <c r="J50" s="7">
        <f t="shared" si="4"/>
        <v>29.221401784844225</v>
      </c>
    </row>
    <row r="51" spans="1:10" ht="15">
      <c r="A51" s="8" t="s">
        <v>51</v>
      </c>
      <c r="B51" s="9">
        <v>437864</v>
      </c>
      <c r="C51" s="9">
        <v>7106</v>
      </c>
      <c r="D51" s="9">
        <f t="shared" si="1"/>
        <v>444970</v>
      </c>
      <c r="E51" s="9">
        <v>497903</v>
      </c>
      <c r="F51" s="9">
        <v>16166</v>
      </c>
      <c r="G51" s="9">
        <f t="shared" si="2"/>
        <v>514069</v>
      </c>
      <c r="H51" s="10">
        <f t="shared" si="3"/>
        <v>13.71179178923136</v>
      </c>
      <c r="I51" s="10">
        <f t="shared" si="3"/>
        <v>127.49788910779623</v>
      </c>
      <c r="J51" s="11">
        <f t="shared" si="4"/>
        <v>15.52891206148729</v>
      </c>
    </row>
    <row r="52" spans="1:10" ht="15">
      <c r="A52" s="12" t="s">
        <v>52</v>
      </c>
      <c r="B52" s="4">
        <v>189518</v>
      </c>
      <c r="C52" s="4"/>
      <c r="D52" s="4">
        <f t="shared" si="1"/>
        <v>189518</v>
      </c>
      <c r="E52" s="4">
        <v>206884</v>
      </c>
      <c r="F52" s="4"/>
      <c r="G52" s="4">
        <f t="shared" si="2"/>
        <v>206884</v>
      </c>
      <c r="H52" s="6">
        <f t="shared" si="3"/>
        <v>9.163245707531738</v>
      </c>
      <c r="I52" s="6"/>
      <c r="J52" s="7">
        <f t="shared" si="4"/>
        <v>9.163245707531738</v>
      </c>
    </row>
    <row r="53" spans="1:10" ht="15">
      <c r="A53" s="8" t="s">
        <v>53</v>
      </c>
      <c r="B53" s="9">
        <v>100059</v>
      </c>
      <c r="C53" s="9">
        <v>42</v>
      </c>
      <c r="D53" s="9">
        <f t="shared" si="1"/>
        <v>100101</v>
      </c>
      <c r="E53" s="9">
        <v>80854</v>
      </c>
      <c r="F53" s="9">
        <v>48499</v>
      </c>
      <c r="G53" s="9">
        <f t="shared" si="2"/>
        <v>129353</v>
      </c>
      <c r="H53" s="10">
        <f t="shared" si="3"/>
        <v>-19.19367573131852</v>
      </c>
      <c r="I53" s="10">
        <f t="shared" si="3"/>
        <v>115373.80952380951</v>
      </c>
      <c r="J53" s="11">
        <f t="shared" si="4"/>
        <v>29.222485289857243</v>
      </c>
    </row>
    <row r="54" spans="1:10" ht="15">
      <c r="A54" s="12" t="s">
        <v>54</v>
      </c>
      <c r="B54" s="4">
        <v>24984</v>
      </c>
      <c r="C54" s="4"/>
      <c r="D54" s="4">
        <f t="shared" si="1"/>
        <v>24984</v>
      </c>
      <c r="E54" s="4">
        <v>43068</v>
      </c>
      <c r="F54" s="4"/>
      <c r="G54" s="4">
        <f t="shared" si="2"/>
        <v>43068</v>
      </c>
      <c r="H54" s="6">
        <f t="shared" si="3"/>
        <v>72.38232468780019</v>
      </c>
      <c r="I54" s="6"/>
      <c r="J54" s="7">
        <f t="shared" si="4"/>
        <v>72.38232468780019</v>
      </c>
    </row>
    <row r="55" spans="1:10" ht="15">
      <c r="A55" s="8" t="s">
        <v>55</v>
      </c>
      <c r="B55" s="9">
        <v>8357</v>
      </c>
      <c r="C55" s="9"/>
      <c r="D55" s="9">
        <f t="shared" si="1"/>
        <v>8357</v>
      </c>
      <c r="E55" s="9">
        <v>6791</v>
      </c>
      <c r="F55" s="9"/>
      <c r="G55" s="9">
        <f t="shared" si="2"/>
        <v>6791</v>
      </c>
      <c r="H55" s="10">
        <f t="shared" si="3"/>
        <v>-18.738781859518966</v>
      </c>
      <c r="I55" s="10"/>
      <c r="J55" s="11">
        <f t="shared" si="4"/>
        <v>-18.738781859518966</v>
      </c>
    </row>
    <row r="56" spans="1:10" ht="15">
      <c r="A56" s="12" t="s">
        <v>56</v>
      </c>
      <c r="B56" s="4">
        <v>900522</v>
      </c>
      <c r="C56" s="4">
        <v>2413</v>
      </c>
      <c r="D56" s="4">
        <f t="shared" si="1"/>
        <v>902935</v>
      </c>
      <c r="E56" s="4">
        <v>1052971</v>
      </c>
      <c r="F56" s="4">
        <v>3240</v>
      </c>
      <c r="G56" s="4">
        <f t="shared" si="2"/>
        <v>1056211</v>
      </c>
      <c r="H56" s="6">
        <f t="shared" si="3"/>
        <v>16.928958981568467</v>
      </c>
      <c r="I56" s="6">
        <f t="shared" si="3"/>
        <v>34.27268959801077</v>
      </c>
      <c r="J56" s="7">
        <f t="shared" si="4"/>
        <v>16.975308300154495</v>
      </c>
    </row>
    <row r="57" spans="1:10" ht="15">
      <c r="A57" s="8" t="s">
        <v>65</v>
      </c>
      <c r="B57" s="9">
        <v>43490</v>
      </c>
      <c r="C57" s="9">
        <v>20580</v>
      </c>
      <c r="D57" s="9">
        <f t="shared" si="1"/>
        <v>64070</v>
      </c>
      <c r="E57" s="9">
        <v>51439</v>
      </c>
      <c r="F57" s="9">
        <v>18762</v>
      </c>
      <c r="G57" s="9">
        <f t="shared" si="2"/>
        <v>70201</v>
      </c>
      <c r="H57" s="10">
        <f t="shared" si="3"/>
        <v>18.27776500344907</v>
      </c>
      <c r="I57" s="10">
        <f t="shared" si="3"/>
        <v>-8.833819241982507</v>
      </c>
      <c r="J57" s="11">
        <f t="shared" si="4"/>
        <v>9.569221164351491</v>
      </c>
    </row>
    <row r="58" spans="1:10" ht="15">
      <c r="A58" s="12" t="s">
        <v>66</v>
      </c>
      <c r="B58" s="4"/>
      <c r="C58" s="4">
        <v>25741</v>
      </c>
      <c r="D58" s="4">
        <f t="shared" si="1"/>
        <v>25741</v>
      </c>
      <c r="E58" s="4"/>
      <c r="F58" s="4">
        <v>22533</v>
      </c>
      <c r="G58" s="4">
        <f t="shared" si="2"/>
        <v>22533</v>
      </c>
      <c r="H58" s="6"/>
      <c r="I58" s="6">
        <f t="shared" si="3"/>
        <v>-12.462608290276213</v>
      </c>
      <c r="J58" s="7">
        <f t="shared" si="4"/>
        <v>-12.462608290276213</v>
      </c>
    </row>
    <row r="59" spans="1:10" ht="15">
      <c r="A59" s="14" t="s">
        <v>57</v>
      </c>
      <c r="B59" s="15">
        <f>B60-SUM(B5+B9+B19+B31+B57+B58)</f>
        <v>53044184</v>
      </c>
      <c r="C59" s="15">
        <f>C60-SUM(C5+C9+C19+C31+C57+C58)</f>
        <v>56883830</v>
      </c>
      <c r="D59" s="15">
        <f>D60-SUM(D5+D9+D19+D31+D57+D58)</f>
        <v>109928014</v>
      </c>
      <c r="E59" s="15">
        <f>E60-SUM(E5+E9+E19+E31+E57+E58)</f>
        <v>59385474</v>
      </c>
      <c r="F59" s="15">
        <f>F60-SUM(F5+F9+F19+F31+F57+F58)</f>
        <v>58965610</v>
      </c>
      <c r="G59" s="15">
        <f>G60-SUM(G5+G9+G19+G31+G57+G58)</f>
        <v>118351084</v>
      </c>
      <c r="H59" s="16">
        <f>+((E59-B59)/B59)*100</f>
        <v>11.954731926878166</v>
      </c>
      <c r="I59" s="16">
        <f t="shared" si="3"/>
        <v>3.6597043483183183</v>
      </c>
      <c r="J59" s="16">
        <f t="shared" si="3"/>
        <v>7.662350745279543</v>
      </c>
    </row>
    <row r="60" spans="1:10" ht="15">
      <c r="A60" s="17" t="s">
        <v>58</v>
      </c>
      <c r="B60" s="18">
        <f>SUM(B4:B58)</f>
        <v>64607940</v>
      </c>
      <c r="C60" s="18">
        <f>SUM(C4:C58)</f>
        <v>63789564</v>
      </c>
      <c r="D60" s="18">
        <f>SUM(D4:D58)</f>
        <v>128397504</v>
      </c>
      <c r="E60" s="18">
        <f>SUM(E4:E58)</f>
        <v>73664158</v>
      </c>
      <c r="F60" s="18">
        <f>SUM(F4:F58)</f>
        <v>66760508</v>
      </c>
      <c r="G60" s="18">
        <f>SUM(G4:G58)</f>
        <v>140424666</v>
      </c>
      <c r="H60" s="19">
        <f>+((E60-B60)/B60)*100</f>
        <v>14.017190456776675</v>
      </c>
      <c r="I60" s="19">
        <f t="shared" si="3"/>
        <v>4.657413867885976</v>
      </c>
      <c r="J60" s="19">
        <f t="shared" si="3"/>
        <v>9.367130688147956</v>
      </c>
    </row>
    <row r="61" spans="1:10" ht="15">
      <c r="A61" s="26" t="s">
        <v>70</v>
      </c>
      <c r="B61" s="74">
        <v>373786</v>
      </c>
      <c r="C61" s="74"/>
      <c r="D61" s="74"/>
      <c r="E61" s="74">
        <v>199908</v>
      </c>
      <c r="F61" s="74"/>
      <c r="G61" s="74"/>
      <c r="H61" s="75">
        <f>+((E61-B61)/B61)*100</f>
        <v>-46.51806113658618</v>
      </c>
      <c r="I61" s="75"/>
      <c r="J61" s="76"/>
    </row>
    <row r="62" spans="1:10" ht="15">
      <c r="A62" s="27" t="s">
        <v>71</v>
      </c>
      <c r="B62" s="68">
        <v>12637</v>
      </c>
      <c r="C62" s="68"/>
      <c r="D62" s="68"/>
      <c r="E62" s="68">
        <v>59962</v>
      </c>
      <c r="F62" s="68"/>
      <c r="G62" s="68"/>
      <c r="H62" s="69">
        <f>+((E62-B62)/B62)*100</f>
        <v>374.49552900213655</v>
      </c>
      <c r="I62" s="69"/>
      <c r="J62" s="70"/>
    </row>
    <row r="63" spans="1:10" ht="15.75" thickBot="1">
      <c r="A63" s="28" t="s">
        <v>72</v>
      </c>
      <c r="B63" s="71">
        <v>386423</v>
      </c>
      <c r="C63" s="71"/>
      <c r="D63" s="71"/>
      <c r="E63" s="71">
        <v>259870</v>
      </c>
      <c r="F63" s="71"/>
      <c r="G63" s="71"/>
      <c r="H63" s="72">
        <f>+((E63-B63)/B63)*100</f>
        <v>-32.749862197643516</v>
      </c>
      <c r="I63" s="72"/>
      <c r="J63" s="73"/>
    </row>
    <row r="64" spans="1:10" ht="15.75" thickBot="1">
      <c r="A64" s="29" t="s">
        <v>73</v>
      </c>
      <c r="B64" s="30"/>
      <c r="C64" s="30"/>
      <c r="D64" s="30">
        <f>+D60+B63</f>
        <v>128783927</v>
      </c>
      <c r="E64" s="65">
        <f>+G60+E63</f>
        <v>140684536</v>
      </c>
      <c r="F64" s="65"/>
      <c r="G64" s="65"/>
      <c r="H64" s="66">
        <f>+((E64-D64)/D64)*100</f>
        <v>9.240756418306766</v>
      </c>
      <c r="I64" s="66"/>
      <c r="J64" s="67"/>
    </row>
    <row r="65" spans="1:10" ht="45" customHeight="1">
      <c r="A65" s="52" t="s">
        <v>67</v>
      </c>
      <c r="B65" s="52"/>
      <c r="C65" s="52"/>
      <c r="D65" s="52"/>
      <c r="E65" s="52"/>
      <c r="F65" s="52"/>
      <c r="G65" s="52"/>
      <c r="H65" s="52"/>
      <c r="I65" s="52"/>
      <c r="J65" s="52"/>
    </row>
    <row r="66" spans="1:10" ht="28.5" customHeight="1">
      <c r="A66" s="53" t="s">
        <v>68</v>
      </c>
      <c r="B66" s="53"/>
      <c r="C66" s="53"/>
      <c r="D66" s="53"/>
      <c r="E66" s="53"/>
      <c r="F66" s="53"/>
      <c r="G66" s="53"/>
      <c r="H66" s="53"/>
      <c r="I66" s="53"/>
      <c r="J66" s="53"/>
    </row>
  </sheetData>
  <sheetProtection/>
  <mergeCells count="18">
    <mergeCell ref="B61:D61"/>
    <mergeCell ref="E61:G61"/>
    <mergeCell ref="H61:J61"/>
    <mergeCell ref="A1:J1"/>
    <mergeCell ref="A2:A3"/>
    <mergeCell ref="B2:D2"/>
    <mergeCell ref="E2:G2"/>
    <mergeCell ref="H2:J2"/>
    <mergeCell ref="E64:G64"/>
    <mergeCell ref="H64:J64"/>
    <mergeCell ref="A65:J65"/>
    <mergeCell ref="A66:J66"/>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34">
      <selection activeCell="B53" sqref="B53"/>
    </sheetView>
  </sheetViews>
  <sheetFormatPr defaultColWidth="9.140625" defaultRowHeight="15"/>
  <cols>
    <col min="1" max="1" width="26.8515625" style="0" customWidth="1"/>
    <col min="2" max="10" width="14.28125" style="0" customWidth="1"/>
  </cols>
  <sheetData>
    <row r="1" spans="1:10" ht="21.75" customHeight="1">
      <c r="A1" s="54" t="s">
        <v>74</v>
      </c>
      <c r="B1" s="55"/>
      <c r="C1" s="55"/>
      <c r="D1" s="55"/>
      <c r="E1" s="55"/>
      <c r="F1" s="55"/>
      <c r="G1" s="55"/>
      <c r="H1" s="55"/>
      <c r="I1" s="55"/>
      <c r="J1" s="56"/>
    </row>
    <row r="2" spans="1:10" ht="33" customHeight="1">
      <c r="A2" s="57" t="s">
        <v>1</v>
      </c>
      <c r="B2" s="59" t="s">
        <v>2</v>
      </c>
      <c r="C2" s="59"/>
      <c r="D2" s="59"/>
      <c r="E2" s="59" t="s">
        <v>3</v>
      </c>
      <c r="F2" s="59"/>
      <c r="G2" s="59"/>
      <c r="H2" s="60" t="s">
        <v>4</v>
      </c>
      <c r="I2" s="60"/>
      <c r="J2" s="61"/>
    </row>
    <row r="3" spans="1:10" ht="15">
      <c r="A3" s="58"/>
      <c r="B3" s="1" t="s">
        <v>5</v>
      </c>
      <c r="C3" s="1" t="s">
        <v>6</v>
      </c>
      <c r="D3" s="1" t="s">
        <v>7</v>
      </c>
      <c r="E3" s="1" t="s">
        <v>5</v>
      </c>
      <c r="F3" s="1" t="s">
        <v>6</v>
      </c>
      <c r="G3" s="1" t="s">
        <v>7</v>
      </c>
      <c r="H3" s="1" t="s">
        <v>5</v>
      </c>
      <c r="I3" s="1" t="s">
        <v>6</v>
      </c>
      <c r="J3" s="2" t="s">
        <v>7</v>
      </c>
    </row>
    <row r="4" spans="1:10" ht="15">
      <c r="A4" s="31" t="s">
        <v>8</v>
      </c>
      <c r="B4" s="4">
        <v>100868</v>
      </c>
      <c r="C4" s="4">
        <v>213347</v>
      </c>
      <c r="D4" s="4">
        <f>+B4+C4</f>
        <v>314215</v>
      </c>
      <c r="E4" s="4">
        <v>102301</v>
      </c>
      <c r="F4" s="4">
        <v>233630</v>
      </c>
      <c r="G4" s="4">
        <f>+E4+F4</f>
        <v>335931</v>
      </c>
      <c r="H4" s="6">
        <f>+((E4-B4)/B4)*100</f>
        <v>1.4206685965816712</v>
      </c>
      <c r="I4" s="6">
        <f aca="true" t="shared" si="0" ref="I4:J18">+((F4-C4)/C4)*100</f>
        <v>9.507047204788444</v>
      </c>
      <c r="J4" s="7">
        <f t="shared" si="0"/>
        <v>6.911191381697246</v>
      </c>
    </row>
    <row r="5" spans="1:10" ht="15">
      <c r="A5" s="32" t="s">
        <v>61</v>
      </c>
      <c r="B5" s="9">
        <v>78578</v>
      </c>
      <c r="C5" s="9">
        <v>49560</v>
      </c>
      <c r="D5" s="9">
        <f aca="true" t="shared" si="1" ref="D5:D58">+B5+C5</f>
        <v>128138</v>
      </c>
      <c r="E5" s="9">
        <v>96716</v>
      </c>
      <c r="F5" s="9">
        <v>56858</v>
      </c>
      <c r="G5" s="9">
        <f aca="true" t="shared" si="2" ref="G5:G58">+E5+F5</f>
        <v>153574</v>
      </c>
      <c r="H5" s="10">
        <f>+((E5-B5)/B5)*100</f>
        <v>23.08279671154776</v>
      </c>
      <c r="I5" s="10">
        <f t="shared" si="0"/>
        <v>14.725585149313963</v>
      </c>
      <c r="J5" s="11">
        <f t="shared" si="0"/>
        <v>19.850473708033526</v>
      </c>
    </row>
    <row r="6" spans="1:10" ht="15">
      <c r="A6" s="33" t="s">
        <v>9</v>
      </c>
      <c r="B6" s="4">
        <v>53323</v>
      </c>
      <c r="C6" s="4">
        <v>9059</v>
      </c>
      <c r="D6" s="4">
        <f t="shared" si="1"/>
        <v>62382</v>
      </c>
      <c r="E6" s="4">
        <v>56903</v>
      </c>
      <c r="F6" s="4">
        <v>9486</v>
      </c>
      <c r="G6" s="4">
        <f t="shared" si="2"/>
        <v>66389</v>
      </c>
      <c r="H6" s="6">
        <f>+((E6-B6)/B6)*100</f>
        <v>6.7138007989047885</v>
      </c>
      <c r="I6" s="6">
        <f t="shared" si="0"/>
        <v>4.713544541340104</v>
      </c>
      <c r="J6" s="7">
        <f t="shared" si="0"/>
        <v>6.42332724183258</v>
      </c>
    </row>
    <row r="7" spans="1:10" ht="15">
      <c r="A7" s="32" t="s">
        <v>10</v>
      </c>
      <c r="B7" s="9">
        <v>40752</v>
      </c>
      <c r="C7" s="9">
        <v>14319</v>
      </c>
      <c r="D7" s="9">
        <f t="shared" si="1"/>
        <v>55071</v>
      </c>
      <c r="E7" s="9">
        <v>45370</v>
      </c>
      <c r="F7" s="9">
        <v>15985</v>
      </c>
      <c r="G7" s="9">
        <f t="shared" si="2"/>
        <v>61355</v>
      </c>
      <c r="H7" s="10">
        <f>+((E7-B7)/B7)*100</f>
        <v>11.331959167648213</v>
      </c>
      <c r="I7" s="10">
        <f t="shared" si="0"/>
        <v>11.634890704658146</v>
      </c>
      <c r="J7" s="11">
        <f t="shared" si="0"/>
        <v>11.410724337673186</v>
      </c>
    </row>
    <row r="8" spans="1:10" ht="15">
      <c r="A8" s="33" t="s">
        <v>11</v>
      </c>
      <c r="B8" s="4">
        <v>31721</v>
      </c>
      <c r="C8" s="4">
        <v>102968</v>
      </c>
      <c r="D8" s="4">
        <f t="shared" si="1"/>
        <v>134689</v>
      </c>
      <c r="E8" s="4">
        <v>36830</v>
      </c>
      <c r="F8" s="4">
        <v>100325</v>
      </c>
      <c r="G8" s="4">
        <f t="shared" si="2"/>
        <v>137155</v>
      </c>
      <c r="H8" s="6">
        <f>+((E8-B8)/B8)*100</f>
        <v>16.106049620125468</v>
      </c>
      <c r="I8" s="6">
        <f t="shared" si="0"/>
        <v>-2.566816875145676</v>
      </c>
      <c r="J8" s="7">
        <f t="shared" si="0"/>
        <v>1.8308844820289705</v>
      </c>
    </row>
    <row r="9" spans="1:10" ht="15">
      <c r="A9" s="32" t="s">
        <v>62</v>
      </c>
      <c r="B9" s="9">
        <v>1884</v>
      </c>
      <c r="C9" s="9">
        <v>2422</v>
      </c>
      <c r="D9" s="9">
        <f t="shared" si="1"/>
        <v>4306</v>
      </c>
      <c r="E9" s="9">
        <v>2328</v>
      </c>
      <c r="F9" s="9">
        <v>3123</v>
      </c>
      <c r="G9" s="9">
        <f t="shared" si="2"/>
        <v>5451</v>
      </c>
      <c r="H9" s="10">
        <f>+((E9-B9)/B9)*100</f>
        <v>23.56687898089172</v>
      </c>
      <c r="I9" s="10">
        <f t="shared" si="0"/>
        <v>28.94302229562345</v>
      </c>
      <c r="J9" s="11">
        <f t="shared" si="0"/>
        <v>26.590803529958194</v>
      </c>
    </row>
    <row r="10" spans="1:10" ht="15">
      <c r="A10" s="33" t="s">
        <v>12</v>
      </c>
      <c r="B10" s="4">
        <v>6115</v>
      </c>
      <c r="C10" s="4">
        <v>16150</v>
      </c>
      <c r="D10" s="4">
        <f t="shared" si="1"/>
        <v>22265</v>
      </c>
      <c r="E10" s="4">
        <v>7638</v>
      </c>
      <c r="F10" s="4">
        <v>15918</v>
      </c>
      <c r="G10" s="4">
        <f t="shared" si="2"/>
        <v>23556</v>
      </c>
      <c r="H10" s="6">
        <f>+((E10-B10)/B10)*100</f>
        <v>24.90596892886345</v>
      </c>
      <c r="I10" s="6">
        <f t="shared" si="0"/>
        <v>-1.436532507739938</v>
      </c>
      <c r="J10" s="7">
        <f t="shared" si="0"/>
        <v>5.798338198966989</v>
      </c>
    </row>
    <row r="11" spans="1:10" ht="15">
      <c r="A11" s="32" t="s">
        <v>13</v>
      </c>
      <c r="B11" s="9">
        <v>12494</v>
      </c>
      <c r="C11" s="9">
        <v>10145</v>
      </c>
      <c r="D11" s="9">
        <f t="shared" si="1"/>
        <v>22639</v>
      </c>
      <c r="E11" s="9">
        <v>14243</v>
      </c>
      <c r="F11" s="9">
        <v>9043</v>
      </c>
      <c r="G11" s="9">
        <f t="shared" si="2"/>
        <v>23286</v>
      </c>
      <c r="H11" s="10">
        <f>+((E11-B11)/B11)*100</f>
        <v>13.998719385304948</v>
      </c>
      <c r="I11" s="10">
        <f t="shared" si="0"/>
        <v>-10.86249383932972</v>
      </c>
      <c r="J11" s="11">
        <f t="shared" si="0"/>
        <v>2.8579000839259687</v>
      </c>
    </row>
    <row r="12" spans="1:10" ht="15">
      <c r="A12" s="33" t="s">
        <v>14</v>
      </c>
      <c r="B12" s="4">
        <v>21204</v>
      </c>
      <c r="C12" s="4">
        <v>4502</v>
      </c>
      <c r="D12" s="4">
        <f t="shared" si="1"/>
        <v>25706</v>
      </c>
      <c r="E12" s="4">
        <v>23291</v>
      </c>
      <c r="F12" s="4">
        <v>4864</v>
      </c>
      <c r="G12" s="4">
        <f t="shared" si="2"/>
        <v>28155</v>
      </c>
      <c r="H12" s="6">
        <f>+((E12-B12)/B12)*100</f>
        <v>9.842482550462178</v>
      </c>
      <c r="I12" s="6">
        <f t="shared" si="0"/>
        <v>8.040870724122613</v>
      </c>
      <c r="J12" s="7">
        <f t="shared" si="0"/>
        <v>9.526958686687932</v>
      </c>
    </row>
    <row r="13" spans="1:10" ht="15">
      <c r="A13" s="32" t="s">
        <v>15</v>
      </c>
      <c r="B13" s="9">
        <v>13148</v>
      </c>
      <c r="C13" s="9">
        <v>913</v>
      </c>
      <c r="D13" s="9">
        <f t="shared" si="1"/>
        <v>14061</v>
      </c>
      <c r="E13" s="9">
        <v>16363</v>
      </c>
      <c r="F13" s="9">
        <v>796</v>
      </c>
      <c r="G13" s="9">
        <f t="shared" si="2"/>
        <v>17159</v>
      </c>
      <c r="H13" s="10">
        <f>+((E13-B13)/B13)*100</f>
        <v>24.452388195923334</v>
      </c>
      <c r="I13" s="10">
        <f t="shared" si="0"/>
        <v>-12.814895947426066</v>
      </c>
      <c r="J13" s="11">
        <f t="shared" si="0"/>
        <v>22.032572363274305</v>
      </c>
    </row>
    <row r="14" spans="1:10" ht="15">
      <c r="A14" s="33" t="s">
        <v>16</v>
      </c>
      <c r="B14" s="4">
        <v>4894</v>
      </c>
      <c r="C14" s="4">
        <v>101</v>
      </c>
      <c r="D14" s="4">
        <f t="shared" si="1"/>
        <v>4995</v>
      </c>
      <c r="E14" s="4">
        <v>5130</v>
      </c>
      <c r="F14" s="4">
        <v>105</v>
      </c>
      <c r="G14" s="4">
        <f t="shared" si="2"/>
        <v>5235</v>
      </c>
      <c r="H14" s="6">
        <f>+((E14-B14)/B14)*100</f>
        <v>4.822231303637107</v>
      </c>
      <c r="I14" s="6">
        <f t="shared" si="0"/>
        <v>3.9603960396039604</v>
      </c>
      <c r="J14" s="7">
        <f t="shared" si="0"/>
        <v>4.804804804804805</v>
      </c>
    </row>
    <row r="15" spans="1:10" ht="15">
      <c r="A15" s="32" t="s">
        <v>17</v>
      </c>
      <c r="B15" s="9">
        <v>10245</v>
      </c>
      <c r="C15" s="9">
        <v>1045</v>
      </c>
      <c r="D15" s="9">
        <f t="shared" si="1"/>
        <v>11290</v>
      </c>
      <c r="E15" s="9">
        <v>10951</v>
      </c>
      <c r="F15" s="9">
        <v>1063</v>
      </c>
      <c r="G15" s="9">
        <f t="shared" si="2"/>
        <v>12014</v>
      </c>
      <c r="H15" s="10">
        <f>+((E15-B15)/B15)*100</f>
        <v>6.891166422645193</v>
      </c>
      <c r="I15" s="10">
        <f t="shared" si="0"/>
        <v>1.7224880382775118</v>
      </c>
      <c r="J15" s="11">
        <f t="shared" si="0"/>
        <v>6.412754650132861</v>
      </c>
    </row>
    <row r="16" spans="1:10" ht="15">
      <c r="A16" s="33" t="s">
        <v>18</v>
      </c>
      <c r="B16" s="4">
        <v>978</v>
      </c>
      <c r="C16" s="4"/>
      <c r="D16" s="4">
        <f t="shared" si="1"/>
        <v>978</v>
      </c>
      <c r="E16" s="4">
        <v>1140</v>
      </c>
      <c r="F16" s="4"/>
      <c r="G16" s="4">
        <f t="shared" si="2"/>
        <v>1140</v>
      </c>
      <c r="H16" s="6">
        <f>+((E16-B16)/B16)*100</f>
        <v>16.56441717791411</v>
      </c>
      <c r="I16" s="6"/>
      <c r="J16" s="7">
        <f t="shared" si="0"/>
        <v>16.56441717791411</v>
      </c>
    </row>
    <row r="17" spans="1:10" ht="15">
      <c r="A17" s="32" t="s">
        <v>19</v>
      </c>
      <c r="B17" s="9">
        <v>1080</v>
      </c>
      <c r="C17" s="9"/>
      <c r="D17" s="9">
        <f t="shared" si="1"/>
        <v>1080</v>
      </c>
      <c r="E17" s="9">
        <v>1066</v>
      </c>
      <c r="F17" s="9"/>
      <c r="G17" s="9">
        <f t="shared" si="2"/>
        <v>1066</v>
      </c>
      <c r="H17" s="10">
        <f>+((E17-B17)/B17)*100</f>
        <v>-1.2962962962962963</v>
      </c>
      <c r="I17" s="10"/>
      <c r="J17" s="11">
        <f t="shared" si="0"/>
        <v>-1.2962962962962963</v>
      </c>
    </row>
    <row r="18" spans="1:10" ht="15">
      <c r="A18" s="33" t="s">
        <v>20</v>
      </c>
      <c r="B18" s="4">
        <v>774</v>
      </c>
      <c r="C18" s="4">
        <v>11</v>
      </c>
      <c r="D18" s="4">
        <f t="shared" si="1"/>
        <v>785</v>
      </c>
      <c r="E18" s="4">
        <v>824</v>
      </c>
      <c r="F18" s="4">
        <v>22</v>
      </c>
      <c r="G18" s="4">
        <f t="shared" si="2"/>
        <v>846</v>
      </c>
      <c r="H18" s="6">
        <f>+((E18-B18)/B18)*100</f>
        <v>6.459948320413436</v>
      </c>
      <c r="I18" s="6">
        <f>+((F18-C18)/C18)*100</f>
        <v>100</v>
      </c>
      <c r="J18" s="7">
        <f t="shared" si="0"/>
        <v>7.770700636942675</v>
      </c>
    </row>
    <row r="19" spans="1:10" ht="15">
      <c r="A19" s="32" t="s">
        <v>63</v>
      </c>
      <c r="B19" s="9"/>
      <c r="C19" s="9"/>
      <c r="D19" s="9"/>
      <c r="E19" s="9"/>
      <c r="F19" s="9"/>
      <c r="G19" s="9"/>
      <c r="H19" s="10"/>
      <c r="I19" s="10"/>
      <c r="J19" s="11"/>
    </row>
    <row r="20" spans="1:10" ht="15">
      <c r="A20" s="33" t="s">
        <v>21</v>
      </c>
      <c r="B20" s="4">
        <v>2120</v>
      </c>
      <c r="C20" s="4">
        <v>45</v>
      </c>
      <c r="D20" s="4">
        <f t="shared" si="1"/>
        <v>2165</v>
      </c>
      <c r="E20" s="4">
        <v>2409</v>
      </c>
      <c r="F20" s="4">
        <v>89</v>
      </c>
      <c r="G20" s="4">
        <f t="shared" si="2"/>
        <v>2498</v>
      </c>
      <c r="H20" s="6">
        <f>+((E20-B20)/B20)*100</f>
        <v>13.632075471698112</v>
      </c>
      <c r="I20" s="6">
        <f>+((F20-C20)/C20)*100</f>
        <v>97.77777777777777</v>
      </c>
      <c r="J20" s="7">
        <f>+((G20-D20)/D20)*100</f>
        <v>15.381062355658198</v>
      </c>
    </row>
    <row r="21" spans="1:10" ht="15">
      <c r="A21" s="32" t="s">
        <v>22</v>
      </c>
      <c r="B21" s="9">
        <v>2</v>
      </c>
      <c r="C21" s="9"/>
      <c r="D21" s="9">
        <f t="shared" si="1"/>
        <v>2</v>
      </c>
      <c r="E21" s="9">
        <v>3</v>
      </c>
      <c r="F21" s="9"/>
      <c r="G21" s="9">
        <f t="shared" si="2"/>
        <v>3</v>
      </c>
      <c r="H21" s="10">
        <f aca="true" t="shared" si="3" ref="H21:J60">+((E21-B21)/B21)*100</f>
        <v>50</v>
      </c>
      <c r="I21" s="10"/>
      <c r="J21" s="11">
        <f aca="true" t="shared" si="4" ref="J21:J58">+((G21-D21)/D21)*100</f>
        <v>50</v>
      </c>
    </row>
    <row r="22" spans="1:10" ht="15">
      <c r="A22" s="33" t="s">
        <v>23</v>
      </c>
      <c r="B22" s="4">
        <v>2409</v>
      </c>
      <c r="C22" s="4">
        <v>2</v>
      </c>
      <c r="D22" s="4">
        <f t="shared" si="1"/>
        <v>2411</v>
      </c>
      <c r="E22" s="4">
        <v>1108</v>
      </c>
      <c r="F22" s="4">
        <v>4</v>
      </c>
      <c r="G22" s="4">
        <f t="shared" si="2"/>
        <v>1112</v>
      </c>
      <c r="H22" s="6">
        <f t="shared" si="3"/>
        <v>-54.00581154005811</v>
      </c>
      <c r="I22" s="6">
        <f t="shared" si="3"/>
        <v>100</v>
      </c>
      <c r="J22" s="7">
        <f t="shared" si="4"/>
        <v>-53.878058896723346</v>
      </c>
    </row>
    <row r="23" spans="1:10" ht="15">
      <c r="A23" s="32" t="s">
        <v>24</v>
      </c>
      <c r="B23" s="9">
        <v>779</v>
      </c>
      <c r="C23" s="9"/>
      <c r="D23" s="9">
        <f t="shared" si="1"/>
        <v>779</v>
      </c>
      <c r="E23" s="9">
        <v>782</v>
      </c>
      <c r="F23" s="9"/>
      <c r="G23" s="9">
        <f t="shared" si="2"/>
        <v>782</v>
      </c>
      <c r="H23" s="24">
        <f t="shared" si="3"/>
        <v>0.38510911424903727</v>
      </c>
      <c r="I23" s="10"/>
      <c r="J23" s="13">
        <f t="shared" si="4"/>
        <v>0.38510911424903727</v>
      </c>
    </row>
    <row r="24" spans="1:10" ht="15">
      <c r="A24" s="33" t="s">
        <v>25</v>
      </c>
      <c r="B24" s="4">
        <v>885</v>
      </c>
      <c r="C24" s="4">
        <v>212</v>
      </c>
      <c r="D24" s="4">
        <f t="shared" si="1"/>
        <v>1097</v>
      </c>
      <c r="E24" s="4">
        <v>841</v>
      </c>
      <c r="F24" s="4">
        <v>159</v>
      </c>
      <c r="G24" s="4">
        <f t="shared" si="2"/>
        <v>1000</v>
      </c>
      <c r="H24" s="6">
        <f t="shared" si="3"/>
        <v>-4.971751412429379</v>
      </c>
      <c r="I24" s="6">
        <f t="shared" si="3"/>
        <v>-25</v>
      </c>
      <c r="J24" s="7">
        <f t="shared" si="4"/>
        <v>-8.842297174111211</v>
      </c>
    </row>
    <row r="25" spans="1:10" ht="15">
      <c r="A25" s="32" t="s">
        <v>26</v>
      </c>
      <c r="B25" s="9">
        <v>222</v>
      </c>
      <c r="C25" s="9">
        <v>2</v>
      </c>
      <c r="D25" s="9">
        <f t="shared" si="1"/>
        <v>224</v>
      </c>
      <c r="E25" s="9">
        <v>1283</v>
      </c>
      <c r="F25" s="9">
        <v>18</v>
      </c>
      <c r="G25" s="9">
        <f t="shared" si="2"/>
        <v>1301</v>
      </c>
      <c r="H25" s="10">
        <f t="shared" si="3"/>
        <v>477.92792792792795</v>
      </c>
      <c r="I25" s="10">
        <f t="shared" si="3"/>
        <v>800</v>
      </c>
      <c r="J25" s="11">
        <f t="shared" si="4"/>
        <v>480.80357142857144</v>
      </c>
    </row>
    <row r="26" spans="1:10" ht="15">
      <c r="A26" s="33" t="s">
        <v>27</v>
      </c>
      <c r="B26" s="4"/>
      <c r="C26" s="4"/>
      <c r="D26" s="4"/>
      <c r="E26" s="4"/>
      <c r="F26" s="4"/>
      <c r="G26" s="4"/>
      <c r="H26" s="6"/>
      <c r="I26" s="6"/>
      <c r="J26" s="7"/>
    </row>
    <row r="27" spans="1:10" ht="15">
      <c r="A27" s="32" t="s">
        <v>28</v>
      </c>
      <c r="B27" s="9">
        <v>2340</v>
      </c>
      <c r="C27" s="9">
        <v>23</v>
      </c>
      <c r="D27" s="9">
        <f t="shared" si="1"/>
        <v>2363</v>
      </c>
      <c r="E27" s="9">
        <v>2581</v>
      </c>
      <c r="F27" s="9">
        <v>39</v>
      </c>
      <c r="G27" s="9">
        <f t="shared" si="2"/>
        <v>2620</v>
      </c>
      <c r="H27" s="10">
        <f t="shared" si="3"/>
        <v>10.299145299145298</v>
      </c>
      <c r="I27" s="10">
        <f t="shared" si="3"/>
        <v>69.56521739130434</v>
      </c>
      <c r="J27" s="11">
        <f t="shared" si="4"/>
        <v>10.876005078290309</v>
      </c>
    </row>
    <row r="28" spans="1:10" ht="15">
      <c r="A28" s="33" t="s">
        <v>29</v>
      </c>
      <c r="B28" s="4">
        <v>9270</v>
      </c>
      <c r="C28" s="4">
        <v>75</v>
      </c>
      <c r="D28" s="4">
        <f t="shared" si="1"/>
        <v>9345</v>
      </c>
      <c r="E28" s="4">
        <v>10231</v>
      </c>
      <c r="F28" s="4">
        <v>88</v>
      </c>
      <c r="G28" s="4">
        <f t="shared" si="2"/>
        <v>10319</v>
      </c>
      <c r="H28" s="6">
        <f t="shared" si="3"/>
        <v>10.366774541531823</v>
      </c>
      <c r="I28" s="6">
        <f t="shared" si="3"/>
        <v>17.333333333333336</v>
      </c>
      <c r="J28" s="7">
        <f t="shared" si="4"/>
        <v>10.422685928303906</v>
      </c>
    </row>
    <row r="29" spans="1:10" ht="15">
      <c r="A29" s="32" t="s">
        <v>30</v>
      </c>
      <c r="B29" s="9">
        <v>4688</v>
      </c>
      <c r="C29" s="9">
        <v>236</v>
      </c>
      <c r="D29" s="9">
        <f t="shared" si="1"/>
        <v>4924</v>
      </c>
      <c r="E29" s="9">
        <v>4782</v>
      </c>
      <c r="F29" s="9">
        <v>203</v>
      </c>
      <c r="G29" s="9">
        <f t="shared" si="2"/>
        <v>4985</v>
      </c>
      <c r="H29" s="10">
        <f t="shared" si="3"/>
        <v>2.0051194539249146</v>
      </c>
      <c r="I29" s="10">
        <f t="shared" si="3"/>
        <v>-13.983050847457626</v>
      </c>
      <c r="J29" s="11">
        <f t="shared" si="4"/>
        <v>1.2388302193338747</v>
      </c>
    </row>
    <row r="30" spans="1:10" ht="15">
      <c r="A30" s="33" t="s">
        <v>31</v>
      </c>
      <c r="B30" s="4">
        <v>1638</v>
      </c>
      <c r="C30" s="4">
        <v>7</v>
      </c>
      <c r="D30" s="4">
        <f t="shared" si="1"/>
        <v>1645</v>
      </c>
      <c r="E30" s="4">
        <v>1615</v>
      </c>
      <c r="F30" s="4">
        <v>2</v>
      </c>
      <c r="G30" s="4">
        <f t="shared" si="2"/>
        <v>1617</v>
      </c>
      <c r="H30" s="6">
        <f t="shared" si="3"/>
        <v>-1.4041514041514043</v>
      </c>
      <c r="I30" s="6">
        <f t="shared" si="3"/>
        <v>-71.42857142857143</v>
      </c>
      <c r="J30" s="7">
        <f t="shared" si="4"/>
        <v>-1.702127659574468</v>
      </c>
    </row>
    <row r="31" spans="1:10" ht="15">
      <c r="A31" s="8" t="s">
        <v>64</v>
      </c>
      <c r="B31" s="9">
        <v>17</v>
      </c>
      <c r="C31" s="9">
        <v>284</v>
      </c>
      <c r="D31" s="9">
        <f t="shared" si="1"/>
        <v>301</v>
      </c>
      <c r="E31" s="9">
        <v>22</v>
      </c>
      <c r="F31" s="9">
        <v>354</v>
      </c>
      <c r="G31" s="9">
        <f t="shared" si="2"/>
        <v>376</v>
      </c>
      <c r="H31" s="10">
        <f t="shared" si="3"/>
        <v>29.411764705882355</v>
      </c>
      <c r="I31" s="10">
        <f t="shared" si="3"/>
        <v>24.647887323943664</v>
      </c>
      <c r="J31" s="11">
        <f t="shared" si="4"/>
        <v>24.916943521594686</v>
      </c>
    </row>
    <row r="32" spans="1:10" ht="15">
      <c r="A32" s="33" t="s">
        <v>32</v>
      </c>
      <c r="B32" s="4"/>
      <c r="C32" s="4"/>
      <c r="D32" s="4"/>
      <c r="E32" s="4">
        <v>206</v>
      </c>
      <c r="F32" s="4"/>
      <c r="G32" s="4">
        <f>+E32+F32</f>
        <v>206</v>
      </c>
      <c r="H32" s="6"/>
      <c r="I32" s="6"/>
      <c r="J32" s="7"/>
    </row>
    <row r="33" spans="1:10" ht="15">
      <c r="A33" s="32" t="s">
        <v>33</v>
      </c>
      <c r="B33" s="9">
        <v>4669</v>
      </c>
      <c r="C33" s="9">
        <v>2183</v>
      </c>
      <c r="D33" s="9">
        <f t="shared" si="1"/>
        <v>6852</v>
      </c>
      <c r="E33" s="9">
        <v>4873</v>
      </c>
      <c r="F33" s="9">
        <v>1945</v>
      </c>
      <c r="G33" s="9">
        <f t="shared" si="2"/>
        <v>6818</v>
      </c>
      <c r="H33" s="10">
        <f t="shared" si="3"/>
        <v>4.369243949453844</v>
      </c>
      <c r="I33" s="10">
        <f t="shared" si="3"/>
        <v>-10.902427851580395</v>
      </c>
      <c r="J33" s="13">
        <f t="shared" si="4"/>
        <v>-0.49620548744892</v>
      </c>
    </row>
    <row r="34" spans="1:10" ht="15">
      <c r="A34" s="33" t="s">
        <v>34</v>
      </c>
      <c r="B34" s="4">
        <v>982</v>
      </c>
      <c r="C34" s="4"/>
      <c r="D34" s="4">
        <f t="shared" si="1"/>
        <v>982</v>
      </c>
      <c r="E34" s="4">
        <v>1042</v>
      </c>
      <c r="F34" s="4"/>
      <c r="G34" s="4">
        <f t="shared" si="2"/>
        <v>1042</v>
      </c>
      <c r="H34" s="6">
        <f t="shared" si="3"/>
        <v>6.109979633401222</v>
      </c>
      <c r="I34" s="6"/>
      <c r="J34" s="7">
        <f t="shared" si="4"/>
        <v>6.109979633401222</v>
      </c>
    </row>
    <row r="35" spans="1:10" ht="15">
      <c r="A35" s="32" t="s">
        <v>35</v>
      </c>
      <c r="B35" s="9">
        <v>401</v>
      </c>
      <c r="C35" s="9">
        <v>596</v>
      </c>
      <c r="D35" s="9">
        <f t="shared" si="1"/>
        <v>997</v>
      </c>
      <c r="E35" s="9">
        <v>512</v>
      </c>
      <c r="F35" s="9">
        <v>941</v>
      </c>
      <c r="G35" s="9">
        <f t="shared" si="2"/>
        <v>1453</v>
      </c>
      <c r="H35" s="10">
        <f t="shared" si="3"/>
        <v>27.680798004987533</v>
      </c>
      <c r="I35" s="10">
        <f t="shared" si="3"/>
        <v>57.88590604026845</v>
      </c>
      <c r="J35" s="11">
        <f t="shared" si="4"/>
        <v>45.73721163490471</v>
      </c>
    </row>
    <row r="36" spans="1:10" ht="15">
      <c r="A36" s="33" t="s">
        <v>36</v>
      </c>
      <c r="B36" s="4">
        <v>1153</v>
      </c>
      <c r="C36" s="4"/>
      <c r="D36" s="4">
        <f t="shared" si="1"/>
        <v>1153</v>
      </c>
      <c r="E36" s="4">
        <v>1436</v>
      </c>
      <c r="F36" s="4"/>
      <c r="G36" s="4">
        <f t="shared" si="2"/>
        <v>1436</v>
      </c>
      <c r="H36" s="6">
        <f t="shared" si="3"/>
        <v>24.544666088464876</v>
      </c>
      <c r="I36" s="6"/>
      <c r="J36" s="7">
        <f t="shared" si="4"/>
        <v>24.544666088464876</v>
      </c>
    </row>
    <row r="37" spans="1:10" ht="15">
      <c r="A37" s="32" t="s">
        <v>37</v>
      </c>
      <c r="B37" s="9">
        <v>1963</v>
      </c>
      <c r="C37" s="9">
        <v>2</v>
      </c>
      <c r="D37" s="9">
        <f t="shared" si="1"/>
        <v>1965</v>
      </c>
      <c r="E37" s="9">
        <v>1965</v>
      </c>
      <c r="F37" s="9"/>
      <c r="G37" s="9">
        <f t="shared" si="2"/>
        <v>1965</v>
      </c>
      <c r="H37" s="24">
        <f t="shared" si="3"/>
        <v>0.10188487009679062</v>
      </c>
      <c r="I37" s="10">
        <f t="shared" si="3"/>
        <v>-100</v>
      </c>
      <c r="J37" s="11">
        <f t="shared" si="4"/>
        <v>0</v>
      </c>
    </row>
    <row r="38" spans="1:10" ht="15">
      <c r="A38" s="33" t="s">
        <v>38</v>
      </c>
      <c r="B38" s="4">
        <v>518</v>
      </c>
      <c r="C38" s="4"/>
      <c r="D38" s="4">
        <f t="shared" si="1"/>
        <v>518</v>
      </c>
      <c r="E38" s="4">
        <v>552</v>
      </c>
      <c r="F38" s="4"/>
      <c r="G38" s="4">
        <f t="shared" si="2"/>
        <v>552</v>
      </c>
      <c r="H38" s="6">
        <f t="shared" si="3"/>
        <v>6.563706563706563</v>
      </c>
      <c r="I38" s="6"/>
      <c r="J38" s="7">
        <f t="shared" si="4"/>
        <v>6.563706563706563</v>
      </c>
    </row>
    <row r="39" spans="1:10" ht="15">
      <c r="A39" s="32" t="s">
        <v>39</v>
      </c>
      <c r="B39" s="9">
        <v>8160</v>
      </c>
      <c r="C39" s="9">
        <v>1754</v>
      </c>
      <c r="D39" s="9">
        <f t="shared" si="1"/>
        <v>9914</v>
      </c>
      <c r="E39" s="9">
        <v>9400</v>
      </c>
      <c r="F39" s="9">
        <v>1589</v>
      </c>
      <c r="G39" s="9">
        <f t="shared" si="2"/>
        <v>10989</v>
      </c>
      <c r="H39" s="10">
        <f t="shared" si="3"/>
        <v>15.196078431372548</v>
      </c>
      <c r="I39" s="10">
        <f t="shared" si="3"/>
        <v>-9.407069555302167</v>
      </c>
      <c r="J39" s="11">
        <f t="shared" si="4"/>
        <v>10.843251966915474</v>
      </c>
    </row>
    <row r="40" spans="1:10" ht="15">
      <c r="A40" s="33" t="s">
        <v>40</v>
      </c>
      <c r="B40" s="4">
        <v>260</v>
      </c>
      <c r="C40" s="4"/>
      <c r="D40" s="4">
        <f t="shared" si="1"/>
        <v>260</v>
      </c>
      <c r="E40" s="4">
        <v>242</v>
      </c>
      <c r="F40" s="4">
        <v>1</v>
      </c>
      <c r="G40" s="4">
        <f t="shared" si="2"/>
        <v>243</v>
      </c>
      <c r="H40" s="6">
        <f t="shared" si="3"/>
        <v>-6.923076923076923</v>
      </c>
      <c r="I40" s="6"/>
      <c r="J40" s="7">
        <f t="shared" si="4"/>
        <v>-6.538461538461539</v>
      </c>
    </row>
    <row r="41" spans="1:10" ht="15">
      <c r="A41" s="32" t="s">
        <v>41</v>
      </c>
      <c r="B41" s="9">
        <v>5148</v>
      </c>
      <c r="C41" s="9">
        <v>506</v>
      </c>
      <c r="D41" s="9">
        <f t="shared" si="1"/>
        <v>5654</v>
      </c>
      <c r="E41" s="9">
        <v>5528</v>
      </c>
      <c r="F41" s="9">
        <v>574</v>
      </c>
      <c r="G41" s="9">
        <f t="shared" si="2"/>
        <v>6102</v>
      </c>
      <c r="H41" s="10">
        <f t="shared" si="3"/>
        <v>7.381507381507381</v>
      </c>
      <c r="I41" s="10">
        <f t="shared" si="3"/>
        <v>13.438735177865613</v>
      </c>
      <c r="J41" s="11">
        <f t="shared" si="4"/>
        <v>7.923593915811815</v>
      </c>
    </row>
    <row r="42" spans="1:10" ht="15">
      <c r="A42" s="33" t="s">
        <v>42</v>
      </c>
      <c r="B42" s="4">
        <v>3303</v>
      </c>
      <c r="C42" s="4">
        <v>67</v>
      </c>
      <c r="D42" s="4">
        <f t="shared" si="1"/>
        <v>3370</v>
      </c>
      <c r="E42" s="4">
        <v>3688</v>
      </c>
      <c r="F42" s="4">
        <v>68</v>
      </c>
      <c r="G42" s="4">
        <f t="shared" si="2"/>
        <v>3756</v>
      </c>
      <c r="H42" s="6">
        <f t="shared" si="3"/>
        <v>11.656070239176506</v>
      </c>
      <c r="I42" s="6">
        <f t="shared" si="3"/>
        <v>1.4925373134328357</v>
      </c>
      <c r="J42" s="7">
        <f t="shared" si="4"/>
        <v>11.4540059347181</v>
      </c>
    </row>
    <row r="43" spans="1:10" ht="15">
      <c r="A43" s="32" t="s">
        <v>43</v>
      </c>
      <c r="B43" s="9">
        <v>2424</v>
      </c>
      <c r="C43" s="9"/>
      <c r="D43" s="9">
        <f t="shared" si="1"/>
        <v>2424</v>
      </c>
      <c r="E43" s="9">
        <v>2862</v>
      </c>
      <c r="F43" s="9">
        <v>1</v>
      </c>
      <c r="G43" s="9">
        <f t="shared" si="2"/>
        <v>2863</v>
      </c>
      <c r="H43" s="10">
        <f t="shared" si="3"/>
        <v>18.06930693069307</v>
      </c>
      <c r="I43" s="10"/>
      <c r="J43" s="11">
        <f t="shared" si="4"/>
        <v>18.110561056105613</v>
      </c>
    </row>
    <row r="44" spans="1:10" ht="15">
      <c r="A44" s="33" t="s">
        <v>44</v>
      </c>
      <c r="B44" s="4">
        <v>1523</v>
      </c>
      <c r="C44" s="4">
        <v>3</v>
      </c>
      <c r="D44" s="4">
        <f t="shared" si="1"/>
        <v>1526</v>
      </c>
      <c r="E44" s="4">
        <v>1607</v>
      </c>
      <c r="F44" s="4">
        <v>8</v>
      </c>
      <c r="G44" s="4">
        <f t="shared" si="2"/>
        <v>1615</v>
      </c>
      <c r="H44" s="6">
        <f t="shared" si="3"/>
        <v>5.51543007222587</v>
      </c>
      <c r="I44" s="6">
        <f t="shared" si="3"/>
        <v>166.66666666666669</v>
      </c>
      <c r="J44" s="7">
        <f t="shared" si="4"/>
        <v>5.83224115334207</v>
      </c>
    </row>
    <row r="45" spans="1:10" ht="15">
      <c r="A45" s="32" t="s">
        <v>45</v>
      </c>
      <c r="B45" s="9">
        <v>1744</v>
      </c>
      <c r="C45" s="9">
        <v>6</v>
      </c>
      <c r="D45" s="9">
        <f t="shared" si="1"/>
        <v>1750</v>
      </c>
      <c r="E45" s="9">
        <v>2144</v>
      </c>
      <c r="F45" s="9">
        <v>22</v>
      </c>
      <c r="G45" s="9">
        <f t="shared" si="2"/>
        <v>2166</v>
      </c>
      <c r="H45" s="10">
        <f t="shared" si="3"/>
        <v>22.93577981651376</v>
      </c>
      <c r="I45" s="10">
        <f t="shared" si="3"/>
        <v>266.66666666666663</v>
      </c>
      <c r="J45" s="11">
        <f t="shared" si="4"/>
        <v>23.771428571428572</v>
      </c>
    </row>
    <row r="46" spans="1:10" ht="15">
      <c r="A46" s="33" t="s">
        <v>46</v>
      </c>
      <c r="B46" s="4"/>
      <c r="C46" s="4"/>
      <c r="D46" s="4"/>
      <c r="E46" s="4">
        <v>764</v>
      </c>
      <c r="F46" s="4">
        <v>1</v>
      </c>
      <c r="G46" s="4">
        <f>+E46+F46</f>
        <v>765</v>
      </c>
      <c r="H46" s="6"/>
      <c r="I46" s="6"/>
      <c r="J46" s="7"/>
    </row>
    <row r="47" spans="1:10" ht="15">
      <c r="A47" s="32" t="s">
        <v>47</v>
      </c>
      <c r="B47" s="9">
        <v>7555</v>
      </c>
      <c r="C47" s="9">
        <v>461</v>
      </c>
      <c r="D47" s="9">
        <f t="shared" si="1"/>
        <v>8016</v>
      </c>
      <c r="E47" s="9">
        <v>8539</v>
      </c>
      <c r="F47" s="9">
        <v>515</v>
      </c>
      <c r="G47" s="9">
        <f t="shared" si="2"/>
        <v>9054</v>
      </c>
      <c r="H47" s="10">
        <f t="shared" si="3"/>
        <v>13.024487094639312</v>
      </c>
      <c r="I47" s="10">
        <f t="shared" si="3"/>
        <v>11.713665943600867</v>
      </c>
      <c r="J47" s="11">
        <f t="shared" si="4"/>
        <v>12.949101796407186</v>
      </c>
    </row>
    <row r="48" spans="1:10" ht="15">
      <c r="A48" s="33" t="s">
        <v>48</v>
      </c>
      <c r="B48" s="4">
        <v>222</v>
      </c>
      <c r="C48" s="4"/>
      <c r="D48" s="4">
        <f t="shared" si="1"/>
        <v>222</v>
      </c>
      <c r="E48" s="4">
        <v>608</v>
      </c>
      <c r="F48" s="4"/>
      <c r="G48" s="4">
        <f t="shared" si="2"/>
        <v>608</v>
      </c>
      <c r="H48" s="6">
        <f t="shared" si="3"/>
        <v>173.87387387387386</v>
      </c>
      <c r="I48" s="6"/>
      <c r="J48" s="7">
        <f t="shared" si="4"/>
        <v>173.87387387387386</v>
      </c>
    </row>
    <row r="49" spans="1:10" ht="15">
      <c r="A49" s="32" t="s">
        <v>49</v>
      </c>
      <c r="B49" s="9">
        <v>623</v>
      </c>
      <c r="C49" s="9"/>
      <c r="D49" s="9">
        <f t="shared" si="1"/>
        <v>623</v>
      </c>
      <c r="E49" s="9">
        <v>536</v>
      </c>
      <c r="F49" s="9">
        <v>2</v>
      </c>
      <c r="G49" s="9">
        <f t="shared" si="2"/>
        <v>538</v>
      </c>
      <c r="H49" s="10">
        <f t="shared" si="3"/>
        <v>-13.964686998394862</v>
      </c>
      <c r="I49" s="10"/>
      <c r="J49" s="11">
        <f t="shared" si="4"/>
        <v>-13.643659711075443</v>
      </c>
    </row>
    <row r="50" spans="1:10" ht="15">
      <c r="A50" s="33" t="s">
        <v>50</v>
      </c>
      <c r="B50" s="4">
        <v>2317</v>
      </c>
      <c r="C50" s="4">
        <v>40</v>
      </c>
      <c r="D50" s="4">
        <f t="shared" si="1"/>
        <v>2357</v>
      </c>
      <c r="E50" s="4">
        <v>2918</v>
      </c>
      <c r="F50" s="4">
        <v>43</v>
      </c>
      <c r="G50" s="4">
        <f t="shared" si="2"/>
        <v>2961</v>
      </c>
      <c r="H50" s="6">
        <f t="shared" si="3"/>
        <v>25.93871385412171</v>
      </c>
      <c r="I50" s="6">
        <f t="shared" si="3"/>
        <v>7.5</v>
      </c>
      <c r="J50" s="7">
        <f t="shared" si="4"/>
        <v>25.625795502757743</v>
      </c>
    </row>
    <row r="51" spans="1:10" ht="15">
      <c r="A51" s="32" t="s">
        <v>51</v>
      </c>
      <c r="B51" s="9">
        <v>3097</v>
      </c>
      <c r="C51" s="9">
        <v>38</v>
      </c>
      <c r="D51" s="9">
        <f t="shared" si="1"/>
        <v>3135</v>
      </c>
      <c r="E51" s="9">
        <v>3623</v>
      </c>
      <c r="F51" s="9">
        <v>119</v>
      </c>
      <c r="G51" s="9">
        <f t="shared" si="2"/>
        <v>3742</v>
      </c>
      <c r="H51" s="10">
        <f t="shared" si="3"/>
        <v>16.98417823700355</v>
      </c>
      <c r="I51" s="10">
        <f t="shared" si="3"/>
        <v>213.15789473684214</v>
      </c>
      <c r="J51" s="11">
        <f t="shared" si="4"/>
        <v>19.362041467304625</v>
      </c>
    </row>
    <row r="52" spans="1:10" ht="15">
      <c r="A52" s="33" t="s">
        <v>52</v>
      </c>
      <c r="B52" s="4">
        <v>1378</v>
      </c>
      <c r="C52" s="4"/>
      <c r="D52" s="4">
        <f t="shared" si="1"/>
        <v>1378</v>
      </c>
      <c r="E52" s="4">
        <v>1376</v>
      </c>
      <c r="F52" s="4"/>
      <c r="G52" s="4">
        <f t="shared" si="2"/>
        <v>1376</v>
      </c>
      <c r="H52" s="5">
        <f t="shared" si="3"/>
        <v>-0.14513788098693758</v>
      </c>
      <c r="I52" s="6"/>
      <c r="J52" s="34">
        <f t="shared" si="4"/>
        <v>-0.14513788098693758</v>
      </c>
    </row>
    <row r="53" spans="1:10" ht="15">
      <c r="A53" s="32" t="s">
        <v>53</v>
      </c>
      <c r="B53" s="9">
        <v>878</v>
      </c>
      <c r="C53" s="9">
        <v>170</v>
      </c>
      <c r="D53" s="9">
        <f t="shared" si="1"/>
        <v>1048</v>
      </c>
      <c r="E53" s="9">
        <v>872</v>
      </c>
      <c r="F53" s="9">
        <v>922</v>
      </c>
      <c r="G53" s="9">
        <f t="shared" si="2"/>
        <v>1794</v>
      </c>
      <c r="H53" s="10">
        <f t="shared" si="3"/>
        <v>-0.683371298405467</v>
      </c>
      <c r="I53" s="10">
        <f t="shared" si="3"/>
        <v>442.3529411764706</v>
      </c>
      <c r="J53" s="11">
        <f t="shared" si="4"/>
        <v>71.18320610687023</v>
      </c>
    </row>
    <row r="54" spans="1:10" ht="15">
      <c r="A54" s="33" t="s">
        <v>54</v>
      </c>
      <c r="B54" s="4">
        <v>436</v>
      </c>
      <c r="C54" s="4"/>
      <c r="D54" s="4">
        <f t="shared" si="1"/>
        <v>436</v>
      </c>
      <c r="E54" s="4">
        <v>604</v>
      </c>
      <c r="F54" s="4"/>
      <c r="G54" s="4">
        <f t="shared" si="2"/>
        <v>604</v>
      </c>
      <c r="H54" s="6">
        <f t="shared" si="3"/>
        <v>38.53211009174312</v>
      </c>
      <c r="I54" s="6"/>
      <c r="J54" s="7">
        <f t="shared" si="4"/>
        <v>38.53211009174312</v>
      </c>
    </row>
    <row r="55" spans="1:10" ht="15">
      <c r="A55" s="32" t="s">
        <v>55</v>
      </c>
      <c r="B55" s="9">
        <v>237</v>
      </c>
      <c r="C55" s="9"/>
      <c r="D55" s="9">
        <f t="shared" si="1"/>
        <v>237</v>
      </c>
      <c r="E55" s="9">
        <v>88</v>
      </c>
      <c r="F55" s="9"/>
      <c r="G55" s="9">
        <f t="shared" si="2"/>
        <v>88</v>
      </c>
      <c r="H55" s="10">
        <f t="shared" si="3"/>
        <v>-62.869198312236286</v>
      </c>
      <c r="I55" s="10"/>
      <c r="J55" s="11">
        <f t="shared" si="4"/>
        <v>-62.869198312236286</v>
      </c>
    </row>
    <row r="56" spans="1:10" ht="15">
      <c r="A56" s="33" t="s">
        <v>56</v>
      </c>
      <c r="B56" s="4">
        <v>5651</v>
      </c>
      <c r="C56" s="4">
        <v>14</v>
      </c>
      <c r="D56" s="4">
        <f t="shared" si="1"/>
        <v>5665</v>
      </c>
      <c r="E56" s="4">
        <v>6504</v>
      </c>
      <c r="F56" s="4">
        <v>26</v>
      </c>
      <c r="G56" s="4">
        <f t="shared" si="2"/>
        <v>6530</v>
      </c>
      <c r="H56" s="6">
        <f t="shared" si="3"/>
        <v>15.094673509113433</v>
      </c>
      <c r="I56" s="6">
        <f t="shared" si="3"/>
        <v>85.71428571428571</v>
      </c>
      <c r="J56" s="7">
        <f t="shared" si="4"/>
        <v>15.26919682259488</v>
      </c>
    </row>
    <row r="57" spans="1:10" ht="15">
      <c r="A57" s="32" t="s">
        <v>65</v>
      </c>
      <c r="B57" s="9">
        <v>509</v>
      </c>
      <c r="C57" s="9">
        <v>163</v>
      </c>
      <c r="D57" s="9">
        <f t="shared" si="1"/>
        <v>672</v>
      </c>
      <c r="E57" s="9">
        <v>542</v>
      </c>
      <c r="F57" s="9">
        <v>158</v>
      </c>
      <c r="G57" s="9">
        <f t="shared" si="2"/>
        <v>700</v>
      </c>
      <c r="H57" s="10">
        <f t="shared" si="3"/>
        <v>6.4833005893909625</v>
      </c>
      <c r="I57" s="10">
        <f t="shared" si="3"/>
        <v>-3.067484662576687</v>
      </c>
      <c r="J57" s="11">
        <f t="shared" si="4"/>
        <v>4.166666666666666</v>
      </c>
    </row>
    <row r="58" spans="1:10" ht="15">
      <c r="A58" s="33" t="s">
        <v>66</v>
      </c>
      <c r="B58" s="4"/>
      <c r="C58" s="4">
        <v>202</v>
      </c>
      <c r="D58" s="4">
        <f t="shared" si="1"/>
        <v>202</v>
      </c>
      <c r="E58" s="4"/>
      <c r="F58" s="4">
        <v>172</v>
      </c>
      <c r="G58" s="4">
        <f t="shared" si="2"/>
        <v>172</v>
      </c>
      <c r="H58" s="6"/>
      <c r="I58" s="6">
        <f t="shared" si="3"/>
        <v>-14.85148514851485</v>
      </c>
      <c r="J58" s="7">
        <f t="shared" si="4"/>
        <v>-14.85148514851485</v>
      </c>
    </row>
    <row r="59" spans="1:10" ht="15">
      <c r="A59" s="14" t="s">
        <v>57</v>
      </c>
      <c r="B59" s="35">
        <f>+B60-SUM(B5+B9+B19+B31+B57+B58)</f>
        <v>376591</v>
      </c>
      <c r="C59" s="35">
        <f>+C60-SUM(C5+C9+C19+C31+C57+C58)</f>
        <v>379002</v>
      </c>
      <c r="D59" s="35">
        <f>+D60-SUM(D5+D9+D19+D31+D57+D58)</f>
        <v>755593</v>
      </c>
      <c r="E59" s="35">
        <f>+E60-SUM(E5+E9+E19+E31+E57+E58)</f>
        <v>410174</v>
      </c>
      <c r="F59" s="35">
        <f>+F60-SUM(F5+F9+F19+F31+F57+F58)</f>
        <v>398616</v>
      </c>
      <c r="G59" s="35">
        <f>+G60-SUM(G5+G9+G19+G31+G57+G58)</f>
        <v>808790</v>
      </c>
      <c r="H59" s="36">
        <f>+((E59-B59)/B59)*100</f>
        <v>8.917632126099667</v>
      </c>
      <c r="I59" s="36">
        <f t="shared" si="3"/>
        <v>5.175170579574778</v>
      </c>
      <c r="J59" s="36">
        <f t="shared" si="3"/>
        <v>7.040430496312168</v>
      </c>
    </row>
    <row r="60" spans="1:10" ht="15">
      <c r="A60" s="17" t="s">
        <v>58</v>
      </c>
      <c r="B60" s="37">
        <f>SUM(B4:B58)</f>
        <v>457579</v>
      </c>
      <c r="C60" s="37">
        <f>SUM(C4:C58)</f>
        <v>431633</v>
      </c>
      <c r="D60" s="37">
        <f>SUM(D4:D58)</f>
        <v>889212</v>
      </c>
      <c r="E60" s="37">
        <f>SUM(E4:E58)</f>
        <v>509782</v>
      </c>
      <c r="F60" s="37">
        <f>SUM(F4:F58)</f>
        <v>459281</v>
      </c>
      <c r="G60" s="37">
        <f>SUM(G4:G58)</f>
        <v>969063</v>
      </c>
      <c r="H60" s="38">
        <f>+((E60-B60)/B60)*100</f>
        <v>11.408521807163353</v>
      </c>
      <c r="I60" s="38">
        <f t="shared" si="3"/>
        <v>6.40544165992869</v>
      </c>
      <c r="J60" s="38">
        <f t="shared" si="3"/>
        <v>8.979973279712825</v>
      </c>
    </row>
    <row r="61" spans="1:10" ht="15">
      <c r="A61" s="39"/>
      <c r="B61" s="40"/>
      <c r="C61" s="40"/>
      <c r="D61" s="40"/>
      <c r="E61" s="40"/>
      <c r="F61" s="40"/>
      <c r="G61" s="40"/>
      <c r="H61" s="40"/>
      <c r="I61" s="40"/>
      <c r="J61" s="41"/>
    </row>
    <row r="62" spans="1:10" ht="15">
      <c r="A62" s="39"/>
      <c r="B62" s="40"/>
      <c r="C62" s="40"/>
      <c r="D62" s="40"/>
      <c r="E62" s="40"/>
      <c r="F62" s="40"/>
      <c r="G62" s="40"/>
      <c r="H62" s="40"/>
      <c r="I62" s="40"/>
      <c r="J62" s="41"/>
    </row>
    <row r="63" spans="1:10" ht="15.75" thickBot="1">
      <c r="A63" s="42"/>
      <c r="B63" s="43"/>
      <c r="C63" s="43"/>
      <c r="D63" s="43"/>
      <c r="E63" s="43"/>
      <c r="F63" s="43"/>
      <c r="G63" s="43"/>
      <c r="H63" s="43"/>
      <c r="I63" s="43"/>
      <c r="J63" s="44"/>
    </row>
    <row r="64" spans="1:10" ht="51" customHeight="1">
      <c r="A64" s="52" t="s">
        <v>67</v>
      </c>
      <c r="B64" s="52"/>
      <c r="C64" s="52"/>
      <c r="D64" s="52"/>
      <c r="E64" s="52"/>
      <c r="F64" s="52"/>
      <c r="G64" s="52"/>
      <c r="H64" s="52"/>
      <c r="I64" s="52"/>
      <c r="J64" s="52"/>
    </row>
    <row r="65" spans="1:10" ht="35.25" customHeight="1">
      <c r="A65" s="77" t="s">
        <v>75</v>
      </c>
      <c r="B65" s="77"/>
      <c r="C65" s="77"/>
      <c r="D65" s="77"/>
      <c r="E65" s="77"/>
      <c r="F65" s="77"/>
      <c r="G65" s="77"/>
      <c r="H65" s="77"/>
      <c r="I65" s="77"/>
      <c r="J65" s="77"/>
    </row>
  </sheetData>
  <sheetProtection/>
  <mergeCells count="7">
    <mergeCell ref="A65:J65"/>
    <mergeCell ref="A1:J1"/>
    <mergeCell ref="A2:A3"/>
    <mergeCell ref="B2:D2"/>
    <mergeCell ref="E2:G2"/>
    <mergeCell ref="H2:J2"/>
    <mergeCell ref="A64:J64"/>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6"/>
  <sheetViews>
    <sheetView zoomScale="80" zoomScaleNormal="80" zoomScalePageLayoutView="0" workbookViewId="0" topLeftCell="A40">
      <selection activeCell="A65" sqref="A65:J66"/>
    </sheetView>
  </sheetViews>
  <sheetFormatPr defaultColWidth="9.140625" defaultRowHeight="15"/>
  <cols>
    <col min="1" max="1" width="26.57421875" style="0" customWidth="1"/>
    <col min="2" max="10" width="14.28125" style="0" customWidth="1"/>
  </cols>
  <sheetData>
    <row r="1" spans="1:10" ht="23.25" customHeight="1">
      <c r="A1" s="54" t="s">
        <v>0</v>
      </c>
      <c r="B1" s="55"/>
      <c r="C1" s="55"/>
      <c r="D1" s="55"/>
      <c r="E1" s="55"/>
      <c r="F1" s="55"/>
      <c r="G1" s="55"/>
      <c r="H1" s="55"/>
      <c r="I1" s="55"/>
      <c r="J1" s="56"/>
    </row>
    <row r="2" spans="1:10" ht="30" customHeight="1">
      <c r="A2" s="57" t="s">
        <v>1</v>
      </c>
      <c r="B2" s="59" t="s">
        <v>2</v>
      </c>
      <c r="C2" s="59"/>
      <c r="D2" s="59"/>
      <c r="E2" s="59" t="s">
        <v>3</v>
      </c>
      <c r="F2" s="59"/>
      <c r="G2" s="59"/>
      <c r="H2" s="60" t="s">
        <v>4</v>
      </c>
      <c r="I2" s="60"/>
      <c r="J2" s="61"/>
    </row>
    <row r="3" spans="1:10" ht="15">
      <c r="A3" s="58"/>
      <c r="B3" s="1" t="s">
        <v>5</v>
      </c>
      <c r="C3" s="1" t="s">
        <v>6</v>
      </c>
      <c r="D3" s="1" t="s">
        <v>7</v>
      </c>
      <c r="E3" s="1" t="s">
        <v>5</v>
      </c>
      <c r="F3" s="1" t="s">
        <v>6</v>
      </c>
      <c r="G3" s="1" t="s">
        <v>7</v>
      </c>
      <c r="H3" s="1" t="s">
        <v>5</v>
      </c>
      <c r="I3" s="1" t="s">
        <v>6</v>
      </c>
      <c r="J3" s="2" t="s">
        <v>7</v>
      </c>
    </row>
    <row r="4" spans="1:10" ht="15">
      <c r="A4" s="3" t="s">
        <v>8</v>
      </c>
      <c r="B4" s="4">
        <v>110239</v>
      </c>
      <c r="C4" s="4">
        <v>219094</v>
      </c>
      <c r="D4" s="4">
        <f>+B4+C4</f>
        <v>329333</v>
      </c>
      <c r="E4" s="4">
        <v>110627</v>
      </c>
      <c r="F4" s="4">
        <v>239067</v>
      </c>
      <c r="G4" s="4">
        <f>+E4+F4</f>
        <v>349694</v>
      </c>
      <c r="H4" s="5">
        <f>+((E4-B4)/B4)*100</f>
        <v>0.3519625540870291</v>
      </c>
      <c r="I4" s="6">
        <f aca="true" t="shared" si="0" ref="I4:J19">+((F4-C4)/C4)*100</f>
        <v>9.116178443955562</v>
      </c>
      <c r="J4" s="7">
        <f t="shared" si="0"/>
        <v>6.182496136129693</v>
      </c>
    </row>
    <row r="5" spans="1:10" ht="15">
      <c r="A5" s="8" t="s">
        <v>61</v>
      </c>
      <c r="B5" s="9">
        <v>84288</v>
      </c>
      <c r="C5" s="9">
        <v>54800</v>
      </c>
      <c r="D5" s="9">
        <f aca="true" t="shared" si="1" ref="D5:D58">+B5+C5</f>
        <v>139088</v>
      </c>
      <c r="E5" s="9">
        <v>102420</v>
      </c>
      <c r="F5" s="9">
        <v>61232</v>
      </c>
      <c r="G5" s="9">
        <f aca="true" t="shared" si="2" ref="G5:G58">+E5+F5</f>
        <v>163652</v>
      </c>
      <c r="H5" s="10">
        <f>+((E5-B5)/B5)*100</f>
        <v>21.511958997722093</v>
      </c>
      <c r="I5" s="10">
        <f t="shared" si="0"/>
        <v>11.737226277372264</v>
      </c>
      <c r="J5" s="11">
        <f t="shared" si="0"/>
        <v>17.66076153226734</v>
      </c>
    </row>
    <row r="6" spans="1:10" ht="15">
      <c r="A6" s="12" t="s">
        <v>9</v>
      </c>
      <c r="B6" s="4">
        <v>59746</v>
      </c>
      <c r="C6" s="4">
        <v>12091</v>
      </c>
      <c r="D6" s="4">
        <f t="shared" si="1"/>
        <v>71837</v>
      </c>
      <c r="E6" s="4">
        <v>62313</v>
      </c>
      <c r="F6" s="4">
        <v>12112</v>
      </c>
      <c r="G6" s="4">
        <f t="shared" si="2"/>
        <v>74425</v>
      </c>
      <c r="H6" s="6">
        <f>+((E6-B6)/B6)*100</f>
        <v>4.296521942891574</v>
      </c>
      <c r="I6" s="5">
        <f t="shared" si="0"/>
        <v>0.17368290463981473</v>
      </c>
      <c r="J6" s="7">
        <f t="shared" si="0"/>
        <v>3.6026003313055943</v>
      </c>
    </row>
    <row r="7" spans="1:10" ht="15">
      <c r="A7" s="8" t="s">
        <v>10</v>
      </c>
      <c r="B7" s="9">
        <v>46880</v>
      </c>
      <c r="C7" s="9">
        <v>15552</v>
      </c>
      <c r="D7" s="9">
        <f t="shared" si="1"/>
        <v>62432</v>
      </c>
      <c r="E7" s="9">
        <v>49480</v>
      </c>
      <c r="F7" s="9">
        <v>16739</v>
      </c>
      <c r="G7" s="9">
        <f t="shared" si="2"/>
        <v>66219</v>
      </c>
      <c r="H7" s="10">
        <f>+((E7-B7)/B7)*100</f>
        <v>5.546075085324232</v>
      </c>
      <c r="I7" s="10">
        <f t="shared" si="0"/>
        <v>7.6324588477366255</v>
      </c>
      <c r="J7" s="11">
        <f t="shared" si="0"/>
        <v>6.06579958995387</v>
      </c>
    </row>
    <row r="8" spans="1:10" ht="15">
      <c r="A8" s="12" t="s">
        <v>11</v>
      </c>
      <c r="B8" s="4">
        <v>37104</v>
      </c>
      <c r="C8" s="4">
        <v>107930</v>
      </c>
      <c r="D8" s="4">
        <f t="shared" si="1"/>
        <v>145034</v>
      </c>
      <c r="E8" s="4">
        <v>39984</v>
      </c>
      <c r="F8" s="4">
        <v>102689</v>
      </c>
      <c r="G8" s="4">
        <f t="shared" si="2"/>
        <v>142673</v>
      </c>
      <c r="H8" s="6">
        <f>+((E8-B8)/B8)*100</f>
        <v>7.761966364812419</v>
      </c>
      <c r="I8" s="6">
        <f t="shared" si="0"/>
        <v>-4.855925136662652</v>
      </c>
      <c r="J8" s="7">
        <f t="shared" si="0"/>
        <v>-1.627894148958175</v>
      </c>
    </row>
    <row r="9" spans="1:10" ht="15">
      <c r="A9" s="8" t="s">
        <v>62</v>
      </c>
      <c r="B9" s="9">
        <v>2152</v>
      </c>
      <c r="C9" s="9">
        <v>2481</v>
      </c>
      <c r="D9" s="9">
        <f t="shared" si="1"/>
        <v>4633</v>
      </c>
      <c r="E9" s="9">
        <v>2528</v>
      </c>
      <c r="F9" s="9">
        <v>3133</v>
      </c>
      <c r="G9" s="9">
        <f t="shared" si="2"/>
        <v>5661</v>
      </c>
      <c r="H9" s="10">
        <f>+((E9-B9)/B9)*100</f>
        <v>17.472118959107807</v>
      </c>
      <c r="I9" s="10">
        <f t="shared" si="0"/>
        <v>26.279725916968964</v>
      </c>
      <c r="J9" s="11">
        <f t="shared" si="0"/>
        <v>22.188646665227715</v>
      </c>
    </row>
    <row r="10" spans="1:10" ht="15">
      <c r="A10" s="12" t="s">
        <v>12</v>
      </c>
      <c r="B10" s="4">
        <v>9988</v>
      </c>
      <c r="C10" s="4">
        <v>17354</v>
      </c>
      <c r="D10" s="4">
        <f t="shared" si="1"/>
        <v>27342</v>
      </c>
      <c r="E10" s="4">
        <v>11686</v>
      </c>
      <c r="F10" s="4">
        <v>16958</v>
      </c>
      <c r="G10" s="4">
        <f t="shared" si="2"/>
        <v>28644</v>
      </c>
      <c r="H10" s="6">
        <f>+((E10-B10)/B10)*100</f>
        <v>17.00040048057669</v>
      </c>
      <c r="I10" s="6">
        <f t="shared" si="0"/>
        <v>-2.2818946640543967</v>
      </c>
      <c r="J10" s="7">
        <f t="shared" si="0"/>
        <v>4.761904761904762</v>
      </c>
    </row>
    <row r="11" spans="1:10" ht="15">
      <c r="A11" s="8" t="s">
        <v>13</v>
      </c>
      <c r="B11" s="9">
        <v>16685</v>
      </c>
      <c r="C11" s="9">
        <v>12543</v>
      </c>
      <c r="D11" s="9">
        <f t="shared" si="1"/>
        <v>29228</v>
      </c>
      <c r="E11" s="9">
        <v>17697</v>
      </c>
      <c r="F11" s="9">
        <v>11755</v>
      </c>
      <c r="G11" s="9">
        <f t="shared" si="2"/>
        <v>29452</v>
      </c>
      <c r="H11" s="10">
        <f>+((E11-B11)/B11)*100</f>
        <v>6.065328139047049</v>
      </c>
      <c r="I11" s="10">
        <f t="shared" si="0"/>
        <v>-6.282388583273539</v>
      </c>
      <c r="J11" s="11">
        <f t="shared" si="0"/>
        <v>0.7663883946900233</v>
      </c>
    </row>
    <row r="12" spans="1:10" ht="15">
      <c r="A12" s="12" t="s">
        <v>14</v>
      </c>
      <c r="B12" s="4">
        <v>28174</v>
      </c>
      <c r="C12" s="4">
        <v>5885</v>
      </c>
      <c r="D12" s="4">
        <f t="shared" si="1"/>
        <v>34059</v>
      </c>
      <c r="E12" s="4">
        <v>28942</v>
      </c>
      <c r="F12" s="4">
        <v>6032</v>
      </c>
      <c r="G12" s="4">
        <f t="shared" si="2"/>
        <v>34974</v>
      </c>
      <c r="H12" s="6">
        <f>+((E12-B12)/B12)*100</f>
        <v>2.7259175126002697</v>
      </c>
      <c r="I12" s="6">
        <f t="shared" si="0"/>
        <v>2.497875955819881</v>
      </c>
      <c r="J12" s="7">
        <f t="shared" si="0"/>
        <v>2.6865145776446755</v>
      </c>
    </row>
    <row r="13" spans="1:10" ht="15">
      <c r="A13" s="8" t="s">
        <v>15</v>
      </c>
      <c r="B13" s="9">
        <v>13860</v>
      </c>
      <c r="C13" s="9">
        <v>2287</v>
      </c>
      <c r="D13" s="9">
        <f t="shared" si="1"/>
        <v>16147</v>
      </c>
      <c r="E13" s="9">
        <v>17006</v>
      </c>
      <c r="F13" s="9">
        <v>1864</v>
      </c>
      <c r="G13" s="9">
        <f t="shared" si="2"/>
        <v>18870</v>
      </c>
      <c r="H13" s="10">
        <f>+((E13-B13)/B13)*100</f>
        <v>22.6984126984127</v>
      </c>
      <c r="I13" s="10">
        <f t="shared" si="0"/>
        <v>-18.4958460865763</v>
      </c>
      <c r="J13" s="11">
        <f t="shared" si="0"/>
        <v>16.86381371152536</v>
      </c>
    </row>
    <row r="14" spans="1:10" ht="15">
      <c r="A14" s="12" t="s">
        <v>16</v>
      </c>
      <c r="B14" s="4">
        <v>6034</v>
      </c>
      <c r="C14" s="4">
        <v>200</v>
      </c>
      <c r="D14" s="4">
        <f t="shared" si="1"/>
        <v>6234</v>
      </c>
      <c r="E14" s="4">
        <v>6359</v>
      </c>
      <c r="F14" s="4">
        <v>164</v>
      </c>
      <c r="G14" s="4">
        <f t="shared" si="2"/>
        <v>6523</v>
      </c>
      <c r="H14" s="6">
        <f>+((E14-B14)/B14)*100</f>
        <v>5.386145177328472</v>
      </c>
      <c r="I14" s="6">
        <f t="shared" si="0"/>
        <v>-18</v>
      </c>
      <c r="J14" s="7">
        <f t="shared" si="0"/>
        <v>4.635867821623356</v>
      </c>
    </row>
    <row r="15" spans="1:10" ht="15">
      <c r="A15" s="8" t="s">
        <v>17</v>
      </c>
      <c r="B15" s="9">
        <v>11597</v>
      </c>
      <c r="C15" s="9">
        <v>1181</v>
      </c>
      <c r="D15" s="9">
        <f t="shared" si="1"/>
        <v>12778</v>
      </c>
      <c r="E15" s="9">
        <v>12317</v>
      </c>
      <c r="F15" s="9">
        <v>1143</v>
      </c>
      <c r="G15" s="9">
        <f t="shared" si="2"/>
        <v>13460</v>
      </c>
      <c r="H15" s="10">
        <f>+((E15-B15)/B15)*100</f>
        <v>6.208502198844529</v>
      </c>
      <c r="I15" s="10">
        <f t="shared" si="0"/>
        <v>-3.2176121930567314</v>
      </c>
      <c r="J15" s="11">
        <f t="shared" si="0"/>
        <v>5.337298481765535</v>
      </c>
    </row>
    <row r="16" spans="1:10" ht="15">
      <c r="A16" s="12" t="s">
        <v>18</v>
      </c>
      <c r="B16" s="4">
        <v>1082</v>
      </c>
      <c r="C16" s="4"/>
      <c r="D16" s="4">
        <f t="shared" si="1"/>
        <v>1082</v>
      </c>
      <c r="E16" s="4">
        <v>1268</v>
      </c>
      <c r="F16" s="4"/>
      <c r="G16" s="4">
        <f t="shared" si="2"/>
        <v>1268</v>
      </c>
      <c r="H16" s="6">
        <f>+((E16-B16)/B16)*100</f>
        <v>17.190388170055453</v>
      </c>
      <c r="I16" s="6"/>
      <c r="J16" s="7">
        <f t="shared" si="0"/>
        <v>17.190388170055453</v>
      </c>
    </row>
    <row r="17" spans="1:10" ht="15">
      <c r="A17" s="8" t="s">
        <v>19</v>
      </c>
      <c r="B17" s="9">
        <v>1262</v>
      </c>
      <c r="C17" s="9">
        <v>1</v>
      </c>
      <c r="D17" s="9">
        <f t="shared" si="1"/>
        <v>1263</v>
      </c>
      <c r="E17" s="9">
        <v>1363</v>
      </c>
      <c r="F17" s="9"/>
      <c r="G17" s="9">
        <f t="shared" si="2"/>
        <v>1363</v>
      </c>
      <c r="H17" s="10">
        <f>+((E17-B17)/B17)*100</f>
        <v>8.003169572107765</v>
      </c>
      <c r="I17" s="10">
        <f>+((F17-C17)/C17)*100</f>
        <v>-100</v>
      </c>
      <c r="J17" s="11">
        <f t="shared" si="0"/>
        <v>7.91765637371338</v>
      </c>
    </row>
    <row r="18" spans="1:10" ht="15">
      <c r="A18" s="12" t="s">
        <v>20</v>
      </c>
      <c r="B18" s="4">
        <v>866</v>
      </c>
      <c r="C18" s="4">
        <v>18</v>
      </c>
      <c r="D18" s="4">
        <f t="shared" si="1"/>
        <v>884</v>
      </c>
      <c r="E18" s="4">
        <v>871</v>
      </c>
      <c r="F18" s="4">
        <v>24</v>
      </c>
      <c r="G18" s="4">
        <f t="shared" si="2"/>
        <v>895</v>
      </c>
      <c r="H18" s="6">
        <f>+((E18-B18)/B18)*100</f>
        <v>0.5773672055427251</v>
      </c>
      <c r="I18" s="6">
        <f>+((F18-C18)/C18)*100</f>
        <v>33.33333333333333</v>
      </c>
      <c r="J18" s="7">
        <f t="shared" si="0"/>
        <v>1.244343891402715</v>
      </c>
    </row>
    <row r="19" spans="1:10" ht="15">
      <c r="A19" s="8" t="s">
        <v>63</v>
      </c>
      <c r="B19" s="9">
        <v>10467</v>
      </c>
      <c r="C19" s="9"/>
      <c r="D19" s="9">
        <f t="shared" si="1"/>
        <v>10467</v>
      </c>
      <c r="E19" s="9">
        <v>11657</v>
      </c>
      <c r="F19" s="9"/>
      <c r="G19" s="9">
        <f t="shared" si="2"/>
        <v>11657</v>
      </c>
      <c r="H19" s="10">
        <f>+((E19-B19)/B19)*100</f>
        <v>11.369064679468806</v>
      </c>
      <c r="I19" s="10"/>
      <c r="J19" s="11">
        <f t="shared" si="0"/>
        <v>11.369064679468806</v>
      </c>
    </row>
    <row r="20" spans="1:10" ht="15">
      <c r="A20" s="12" t="s">
        <v>21</v>
      </c>
      <c r="B20" s="4">
        <v>4874</v>
      </c>
      <c r="C20" s="4">
        <v>77</v>
      </c>
      <c r="D20" s="4">
        <f t="shared" si="1"/>
        <v>4951</v>
      </c>
      <c r="E20" s="4">
        <v>5174</v>
      </c>
      <c r="F20" s="4">
        <v>101</v>
      </c>
      <c r="G20" s="4">
        <f t="shared" si="2"/>
        <v>5275</v>
      </c>
      <c r="H20" s="6">
        <f>+((E20-B20)/B20)*100</f>
        <v>6.155108740254411</v>
      </c>
      <c r="I20" s="6">
        <f>+((F20-C20)/C20)*100</f>
        <v>31.16883116883117</v>
      </c>
      <c r="J20" s="7">
        <f>+((G20-D20)/D20)*100</f>
        <v>6.544132498485154</v>
      </c>
    </row>
    <row r="21" spans="1:10" ht="15">
      <c r="A21" s="8" t="s">
        <v>22</v>
      </c>
      <c r="B21" s="9">
        <v>97</v>
      </c>
      <c r="C21" s="9"/>
      <c r="D21" s="9">
        <f t="shared" si="1"/>
        <v>97</v>
      </c>
      <c r="E21" s="9">
        <v>142</v>
      </c>
      <c r="F21" s="9"/>
      <c r="G21" s="9">
        <f t="shared" si="2"/>
        <v>142</v>
      </c>
      <c r="H21" s="10">
        <f aca="true" t="shared" si="3" ref="H21:J60">+((E21-B21)/B21)*100</f>
        <v>46.391752577319586</v>
      </c>
      <c r="I21" s="10"/>
      <c r="J21" s="11">
        <f aca="true" t="shared" si="4" ref="J21:J58">+((G21-D21)/D21)*100</f>
        <v>46.391752577319586</v>
      </c>
    </row>
    <row r="22" spans="1:10" ht="15">
      <c r="A22" s="12" t="s">
        <v>23</v>
      </c>
      <c r="B22" s="4">
        <v>2717</v>
      </c>
      <c r="C22" s="4">
        <v>2</v>
      </c>
      <c r="D22" s="4">
        <f t="shared" si="1"/>
        <v>2719</v>
      </c>
      <c r="E22" s="4">
        <v>1330</v>
      </c>
      <c r="F22" s="4">
        <v>4</v>
      </c>
      <c r="G22" s="4">
        <f t="shared" si="2"/>
        <v>1334</v>
      </c>
      <c r="H22" s="6">
        <f t="shared" si="3"/>
        <v>-51.048951048951054</v>
      </c>
      <c r="I22" s="6">
        <f t="shared" si="3"/>
        <v>100</v>
      </c>
      <c r="J22" s="7">
        <f t="shared" si="4"/>
        <v>-50.937844795880835</v>
      </c>
    </row>
    <row r="23" spans="1:10" ht="15">
      <c r="A23" s="8" t="s">
        <v>24</v>
      </c>
      <c r="B23" s="9">
        <v>859</v>
      </c>
      <c r="C23" s="9"/>
      <c r="D23" s="9">
        <f t="shared" si="1"/>
        <v>859</v>
      </c>
      <c r="E23" s="9">
        <v>904</v>
      </c>
      <c r="F23" s="9">
        <v>3</v>
      </c>
      <c r="G23" s="9">
        <f t="shared" si="2"/>
        <v>907</v>
      </c>
      <c r="H23" s="10">
        <f t="shared" si="3"/>
        <v>5.238649592549476</v>
      </c>
      <c r="I23" s="10"/>
      <c r="J23" s="11">
        <f t="shared" si="4"/>
        <v>5.587892898719441</v>
      </c>
    </row>
    <row r="24" spans="1:10" ht="15">
      <c r="A24" s="12" t="s">
        <v>25</v>
      </c>
      <c r="B24" s="4">
        <v>5575</v>
      </c>
      <c r="C24" s="4">
        <v>342</v>
      </c>
      <c r="D24" s="4">
        <f t="shared" si="1"/>
        <v>5917</v>
      </c>
      <c r="E24" s="4">
        <v>4864</v>
      </c>
      <c r="F24" s="4">
        <v>272</v>
      </c>
      <c r="G24" s="4">
        <f t="shared" si="2"/>
        <v>5136</v>
      </c>
      <c r="H24" s="6">
        <f t="shared" si="3"/>
        <v>-12.753363228699552</v>
      </c>
      <c r="I24" s="6">
        <f t="shared" si="3"/>
        <v>-20.46783625730994</v>
      </c>
      <c r="J24" s="7">
        <f t="shared" si="4"/>
        <v>-13.199256379922259</v>
      </c>
    </row>
    <row r="25" spans="1:10" ht="15">
      <c r="A25" s="8" t="s">
        <v>26</v>
      </c>
      <c r="B25" s="9">
        <v>574</v>
      </c>
      <c r="C25" s="9">
        <v>9</v>
      </c>
      <c r="D25" s="9">
        <f t="shared" si="1"/>
        <v>583</v>
      </c>
      <c r="E25" s="9">
        <v>3439</v>
      </c>
      <c r="F25" s="9">
        <v>73</v>
      </c>
      <c r="G25" s="9">
        <f t="shared" si="2"/>
        <v>3512</v>
      </c>
      <c r="H25" s="10">
        <f t="shared" si="3"/>
        <v>499.1289198606272</v>
      </c>
      <c r="I25" s="10">
        <f t="shared" si="3"/>
        <v>711.1111111111111</v>
      </c>
      <c r="J25" s="11">
        <f t="shared" si="4"/>
        <v>502.401372212693</v>
      </c>
    </row>
    <row r="26" spans="1:10" ht="15">
      <c r="A26" s="12" t="s">
        <v>27</v>
      </c>
      <c r="B26" s="4">
        <v>48</v>
      </c>
      <c r="C26" s="4"/>
      <c r="D26" s="4">
        <f t="shared" si="1"/>
        <v>48</v>
      </c>
      <c r="E26" s="4">
        <v>74</v>
      </c>
      <c r="F26" s="4"/>
      <c r="G26" s="4">
        <f t="shared" si="2"/>
        <v>74</v>
      </c>
      <c r="H26" s="6">
        <f t="shared" si="3"/>
        <v>54.166666666666664</v>
      </c>
      <c r="I26" s="6"/>
      <c r="J26" s="7">
        <f t="shared" si="4"/>
        <v>54.166666666666664</v>
      </c>
    </row>
    <row r="27" spans="1:10" ht="15">
      <c r="A27" s="8" t="s">
        <v>28</v>
      </c>
      <c r="B27" s="9">
        <v>4683</v>
      </c>
      <c r="C27" s="9">
        <v>52</v>
      </c>
      <c r="D27" s="9">
        <f t="shared" si="1"/>
        <v>4735</v>
      </c>
      <c r="E27" s="9">
        <v>4815</v>
      </c>
      <c r="F27" s="9">
        <v>69</v>
      </c>
      <c r="G27" s="9">
        <f t="shared" si="2"/>
        <v>4884</v>
      </c>
      <c r="H27" s="10">
        <f t="shared" si="3"/>
        <v>2.8187059577194105</v>
      </c>
      <c r="I27" s="10">
        <f t="shared" si="3"/>
        <v>32.69230769230769</v>
      </c>
      <c r="J27" s="11">
        <f t="shared" si="4"/>
        <v>3.146779303062302</v>
      </c>
    </row>
    <row r="28" spans="1:10" ht="15">
      <c r="A28" s="12" t="s">
        <v>29</v>
      </c>
      <c r="B28" s="4">
        <v>10383</v>
      </c>
      <c r="C28" s="4">
        <v>151</v>
      </c>
      <c r="D28" s="4">
        <f t="shared" si="1"/>
        <v>10534</v>
      </c>
      <c r="E28" s="4">
        <v>10788</v>
      </c>
      <c r="F28" s="4">
        <v>107</v>
      </c>
      <c r="G28" s="4">
        <f t="shared" si="2"/>
        <v>10895</v>
      </c>
      <c r="H28" s="6">
        <f t="shared" si="3"/>
        <v>3.900606761051719</v>
      </c>
      <c r="I28" s="6">
        <f t="shared" si="3"/>
        <v>-29.13907284768212</v>
      </c>
      <c r="J28" s="7">
        <f t="shared" si="4"/>
        <v>3.426998291247389</v>
      </c>
    </row>
    <row r="29" spans="1:10" ht="15">
      <c r="A29" s="8" t="s">
        <v>30</v>
      </c>
      <c r="B29" s="9">
        <v>5112</v>
      </c>
      <c r="C29" s="9">
        <v>293</v>
      </c>
      <c r="D29" s="9">
        <f t="shared" si="1"/>
        <v>5405</v>
      </c>
      <c r="E29" s="9">
        <v>5202</v>
      </c>
      <c r="F29" s="9">
        <v>215</v>
      </c>
      <c r="G29" s="9">
        <f t="shared" si="2"/>
        <v>5417</v>
      </c>
      <c r="H29" s="10">
        <f t="shared" si="3"/>
        <v>1.7605633802816902</v>
      </c>
      <c r="I29" s="10">
        <f t="shared" si="3"/>
        <v>-26.621160409556317</v>
      </c>
      <c r="J29" s="13">
        <f t="shared" si="4"/>
        <v>0.22201665124884368</v>
      </c>
    </row>
    <row r="30" spans="1:10" ht="15">
      <c r="A30" s="12" t="s">
        <v>31</v>
      </c>
      <c r="B30" s="4">
        <v>1978</v>
      </c>
      <c r="C30" s="4">
        <v>16</v>
      </c>
      <c r="D30" s="4">
        <f t="shared" si="1"/>
        <v>1994</v>
      </c>
      <c r="E30" s="4">
        <v>1922</v>
      </c>
      <c r="F30" s="4">
        <v>12</v>
      </c>
      <c r="G30" s="4">
        <f t="shared" si="2"/>
        <v>1934</v>
      </c>
      <c r="H30" s="6">
        <f t="shared" si="3"/>
        <v>-2.8311425682507583</v>
      </c>
      <c r="I30" s="6">
        <f t="shared" si="3"/>
        <v>-25</v>
      </c>
      <c r="J30" s="7">
        <f t="shared" si="4"/>
        <v>-3.009027081243731</v>
      </c>
    </row>
    <row r="31" spans="1:10" ht="15">
      <c r="A31" s="8" t="s">
        <v>64</v>
      </c>
      <c r="B31" s="9">
        <v>3455</v>
      </c>
      <c r="C31" s="9">
        <v>330</v>
      </c>
      <c r="D31" s="9">
        <f t="shared" si="1"/>
        <v>3785</v>
      </c>
      <c r="E31" s="9">
        <v>3545</v>
      </c>
      <c r="F31" s="9">
        <v>422</v>
      </c>
      <c r="G31" s="9">
        <f t="shared" si="2"/>
        <v>3967</v>
      </c>
      <c r="H31" s="10">
        <f t="shared" si="3"/>
        <v>2.6049204052098407</v>
      </c>
      <c r="I31" s="10">
        <f t="shared" si="3"/>
        <v>27.878787878787882</v>
      </c>
      <c r="J31" s="11">
        <f t="shared" si="4"/>
        <v>4.808454425363276</v>
      </c>
    </row>
    <row r="32" spans="1:10" ht="15">
      <c r="A32" s="12" t="s">
        <v>32</v>
      </c>
      <c r="B32" s="4"/>
      <c r="C32" s="4"/>
      <c r="D32" s="4"/>
      <c r="E32" s="4">
        <v>238</v>
      </c>
      <c r="F32" s="4"/>
      <c r="G32" s="4">
        <f>+E32+F32</f>
        <v>238</v>
      </c>
      <c r="H32" s="6"/>
      <c r="I32" s="6"/>
      <c r="J32" s="7"/>
    </row>
    <row r="33" spans="1:10" ht="15">
      <c r="A33" s="8" t="s">
        <v>33</v>
      </c>
      <c r="B33" s="9">
        <v>5215</v>
      </c>
      <c r="C33" s="9">
        <v>2242</v>
      </c>
      <c r="D33" s="9">
        <f t="shared" si="1"/>
        <v>7457</v>
      </c>
      <c r="E33" s="9">
        <v>5361</v>
      </c>
      <c r="F33" s="9">
        <v>2001</v>
      </c>
      <c r="G33" s="9">
        <f t="shared" si="2"/>
        <v>7362</v>
      </c>
      <c r="H33" s="10">
        <f t="shared" si="3"/>
        <v>2.7996164908916588</v>
      </c>
      <c r="I33" s="10">
        <f t="shared" si="3"/>
        <v>-10.749330954504906</v>
      </c>
      <c r="J33" s="11">
        <f t="shared" si="4"/>
        <v>-1.2739707657234813</v>
      </c>
    </row>
    <row r="34" spans="1:10" ht="15">
      <c r="A34" s="12" t="s">
        <v>34</v>
      </c>
      <c r="B34" s="4">
        <v>1066</v>
      </c>
      <c r="C34" s="4"/>
      <c r="D34" s="4">
        <f t="shared" si="1"/>
        <v>1066</v>
      </c>
      <c r="E34" s="4">
        <v>1180</v>
      </c>
      <c r="F34" s="4"/>
      <c r="G34" s="4">
        <f t="shared" si="2"/>
        <v>1180</v>
      </c>
      <c r="H34" s="6">
        <f t="shared" si="3"/>
        <v>10.694183864915573</v>
      </c>
      <c r="I34" s="6"/>
      <c r="J34" s="7">
        <f t="shared" si="4"/>
        <v>10.694183864915573</v>
      </c>
    </row>
    <row r="35" spans="1:10" ht="15">
      <c r="A35" s="8" t="s">
        <v>35</v>
      </c>
      <c r="B35" s="9">
        <v>9845</v>
      </c>
      <c r="C35" s="9">
        <v>740</v>
      </c>
      <c r="D35" s="9">
        <f t="shared" si="1"/>
        <v>10585</v>
      </c>
      <c r="E35" s="9">
        <v>16530</v>
      </c>
      <c r="F35" s="9">
        <v>1023</v>
      </c>
      <c r="G35" s="9">
        <f t="shared" si="2"/>
        <v>17553</v>
      </c>
      <c r="H35" s="10">
        <f t="shared" si="3"/>
        <v>67.90248857287963</v>
      </c>
      <c r="I35" s="10">
        <f t="shared" si="3"/>
        <v>38.24324324324324</v>
      </c>
      <c r="J35" s="11">
        <f t="shared" si="4"/>
        <v>65.8290033065659</v>
      </c>
    </row>
    <row r="36" spans="1:10" ht="15">
      <c r="A36" s="12" t="s">
        <v>36</v>
      </c>
      <c r="B36" s="4">
        <v>1429</v>
      </c>
      <c r="C36" s="4"/>
      <c r="D36" s="4">
        <f t="shared" si="1"/>
        <v>1429</v>
      </c>
      <c r="E36" s="4">
        <v>1786</v>
      </c>
      <c r="F36" s="4">
        <v>2</v>
      </c>
      <c r="G36" s="4">
        <f t="shared" si="2"/>
        <v>1788</v>
      </c>
      <c r="H36" s="6">
        <f t="shared" si="3"/>
        <v>24.982505248425472</v>
      </c>
      <c r="I36" s="6"/>
      <c r="J36" s="7">
        <f t="shared" si="4"/>
        <v>25.122463261021693</v>
      </c>
    </row>
    <row r="37" spans="1:10" ht="15">
      <c r="A37" s="8" t="s">
        <v>37</v>
      </c>
      <c r="B37" s="9">
        <v>2401</v>
      </c>
      <c r="C37" s="9">
        <v>7</v>
      </c>
      <c r="D37" s="9">
        <f t="shared" si="1"/>
        <v>2408</v>
      </c>
      <c r="E37" s="9">
        <v>2343</v>
      </c>
      <c r="F37" s="9">
        <v>10</v>
      </c>
      <c r="G37" s="9">
        <f t="shared" si="2"/>
        <v>2353</v>
      </c>
      <c r="H37" s="10">
        <f t="shared" si="3"/>
        <v>-2.4156601416076633</v>
      </c>
      <c r="I37" s="10">
        <f t="shared" si="3"/>
        <v>42.857142857142854</v>
      </c>
      <c r="J37" s="11">
        <f t="shared" si="4"/>
        <v>-2.2840531561461797</v>
      </c>
    </row>
    <row r="38" spans="1:10" ht="15">
      <c r="A38" s="12" t="s">
        <v>38</v>
      </c>
      <c r="B38" s="4">
        <v>698</v>
      </c>
      <c r="C38" s="4"/>
      <c r="D38" s="4">
        <f t="shared" si="1"/>
        <v>698</v>
      </c>
      <c r="E38" s="4">
        <v>620</v>
      </c>
      <c r="F38" s="4"/>
      <c r="G38" s="4">
        <f t="shared" si="2"/>
        <v>620</v>
      </c>
      <c r="H38" s="6">
        <f t="shared" si="3"/>
        <v>-11.174785100286533</v>
      </c>
      <c r="I38" s="6"/>
      <c r="J38" s="7">
        <f t="shared" si="4"/>
        <v>-11.174785100286533</v>
      </c>
    </row>
    <row r="39" spans="1:10" ht="15">
      <c r="A39" s="8" t="s">
        <v>39</v>
      </c>
      <c r="B39" s="9">
        <v>8844</v>
      </c>
      <c r="C39" s="9">
        <v>2017</v>
      </c>
      <c r="D39" s="9">
        <f t="shared" si="1"/>
        <v>10861</v>
      </c>
      <c r="E39" s="9">
        <v>9950</v>
      </c>
      <c r="F39" s="9">
        <v>1700</v>
      </c>
      <c r="G39" s="9">
        <f t="shared" si="2"/>
        <v>11650</v>
      </c>
      <c r="H39" s="10">
        <f t="shared" si="3"/>
        <v>12.50565355042967</v>
      </c>
      <c r="I39" s="10">
        <f t="shared" si="3"/>
        <v>-15.716410510659395</v>
      </c>
      <c r="J39" s="11">
        <f t="shared" si="4"/>
        <v>7.264524445262867</v>
      </c>
    </row>
    <row r="40" spans="1:10" ht="15">
      <c r="A40" s="12" t="s">
        <v>40</v>
      </c>
      <c r="B40" s="4">
        <v>611</v>
      </c>
      <c r="C40" s="4">
        <v>14</v>
      </c>
      <c r="D40" s="4">
        <f t="shared" si="1"/>
        <v>625</v>
      </c>
      <c r="E40" s="4">
        <v>604</v>
      </c>
      <c r="F40" s="4">
        <v>30</v>
      </c>
      <c r="G40" s="4">
        <f t="shared" si="2"/>
        <v>634</v>
      </c>
      <c r="H40" s="6">
        <f t="shared" si="3"/>
        <v>-1.1456628477905073</v>
      </c>
      <c r="I40" s="6">
        <f t="shared" si="3"/>
        <v>114.28571428571428</v>
      </c>
      <c r="J40" s="7">
        <f t="shared" si="4"/>
        <v>1.44</v>
      </c>
    </row>
    <row r="41" spans="1:10" ht="15">
      <c r="A41" s="8" t="s">
        <v>41</v>
      </c>
      <c r="B41" s="9">
        <v>6887</v>
      </c>
      <c r="C41" s="9">
        <v>721</v>
      </c>
      <c r="D41" s="9">
        <f t="shared" si="1"/>
        <v>7608</v>
      </c>
      <c r="E41" s="9">
        <v>5967</v>
      </c>
      <c r="F41" s="9">
        <v>630</v>
      </c>
      <c r="G41" s="9">
        <f t="shared" si="2"/>
        <v>6597</v>
      </c>
      <c r="H41" s="10">
        <f t="shared" si="3"/>
        <v>-13.358501524611588</v>
      </c>
      <c r="I41" s="10">
        <f t="shared" si="3"/>
        <v>-12.62135922330097</v>
      </c>
      <c r="J41" s="11">
        <f t="shared" si="4"/>
        <v>-13.288643533123029</v>
      </c>
    </row>
    <row r="42" spans="1:10" ht="15">
      <c r="A42" s="12" t="s">
        <v>42</v>
      </c>
      <c r="B42" s="4">
        <v>4934</v>
      </c>
      <c r="C42" s="4">
        <v>93</v>
      </c>
      <c r="D42" s="4">
        <f t="shared" si="1"/>
        <v>5027</v>
      </c>
      <c r="E42" s="4">
        <v>5289</v>
      </c>
      <c r="F42" s="4">
        <v>91</v>
      </c>
      <c r="G42" s="4">
        <f t="shared" si="2"/>
        <v>5380</v>
      </c>
      <c r="H42" s="6">
        <f t="shared" si="3"/>
        <v>7.1949736522091605</v>
      </c>
      <c r="I42" s="6">
        <f t="shared" si="3"/>
        <v>-2.1505376344086025</v>
      </c>
      <c r="J42" s="7">
        <f t="shared" si="4"/>
        <v>7.022080763875074</v>
      </c>
    </row>
    <row r="43" spans="1:10" ht="15">
      <c r="A43" s="8" t="s">
        <v>43</v>
      </c>
      <c r="B43" s="9">
        <v>2605</v>
      </c>
      <c r="C43" s="9"/>
      <c r="D43" s="9">
        <f t="shared" si="1"/>
        <v>2605</v>
      </c>
      <c r="E43" s="9">
        <v>3211</v>
      </c>
      <c r="F43" s="9">
        <v>4</v>
      </c>
      <c r="G43" s="9">
        <f t="shared" si="2"/>
        <v>3215</v>
      </c>
      <c r="H43" s="10">
        <f t="shared" si="3"/>
        <v>23.26295585412668</v>
      </c>
      <c r="I43" s="10"/>
      <c r="J43" s="11">
        <f t="shared" si="4"/>
        <v>23.41650671785029</v>
      </c>
    </row>
    <row r="44" spans="1:10" ht="15">
      <c r="A44" s="12" t="s">
        <v>44</v>
      </c>
      <c r="B44" s="4">
        <v>1699</v>
      </c>
      <c r="C44" s="4">
        <v>6</v>
      </c>
      <c r="D44" s="4">
        <f t="shared" si="1"/>
        <v>1705</v>
      </c>
      <c r="E44" s="4">
        <v>1844</v>
      </c>
      <c r="F44" s="4">
        <v>8</v>
      </c>
      <c r="G44" s="4">
        <f t="shared" si="2"/>
        <v>1852</v>
      </c>
      <c r="H44" s="6">
        <f t="shared" si="3"/>
        <v>8.53443201883461</v>
      </c>
      <c r="I44" s="6">
        <f t="shared" si="3"/>
        <v>33.33333333333333</v>
      </c>
      <c r="J44" s="7">
        <f t="shared" si="4"/>
        <v>8.621700879765395</v>
      </c>
    </row>
    <row r="45" spans="1:10" ht="15">
      <c r="A45" s="8" t="s">
        <v>45</v>
      </c>
      <c r="B45" s="9">
        <v>2223</v>
      </c>
      <c r="C45" s="9">
        <v>47</v>
      </c>
      <c r="D45" s="9">
        <f t="shared" si="1"/>
        <v>2270</v>
      </c>
      <c r="E45" s="9">
        <v>2923</v>
      </c>
      <c r="F45" s="9">
        <v>95</v>
      </c>
      <c r="G45" s="9">
        <f t="shared" si="2"/>
        <v>3018</v>
      </c>
      <c r="H45" s="10">
        <f t="shared" si="3"/>
        <v>31.488978857399907</v>
      </c>
      <c r="I45" s="10">
        <f t="shared" si="3"/>
        <v>102.12765957446808</v>
      </c>
      <c r="J45" s="11">
        <f t="shared" si="4"/>
        <v>32.95154185022026</v>
      </c>
    </row>
    <row r="46" spans="1:10" ht="15">
      <c r="A46" s="12" t="s">
        <v>46</v>
      </c>
      <c r="B46" s="4"/>
      <c r="C46" s="4"/>
      <c r="D46" s="4"/>
      <c r="E46" s="4">
        <v>814</v>
      </c>
      <c r="F46" s="4">
        <v>4</v>
      </c>
      <c r="G46" s="4">
        <f>+E46+F46</f>
        <v>818</v>
      </c>
      <c r="H46" s="6"/>
      <c r="I46" s="6"/>
      <c r="J46" s="7"/>
    </row>
    <row r="47" spans="1:10" ht="15">
      <c r="A47" s="8" t="s">
        <v>47</v>
      </c>
      <c r="B47" s="9">
        <v>10224</v>
      </c>
      <c r="C47" s="9">
        <v>658</v>
      </c>
      <c r="D47" s="9">
        <f t="shared" si="1"/>
        <v>10882</v>
      </c>
      <c r="E47" s="9">
        <v>12276</v>
      </c>
      <c r="F47" s="9">
        <v>662</v>
      </c>
      <c r="G47" s="9">
        <f t="shared" si="2"/>
        <v>12938</v>
      </c>
      <c r="H47" s="10">
        <f t="shared" si="3"/>
        <v>20.070422535211268</v>
      </c>
      <c r="I47" s="10">
        <f t="shared" si="3"/>
        <v>0.60790273556231</v>
      </c>
      <c r="J47" s="11">
        <f t="shared" si="4"/>
        <v>18.893585737915824</v>
      </c>
    </row>
    <row r="48" spans="1:10" ht="15">
      <c r="A48" s="12" t="s">
        <v>48</v>
      </c>
      <c r="B48" s="4">
        <v>280</v>
      </c>
      <c r="C48" s="4"/>
      <c r="D48" s="4">
        <f t="shared" si="1"/>
        <v>280</v>
      </c>
      <c r="E48" s="4">
        <v>726</v>
      </c>
      <c r="F48" s="4"/>
      <c r="G48" s="4">
        <f t="shared" si="2"/>
        <v>726</v>
      </c>
      <c r="H48" s="6">
        <f t="shared" si="3"/>
        <v>159.28571428571428</v>
      </c>
      <c r="I48" s="6"/>
      <c r="J48" s="7">
        <f t="shared" si="4"/>
        <v>159.28571428571428</v>
      </c>
    </row>
    <row r="49" spans="1:10" ht="15">
      <c r="A49" s="8" t="s">
        <v>49</v>
      </c>
      <c r="B49" s="9">
        <v>860</v>
      </c>
      <c r="C49" s="9"/>
      <c r="D49" s="9">
        <f t="shared" si="1"/>
        <v>860</v>
      </c>
      <c r="E49" s="9">
        <v>810</v>
      </c>
      <c r="F49" s="9">
        <v>4</v>
      </c>
      <c r="G49" s="9">
        <f t="shared" si="2"/>
        <v>814</v>
      </c>
      <c r="H49" s="10">
        <f t="shared" si="3"/>
        <v>-5.813953488372093</v>
      </c>
      <c r="I49" s="10"/>
      <c r="J49" s="11">
        <f t="shared" si="4"/>
        <v>-5.348837209302325</v>
      </c>
    </row>
    <row r="50" spans="1:10" ht="15">
      <c r="A50" s="12" t="s">
        <v>50</v>
      </c>
      <c r="B50" s="4">
        <v>2623</v>
      </c>
      <c r="C50" s="4">
        <v>60</v>
      </c>
      <c r="D50" s="4">
        <f t="shared" si="1"/>
        <v>2683</v>
      </c>
      <c r="E50" s="4">
        <v>3210</v>
      </c>
      <c r="F50" s="4">
        <v>51</v>
      </c>
      <c r="G50" s="4">
        <f t="shared" si="2"/>
        <v>3261</v>
      </c>
      <c r="H50" s="6">
        <f t="shared" si="3"/>
        <v>22.378955394586352</v>
      </c>
      <c r="I50" s="6">
        <f t="shared" si="3"/>
        <v>-15</v>
      </c>
      <c r="J50" s="7">
        <f t="shared" si="4"/>
        <v>21.54304882594111</v>
      </c>
    </row>
    <row r="51" spans="1:10" ht="15">
      <c r="A51" s="8" t="s">
        <v>51</v>
      </c>
      <c r="B51" s="9">
        <v>3717</v>
      </c>
      <c r="C51" s="9">
        <v>76</v>
      </c>
      <c r="D51" s="9">
        <f t="shared" si="1"/>
        <v>3793</v>
      </c>
      <c r="E51" s="9">
        <v>4175</v>
      </c>
      <c r="F51" s="9">
        <v>135</v>
      </c>
      <c r="G51" s="9">
        <f t="shared" si="2"/>
        <v>4310</v>
      </c>
      <c r="H51" s="10">
        <f t="shared" si="3"/>
        <v>12.321764864137744</v>
      </c>
      <c r="I51" s="10">
        <f t="shared" si="3"/>
        <v>77.63157894736842</v>
      </c>
      <c r="J51" s="11">
        <f t="shared" si="4"/>
        <v>13.630371737411021</v>
      </c>
    </row>
    <row r="52" spans="1:10" ht="15">
      <c r="A52" s="12" t="s">
        <v>52</v>
      </c>
      <c r="B52" s="4">
        <v>1692</v>
      </c>
      <c r="C52" s="4"/>
      <c r="D52" s="4">
        <f t="shared" si="1"/>
        <v>1692</v>
      </c>
      <c r="E52" s="4">
        <v>1782</v>
      </c>
      <c r="F52" s="4">
        <v>2</v>
      </c>
      <c r="G52" s="4">
        <f t="shared" si="2"/>
        <v>1784</v>
      </c>
      <c r="H52" s="6">
        <f t="shared" si="3"/>
        <v>5.319148936170213</v>
      </c>
      <c r="I52" s="6"/>
      <c r="J52" s="7">
        <f t="shared" si="4"/>
        <v>5.4373522458628845</v>
      </c>
    </row>
    <row r="53" spans="1:10" ht="15">
      <c r="A53" s="8" t="s">
        <v>53</v>
      </c>
      <c r="B53" s="9">
        <v>14536</v>
      </c>
      <c r="C53" s="9">
        <v>594</v>
      </c>
      <c r="D53" s="9">
        <f t="shared" si="1"/>
        <v>15130</v>
      </c>
      <c r="E53" s="9">
        <v>18899</v>
      </c>
      <c r="F53" s="9">
        <v>1584</v>
      </c>
      <c r="G53" s="9">
        <f t="shared" si="2"/>
        <v>20483</v>
      </c>
      <c r="H53" s="10">
        <f t="shared" si="3"/>
        <v>30.01513483764447</v>
      </c>
      <c r="I53" s="10">
        <f t="shared" si="3"/>
        <v>166.66666666666669</v>
      </c>
      <c r="J53" s="11">
        <f t="shared" si="4"/>
        <v>35.380039656311965</v>
      </c>
    </row>
    <row r="54" spans="1:10" ht="15">
      <c r="A54" s="12" t="s">
        <v>54</v>
      </c>
      <c r="B54" s="4">
        <v>682</v>
      </c>
      <c r="C54" s="4"/>
      <c r="D54" s="4">
        <f t="shared" si="1"/>
        <v>682</v>
      </c>
      <c r="E54" s="4">
        <v>906</v>
      </c>
      <c r="F54" s="4"/>
      <c r="G54" s="4">
        <f t="shared" si="2"/>
        <v>906</v>
      </c>
      <c r="H54" s="6">
        <f t="shared" si="3"/>
        <v>32.84457478005865</v>
      </c>
      <c r="I54" s="6"/>
      <c r="J54" s="7">
        <f t="shared" si="4"/>
        <v>32.84457478005865</v>
      </c>
    </row>
    <row r="55" spans="1:10" ht="15">
      <c r="A55" s="8" t="s">
        <v>55</v>
      </c>
      <c r="B55" s="9">
        <v>1796</v>
      </c>
      <c r="C55" s="9">
        <v>4</v>
      </c>
      <c r="D55" s="9">
        <f t="shared" si="1"/>
        <v>1800</v>
      </c>
      <c r="E55" s="9">
        <v>1442</v>
      </c>
      <c r="F55" s="9">
        <v>6</v>
      </c>
      <c r="G55" s="9">
        <f t="shared" si="2"/>
        <v>1448</v>
      </c>
      <c r="H55" s="10">
        <f t="shared" si="3"/>
        <v>-19.71046770601336</v>
      </c>
      <c r="I55" s="10">
        <f t="shared" si="3"/>
        <v>50</v>
      </c>
      <c r="J55" s="11">
        <f t="shared" si="4"/>
        <v>-19.555555555555557</v>
      </c>
    </row>
    <row r="56" spans="1:10" ht="15">
      <c r="A56" s="12" t="s">
        <v>56</v>
      </c>
      <c r="B56" s="4">
        <v>6959</v>
      </c>
      <c r="C56" s="4">
        <v>67</v>
      </c>
      <c r="D56" s="4">
        <f t="shared" si="1"/>
        <v>7026</v>
      </c>
      <c r="E56" s="4">
        <v>8298</v>
      </c>
      <c r="F56" s="4">
        <v>96</v>
      </c>
      <c r="G56" s="4">
        <f t="shared" si="2"/>
        <v>8394</v>
      </c>
      <c r="H56" s="6">
        <f t="shared" si="3"/>
        <v>19.24127029745653</v>
      </c>
      <c r="I56" s="6">
        <f t="shared" si="3"/>
        <v>43.28358208955223</v>
      </c>
      <c r="J56" s="7">
        <f t="shared" si="4"/>
        <v>19.470538001707943</v>
      </c>
    </row>
    <row r="57" spans="1:10" ht="15">
      <c r="A57" s="8" t="s">
        <v>65</v>
      </c>
      <c r="B57" s="9">
        <v>626</v>
      </c>
      <c r="C57" s="9">
        <v>188</v>
      </c>
      <c r="D57" s="9">
        <f t="shared" si="1"/>
        <v>814</v>
      </c>
      <c r="E57" s="9">
        <v>594</v>
      </c>
      <c r="F57" s="9">
        <v>163</v>
      </c>
      <c r="G57" s="9">
        <f t="shared" si="2"/>
        <v>757</v>
      </c>
      <c r="H57" s="10">
        <f t="shared" si="3"/>
        <v>-5.111821086261981</v>
      </c>
      <c r="I57" s="10">
        <f t="shared" si="3"/>
        <v>-13.297872340425531</v>
      </c>
      <c r="J57" s="11">
        <f t="shared" si="4"/>
        <v>-7.002457002457002</v>
      </c>
    </row>
    <row r="58" spans="1:10" ht="15">
      <c r="A58" s="12" t="s">
        <v>66</v>
      </c>
      <c r="B58" s="4">
        <v>167</v>
      </c>
      <c r="C58" s="4">
        <v>218</v>
      </c>
      <c r="D58" s="4">
        <f t="shared" si="1"/>
        <v>385</v>
      </c>
      <c r="E58" s="4">
        <v>131</v>
      </c>
      <c r="F58" s="4">
        <v>179</v>
      </c>
      <c r="G58" s="4">
        <f t="shared" si="2"/>
        <v>310</v>
      </c>
      <c r="H58" s="6">
        <f t="shared" si="3"/>
        <v>-21.55688622754491</v>
      </c>
      <c r="I58" s="6">
        <f t="shared" si="3"/>
        <v>-17.889908256880734</v>
      </c>
      <c r="J58" s="7">
        <f t="shared" si="4"/>
        <v>-19.480519480519483</v>
      </c>
    </row>
    <row r="59" spans="1:10" ht="15">
      <c r="A59" s="14" t="s">
        <v>57</v>
      </c>
      <c r="B59" s="15">
        <f>B60-SUM(B5+B9+B19+B31+B57+B58)</f>
        <v>472243</v>
      </c>
      <c r="C59" s="15">
        <f>C60-SUM(C5+C9+C19+C31+C57+C58)</f>
        <v>402424</v>
      </c>
      <c r="D59" s="15">
        <f>D60-SUM(D5+D9+D19+D31+D57+D58)</f>
        <v>874667</v>
      </c>
      <c r="E59" s="15">
        <f>E60-SUM(E5+E9+E19+E31+E57+E58)</f>
        <v>509751</v>
      </c>
      <c r="F59" s="15">
        <f>F60-SUM(F5+F9+F19+F31+F57+F58)</f>
        <v>417541</v>
      </c>
      <c r="G59" s="15">
        <f>G60-SUM(G5+G9+G19+G31+G57+G58)</f>
        <v>927292</v>
      </c>
      <c r="H59" s="16">
        <f>+((E59-B59)/B59)*100</f>
        <v>7.942521117306132</v>
      </c>
      <c r="I59" s="16">
        <f t="shared" si="3"/>
        <v>3.756485696678131</v>
      </c>
      <c r="J59" s="16">
        <f t="shared" si="3"/>
        <v>6.016575451000209</v>
      </c>
    </row>
    <row r="60" spans="1:10" ht="15">
      <c r="A60" s="17" t="s">
        <v>58</v>
      </c>
      <c r="B60" s="18">
        <f>SUM(B4:B58)</f>
        <v>573398</v>
      </c>
      <c r="C60" s="18">
        <f>SUM(C4:C58)</f>
        <v>460441</v>
      </c>
      <c r="D60" s="18">
        <f>SUM(D4:D58)</f>
        <v>1033839</v>
      </c>
      <c r="E60" s="18">
        <f>SUM(E4:E58)</f>
        <v>630626</v>
      </c>
      <c r="F60" s="18">
        <f>SUM(F4:F58)</f>
        <v>482670</v>
      </c>
      <c r="G60" s="18">
        <f>SUM(G4:G58)</f>
        <v>1113296</v>
      </c>
      <c r="H60" s="19">
        <f>+((E60-B60)/B60)*100</f>
        <v>9.980502199170559</v>
      </c>
      <c r="I60" s="19">
        <f t="shared" si="3"/>
        <v>4.8277629489988945</v>
      </c>
      <c r="J60" s="19">
        <f t="shared" si="3"/>
        <v>7.685626098454401</v>
      </c>
    </row>
    <row r="61" spans="1:10" ht="15.75" thickBot="1">
      <c r="A61" s="20" t="s">
        <v>59</v>
      </c>
      <c r="B61" s="62">
        <v>247338</v>
      </c>
      <c r="C61" s="62"/>
      <c r="D61" s="62"/>
      <c r="E61" s="62">
        <v>273352</v>
      </c>
      <c r="F61" s="62"/>
      <c r="G61" s="62"/>
      <c r="H61" s="63">
        <f>+((E61-B61)/B61)*100</f>
        <v>10.5175913122933</v>
      </c>
      <c r="I61" s="63"/>
      <c r="J61" s="64"/>
    </row>
    <row r="62" spans="1:10" ht="15">
      <c r="A62" s="21" t="s">
        <v>60</v>
      </c>
      <c r="B62" s="22"/>
      <c r="C62" s="22"/>
      <c r="D62" s="22">
        <f>+D60+B61</f>
        <v>1281177</v>
      </c>
      <c r="E62" s="22"/>
      <c r="F62" s="22"/>
      <c r="G62" s="22">
        <f>+G60+E61</f>
        <v>1386648</v>
      </c>
      <c r="H62" s="23"/>
      <c r="I62" s="23"/>
      <c r="J62" s="23">
        <f>+((G62-D62)/D62)*100</f>
        <v>8.232351970102492</v>
      </c>
    </row>
    <row r="63" spans="1:10" ht="15">
      <c r="A63" s="46"/>
      <c r="B63" s="47"/>
      <c r="C63" s="47"/>
      <c r="D63" s="47"/>
      <c r="E63" s="47"/>
      <c r="F63" s="47"/>
      <c r="G63" s="47"/>
      <c r="H63" s="47"/>
      <c r="I63" s="47"/>
      <c r="J63" s="48"/>
    </row>
    <row r="64" spans="1:10" ht="15.75" thickBot="1">
      <c r="A64" s="49"/>
      <c r="B64" s="50"/>
      <c r="C64" s="50"/>
      <c r="D64" s="50"/>
      <c r="E64" s="50"/>
      <c r="F64" s="50"/>
      <c r="G64" s="50"/>
      <c r="H64" s="50"/>
      <c r="I64" s="50"/>
      <c r="J64" s="51"/>
    </row>
    <row r="65" spans="1:10" ht="44.25" customHeight="1">
      <c r="A65" s="52" t="s">
        <v>67</v>
      </c>
      <c r="B65" s="52"/>
      <c r="C65" s="52"/>
      <c r="D65" s="52"/>
      <c r="E65" s="52"/>
      <c r="F65" s="52"/>
      <c r="G65" s="52"/>
      <c r="H65" s="52"/>
      <c r="I65" s="52"/>
      <c r="J65" s="52"/>
    </row>
    <row r="66" spans="1:10" ht="30.75" customHeight="1">
      <c r="A66" s="53" t="s">
        <v>68</v>
      </c>
      <c r="B66" s="53"/>
      <c r="C66" s="53"/>
      <c r="D66" s="53"/>
      <c r="E66" s="53"/>
      <c r="F66" s="53"/>
      <c r="G66" s="53"/>
      <c r="H66" s="53"/>
      <c r="I66" s="53"/>
      <c r="J66" s="53"/>
    </row>
  </sheetData>
  <sheetProtection/>
  <mergeCells count="12">
    <mergeCell ref="A63:J63"/>
    <mergeCell ref="A64:J64"/>
    <mergeCell ref="A65:J65"/>
    <mergeCell ref="A66:J66"/>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dimension ref="A1:J68"/>
  <sheetViews>
    <sheetView zoomScale="80" zoomScaleNormal="80" zoomScalePageLayoutView="0" workbookViewId="0" topLeftCell="A36">
      <selection activeCell="J72" sqref="J72"/>
    </sheetView>
  </sheetViews>
  <sheetFormatPr defaultColWidth="9.140625" defaultRowHeight="15"/>
  <cols>
    <col min="1" max="1" width="27.421875" style="0" customWidth="1"/>
    <col min="2" max="10" width="14.28125" style="0" customWidth="1"/>
  </cols>
  <sheetData>
    <row r="1" spans="1:10" ht="20.25" customHeight="1">
      <c r="A1" s="54" t="s">
        <v>76</v>
      </c>
      <c r="B1" s="55"/>
      <c r="C1" s="55"/>
      <c r="D1" s="55"/>
      <c r="E1" s="55"/>
      <c r="F1" s="55"/>
      <c r="G1" s="55"/>
      <c r="H1" s="55"/>
      <c r="I1" s="55"/>
      <c r="J1" s="56"/>
    </row>
    <row r="2" spans="1:10" ht="26.25" customHeight="1">
      <c r="A2" s="57" t="s">
        <v>1</v>
      </c>
      <c r="B2" s="59" t="s">
        <v>2</v>
      </c>
      <c r="C2" s="59"/>
      <c r="D2" s="59"/>
      <c r="E2" s="59" t="s">
        <v>3</v>
      </c>
      <c r="F2" s="59"/>
      <c r="G2" s="59"/>
      <c r="H2" s="60" t="s">
        <v>4</v>
      </c>
      <c r="I2" s="60"/>
      <c r="J2" s="61"/>
    </row>
    <row r="3" spans="1:10" ht="15">
      <c r="A3" s="58"/>
      <c r="B3" s="1" t="s">
        <v>5</v>
      </c>
      <c r="C3" s="1" t="s">
        <v>6</v>
      </c>
      <c r="D3" s="1" t="s">
        <v>7</v>
      </c>
      <c r="E3" s="1" t="s">
        <v>5</v>
      </c>
      <c r="F3" s="1" t="s">
        <v>6</v>
      </c>
      <c r="G3" s="1" t="s">
        <v>7</v>
      </c>
      <c r="H3" s="1" t="s">
        <v>5</v>
      </c>
      <c r="I3" s="1" t="s">
        <v>6</v>
      </c>
      <c r="J3" s="2" t="s">
        <v>7</v>
      </c>
    </row>
    <row r="4" spans="1:10" ht="15">
      <c r="A4" s="3" t="s">
        <v>8</v>
      </c>
      <c r="B4" s="4">
        <v>169901.55599999998</v>
      </c>
      <c r="C4" s="4">
        <v>1045701.361</v>
      </c>
      <c r="D4" s="4">
        <f>+B4+C4</f>
        <v>1215602.917</v>
      </c>
      <c r="E4" s="4">
        <v>174781.138</v>
      </c>
      <c r="F4" s="4">
        <v>1131323.016</v>
      </c>
      <c r="G4" s="4">
        <f>+E4+F4</f>
        <v>1306104.154</v>
      </c>
      <c r="H4" s="6">
        <f>+((E4-B4)/B4)*100</f>
        <v>2.8720054806325757</v>
      </c>
      <c r="I4" s="6">
        <f aca="true" t="shared" si="0" ref="I4:J18">+((F4-C4)/C4)*100</f>
        <v>8.187964383839033</v>
      </c>
      <c r="J4" s="7">
        <f t="shared" si="0"/>
        <v>7.444967080479636</v>
      </c>
    </row>
    <row r="5" spans="1:10" ht="15">
      <c r="A5" s="8" t="s">
        <v>61</v>
      </c>
      <c r="B5" s="9">
        <v>88111.73700000001</v>
      </c>
      <c r="C5" s="9">
        <v>127402.03199999998</v>
      </c>
      <c r="D5" s="9">
        <f aca="true" t="shared" si="1" ref="D5:D58">+B5+C5</f>
        <v>215513.76899999997</v>
      </c>
      <c r="E5" s="9">
        <v>108137.377</v>
      </c>
      <c r="F5" s="9">
        <v>141010.608</v>
      </c>
      <c r="G5" s="9">
        <f aca="true" t="shared" si="2" ref="G5:G58">+E5+F5</f>
        <v>249147.985</v>
      </c>
      <c r="H5" s="10">
        <f>+((E5-B5)/B5)*100</f>
        <v>22.72755104124208</v>
      </c>
      <c r="I5" s="10">
        <f t="shared" si="0"/>
        <v>10.681600431616376</v>
      </c>
      <c r="J5" s="11">
        <f t="shared" si="0"/>
        <v>15.606527673876847</v>
      </c>
    </row>
    <row r="6" spans="1:10" ht="15">
      <c r="A6" s="12" t="s">
        <v>9</v>
      </c>
      <c r="B6" s="4">
        <v>60553.984</v>
      </c>
      <c r="C6" s="4">
        <v>23999.695</v>
      </c>
      <c r="D6" s="4">
        <f t="shared" si="1"/>
        <v>84553.679</v>
      </c>
      <c r="E6" s="4">
        <v>63807.263</v>
      </c>
      <c r="F6" s="4">
        <v>25010.378</v>
      </c>
      <c r="G6" s="4">
        <f t="shared" si="2"/>
        <v>88817.641</v>
      </c>
      <c r="H6" s="6">
        <f>+((E6-B6)/B6)*100</f>
        <v>5.372526768841506</v>
      </c>
      <c r="I6" s="6">
        <f t="shared" si="0"/>
        <v>4.211232684415369</v>
      </c>
      <c r="J6" s="7">
        <f t="shared" si="0"/>
        <v>5.042905347737737</v>
      </c>
    </row>
    <row r="7" spans="1:10" ht="15">
      <c r="A7" s="8" t="s">
        <v>10</v>
      </c>
      <c r="B7" s="9">
        <v>61884.295999999995</v>
      </c>
      <c r="C7" s="9">
        <v>37895.503</v>
      </c>
      <c r="D7" s="9">
        <f t="shared" si="1"/>
        <v>99779.799</v>
      </c>
      <c r="E7" s="9">
        <v>76431.22</v>
      </c>
      <c r="F7" s="9">
        <v>37827.549</v>
      </c>
      <c r="G7" s="9">
        <f t="shared" si="2"/>
        <v>114258.769</v>
      </c>
      <c r="H7" s="10">
        <f>+((E7-B7)/B7)*100</f>
        <v>23.506648601124922</v>
      </c>
      <c r="I7" s="10">
        <f t="shared" si="0"/>
        <v>-0.17931943006535078</v>
      </c>
      <c r="J7" s="11">
        <f t="shared" si="0"/>
        <v>14.510923197991211</v>
      </c>
    </row>
    <row r="8" spans="1:10" ht="15">
      <c r="A8" s="12" t="s">
        <v>11</v>
      </c>
      <c r="B8" s="4">
        <v>46533.623999999996</v>
      </c>
      <c r="C8" s="4">
        <v>251070.00799999997</v>
      </c>
      <c r="D8" s="4">
        <f t="shared" si="1"/>
        <v>297603.632</v>
      </c>
      <c r="E8" s="4">
        <v>50309.12</v>
      </c>
      <c r="F8" s="4">
        <v>237725.552</v>
      </c>
      <c r="G8" s="4">
        <f t="shared" si="2"/>
        <v>288034.672</v>
      </c>
      <c r="H8" s="6">
        <f>+((E8-B8)/B8)*100</f>
        <v>8.113479405773354</v>
      </c>
      <c r="I8" s="6">
        <f t="shared" si="0"/>
        <v>-5.31503388489157</v>
      </c>
      <c r="J8" s="7">
        <f t="shared" si="0"/>
        <v>-3.215337103143944</v>
      </c>
    </row>
    <row r="9" spans="1:10" ht="15">
      <c r="A9" s="8" t="s">
        <v>62</v>
      </c>
      <c r="B9" s="9">
        <v>2122.148</v>
      </c>
      <c r="C9" s="9">
        <v>4825.124</v>
      </c>
      <c r="D9" s="9">
        <f t="shared" si="1"/>
        <v>6947.272</v>
      </c>
      <c r="E9" s="9">
        <v>2766.0879999999997</v>
      </c>
      <c r="F9" s="9">
        <v>6445.937</v>
      </c>
      <c r="G9" s="9">
        <f t="shared" si="2"/>
        <v>9212.025</v>
      </c>
      <c r="H9" s="10">
        <f>+((E9-B9)/B9)*100</f>
        <v>30.343783751180386</v>
      </c>
      <c r="I9" s="10">
        <f t="shared" si="0"/>
        <v>33.59111600033492</v>
      </c>
      <c r="J9" s="11">
        <f t="shared" si="0"/>
        <v>32.59916986120595</v>
      </c>
    </row>
    <row r="10" spans="1:10" ht="15">
      <c r="A10" s="12" t="s">
        <v>12</v>
      </c>
      <c r="B10" s="4">
        <v>8272.421999999999</v>
      </c>
      <c r="C10" s="4">
        <v>39284.932</v>
      </c>
      <c r="D10" s="4">
        <f t="shared" si="1"/>
        <v>47557.354</v>
      </c>
      <c r="E10" s="4">
        <v>9497.720000000001</v>
      </c>
      <c r="F10" s="4">
        <v>37966.338</v>
      </c>
      <c r="G10" s="4">
        <f t="shared" si="2"/>
        <v>47464.058000000005</v>
      </c>
      <c r="H10" s="6">
        <f>+((E10-B10)/B10)*100</f>
        <v>14.811841078707092</v>
      </c>
      <c r="I10" s="6">
        <f t="shared" si="0"/>
        <v>-3.3564879277377835</v>
      </c>
      <c r="J10" s="34">
        <f t="shared" si="0"/>
        <v>-0.19617575864291106</v>
      </c>
    </row>
    <row r="11" spans="1:10" ht="15">
      <c r="A11" s="8" t="s">
        <v>13</v>
      </c>
      <c r="B11" s="9">
        <v>15876.622</v>
      </c>
      <c r="C11" s="9">
        <v>22791.833000000002</v>
      </c>
      <c r="D11" s="9">
        <f t="shared" si="1"/>
        <v>38668.455</v>
      </c>
      <c r="E11" s="9">
        <v>17549.452</v>
      </c>
      <c r="F11" s="9">
        <v>19382.253</v>
      </c>
      <c r="G11" s="9">
        <f t="shared" si="2"/>
        <v>36931.705</v>
      </c>
      <c r="H11" s="10">
        <f>+((E11-B11)/B11)*100</f>
        <v>10.536435269416893</v>
      </c>
      <c r="I11" s="10">
        <f t="shared" si="0"/>
        <v>-14.95965682093231</v>
      </c>
      <c r="J11" s="11">
        <f t="shared" si="0"/>
        <v>-4.491387100932789</v>
      </c>
    </row>
    <row r="12" spans="1:10" ht="15">
      <c r="A12" s="12" t="s">
        <v>14</v>
      </c>
      <c r="B12" s="4">
        <v>27423.063</v>
      </c>
      <c r="C12" s="4">
        <v>8003.523</v>
      </c>
      <c r="D12" s="4">
        <f t="shared" si="1"/>
        <v>35426.585999999996</v>
      </c>
      <c r="E12" s="4">
        <v>29568.807</v>
      </c>
      <c r="F12" s="4">
        <v>8311.313</v>
      </c>
      <c r="G12" s="4">
        <f t="shared" si="2"/>
        <v>37880.12</v>
      </c>
      <c r="H12" s="6">
        <f>+((E12-B12)/B12)*100</f>
        <v>7.824596399023707</v>
      </c>
      <c r="I12" s="6">
        <f t="shared" si="0"/>
        <v>3.8456814580279204</v>
      </c>
      <c r="J12" s="7">
        <f t="shared" si="0"/>
        <v>6.9256856983058075</v>
      </c>
    </row>
    <row r="13" spans="1:10" ht="15">
      <c r="A13" s="8" t="s">
        <v>15</v>
      </c>
      <c r="B13" s="9">
        <v>19120.127999999997</v>
      </c>
      <c r="C13" s="9">
        <v>8869.037</v>
      </c>
      <c r="D13" s="9">
        <f t="shared" si="1"/>
        <v>27989.164999999997</v>
      </c>
      <c r="E13" s="9">
        <v>20817.720999999998</v>
      </c>
      <c r="F13" s="9">
        <v>1923.1</v>
      </c>
      <c r="G13" s="9">
        <f t="shared" si="2"/>
        <v>22740.820999999996</v>
      </c>
      <c r="H13" s="10">
        <f>+((E13-B13)/B13)*100</f>
        <v>8.878565038895141</v>
      </c>
      <c r="I13" s="10">
        <f t="shared" si="0"/>
        <v>-78.31669887046361</v>
      </c>
      <c r="J13" s="11">
        <f t="shared" si="0"/>
        <v>-18.751341813876913</v>
      </c>
    </row>
    <row r="14" spans="1:10" ht="15">
      <c r="A14" s="12" t="s">
        <v>16</v>
      </c>
      <c r="B14" s="4">
        <v>6593.388</v>
      </c>
      <c r="C14" s="4">
        <v>317.62899999999996</v>
      </c>
      <c r="D14" s="4">
        <f t="shared" si="1"/>
        <v>6911.017</v>
      </c>
      <c r="E14" s="4">
        <v>6604.625</v>
      </c>
      <c r="F14" s="4">
        <v>290.341</v>
      </c>
      <c r="G14" s="4">
        <f t="shared" si="2"/>
        <v>6894.966</v>
      </c>
      <c r="H14" s="5">
        <f>+((E14-B14)/B14)*100</f>
        <v>0.17042831394117988</v>
      </c>
      <c r="I14" s="6">
        <f t="shared" si="0"/>
        <v>-8.591155089743053</v>
      </c>
      <c r="J14" s="34">
        <f t="shared" si="0"/>
        <v>-0.23225235880622888</v>
      </c>
    </row>
    <row r="15" spans="1:10" ht="15">
      <c r="A15" s="8" t="s">
        <v>17</v>
      </c>
      <c r="B15" s="9">
        <v>13988.339000000002</v>
      </c>
      <c r="C15" s="9">
        <v>2937.011</v>
      </c>
      <c r="D15" s="9">
        <f t="shared" si="1"/>
        <v>16925.350000000002</v>
      </c>
      <c r="E15" s="9">
        <v>16184.079</v>
      </c>
      <c r="F15" s="9">
        <v>2768.395</v>
      </c>
      <c r="G15" s="9">
        <f t="shared" si="2"/>
        <v>18952.474</v>
      </c>
      <c r="H15" s="10">
        <f>+((E15-B15)/B15)*100</f>
        <v>15.696931565641908</v>
      </c>
      <c r="I15" s="10">
        <f t="shared" si="0"/>
        <v>-5.74107485467368</v>
      </c>
      <c r="J15" s="11">
        <f t="shared" si="0"/>
        <v>11.976851291110648</v>
      </c>
    </row>
    <row r="16" spans="1:10" ht="15">
      <c r="A16" s="12" t="s">
        <v>18</v>
      </c>
      <c r="B16" s="4">
        <v>975.1659999999999</v>
      </c>
      <c r="C16" s="4"/>
      <c r="D16" s="4">
        <f t="shared" si="1"/>
        <v>975.1659999999999</v>
      </c>
      <c r="E16" s="4">
        <v>1188.984</v>
      </c>
      <c r="F16" s="4"/>
      <c r="G16" s="4">
        <f t="shared" si="2"/>
        <v>1188.984</v>
      </c>
      <c r="H16" s="6">
        <f>+((E16-B16)/B16)*100</f>
        <v>21.926318185826823</v>
      </c>
      <c r="I16" s="6"/>
      <c r="J16" s="7">
        <f t="shared" si="0"/>
        <v>21.926318185826823</v>
      </c>
    </row>
    <row r="17" spans="1:10" ht="15">
      <c r="A17" s="8" t="s">
        <v>19</v>
      </c>
      <c r="B17" s="9">
        <v>1539.1220000000003</v>
      </c>
      <c r="C17" s="9"/>
      <c r="D17" s="9">
        <f t="shared" si="1"/>
        <v>1539.1220000000003</v>
      </c>
      <c r="E17" s="9">
        <v>1606.234</v>
      </c>
      <c r="F17" s="9"/>
      <c r="G17" s="9">
        <f t="shared" si="2"/>
        <v>1606.234</v>
      </c>
      <c r="H17" s="10">
        <f>+((E17-B17)/B17)*100</f>
        <v>4.360408076812599</v>
      </c>
      <c r="I17" s="10"/>
      <c r="J17" s="11">
        <f t="shared" si="0"/>
        <v>4.360408076812599</v>
      </c>
    </row>
    <row r="18" spans="1:10" ht="15">
      <c r="A18" s="12" t="s">
        <v>20</v>
      </c>
      <c r="B18" s="4">
        <v>897.348</v>
      </c>
      <c r="C18" s="4">
        <v>40.337</v>
      </c>
      <c r="D18" s="4">
        <f t="shared" si="1"/>
        <v>937.685</v>
      </c>
      <c r="E18" s="4">
        <v>938.0809999999999</v>
      </c>
      <c r="F18" s="4">
        <v>70.19200000000001</v>
      </c>
      <c r="G18" s="4">
        <f t="shared" si="2"/>
        <v>1008.2729999999999</v>
      </c>
      <c r="H18" s="6">
        <f>+((E18-B18)/B18)*100</f>
        <v>4.539264588543124</v>
      </c>
      <c r="I18" s="6">
        <f>+((F18-C18)/C18)*100</f>
        <v>74.01393261769591</v>
      </c>
      <c r="J18" s="7">
        <f t="shared" si="0"/>
        <v>7.527901160837591</v>
      </c>
    </row>
    <row r="19" spans="1:10" ht="15">
      <c r="A19" s="8" t="s">
        <v>63</v>
      </c>
      <c r="B19" s="9"/>
      <c r="C19" s="9"/>
      <c r="D19" s="9"/>
      <c r="E19" s="9"/>
      <c r="F19" s="9"/>
      <c r="G19" s="9"/>
      <c r="H19" s="10"/>
      <c r="I19" s="10"/>
      <c r="J19" s="11"/>
    </row>
    <row r="20" spans="1:10" ht="15">
      <c r="A20" s="12" t="s">
        <v>21</v>
      </c>
      <c r="B20" s="4">
        <v>1220.894</v>
      </c>
      <c r="C20" s="4">
        <v>137.44099999999997</v>
      </c>
      <c r="D20" s="4">
        <f t="shared" si="1"/>
        <v>1358.335</v>
      </c>
      <c r="E20" s="4">
        <v>1803.2559999999999</v>
      </c>
      <c r="F20" s="4">
        <v>198.079</v>
      </c>
      <c r="G20" s="4">
        <f t="shared" si="2"/>
        <v>2001.3349999999998</v>
      </c>
      <c r="H20" s="6">
        <f>+((E20-B20)/B20)*100</f>
        <v>47.69963649587924</v>
      </c>
      <c r="I20" s="6">
        <f>+((F20-C20)/C20)*100</f>
        <v>44.119294824688446</v>
      </c>
      <c r="J20" s="7">
        <f>+((G20-D20)/D20)*100</f>
        <v>47.337365230226695</v>
      </c>
    </row>
    <row r="21" spans="1:10" ht="15">
      <c r="A21" s="8" t="s">
        <v>22</v>
      </c>
      <c r="B21" s="9"/>
      <c r="C21" s="9"/>
      <c r="D21" s="9"/>
      <c r="E21" s="9">
        <v>1.463</v>
      </c>
      <c r="F21" s="9"/>
      <c r="G21" s="9">
        <f t="shared" si="2"/>
        <v>1.463</v>
      </c>
      <c r="H21" s="10"/>
      <c r="I21" s="10"/>
      <c r="J21" s="11"/>
    </row>
    <row r="22" spans="1:10" ht="15">
      <c r="A22" s="12" t="s">
        <v>23</v>
      </c>
      <c r="B22" s="4">
        <v>3285.288</v>
      </c>
      <c r="C22" s="4">
        <v>7.652</v>
      </c>
      <c r="D22" s="4">
        <f t="shared" si="1"/>
        <v>3292.94</v>
      </c>
      <c r="E22" s="4">
        <v>1540.001</v>
      </c>
      <c r="F22" s="4">
        <v>8.922</v>
      </c>
      <c r="G22" s="4">
        <f t="shared" si="2"/>
        <v>1548.923</v>
      </c>
      <c r="H22" s="6">
        <f aca="true" t="shared" si="3" ref="H22:J60">+((E22-B22)/B22)*100</f>
        <v>-53.1243227382196</v>
      </c>
      <c r="I22" s="6">
        <f t="shared" si="3"/>
        <v>16.596968112911664</v>
      </c>
      <c r="J22" s="7">
        <f t="shared" si="3"/>
        <v>-52.96230723912371</v>
      </c>
    </row>
    <row r="23" spans="1:10" ht="15">
      <c r="A23" s="8" t="s">
        <v>24</v>
      </c>
      <c r="B23" s="9">
        <v>887.4490000000001</v>
      </c>
      <c r="C23" s="9"/>
      <c r="D23" s="9">
        <f t="shared" si="1"/>
        <v>887.4490000000001</v>
      </c>
      <c r="E23" s="9">
        <v>1028.205</v>
      </c>
      <c r="F23" s="9"/>
      <c r="G23" s="9">
        <f t="shared" si="2"/>
        <v>1028.205</v>
      </c>
      <c r="H23" s="10">
        <f t="shared" si="3"/>
        <v>15.860742420127789</v>
      </c>
      <c r="I23" s="10"/>
      <c r="J23" s="11">
        <f t="shared" si="3"/>
        <v>15.860742420127789</v>
      </c>
    </row>
    <row r="24" spans="1:10" ht="15">
      <c r="A24" s="12" t="s">
        <v>25</v>
      </c>
      <c r="B24" s="4">
        <v>279.824</v>
      </c>
      <c r="C24" s="4">
        <v>523.135</v>
      </c>
      <c r="D24" s="4">
        <f t="shared" si="1"/>
        <v>802.9590000000001</v>
      </c>
      <c r="E24" s="4">
        <v>974.87</v>
      </c>
      <c r="F24" s="4">
        <v>551.795</v>
      </c>
      <c r="G24" s="4">
        <f t="shared" si="2"/>
        <v>1526.665</v>
      </c>
      <c r="H24" s="6">
        <f t="shared" si="3"/>
        <v>248.38684315855684</v>
      </c>
      <c r="I24" s="6">
        <f t="shared" si="3"/>
        <v>5.478509371385965</v>
      </c>
      <c r="J24" s="7">
        <f t="shared" si="3"/>
        <v>90.12988209858783</v>
      </c>
    </row>
    <row r="25" spans="1:10" ht="15">
      <c r="A25" s="8" t="s">
        <v>26</v>
      </c>
      <c r="B25" s="9">
        <v>227.692</v>
      </c>
      <c r="C25" s="9">
        <v>6.233</v>
      </c>
      <c r="D25" s="9">
        <f t="shared" si="1"/>
        <v>233.925</v>
      </c>
      <c r="E25" s="9">
        <v>720.251</v>
      </c>
      <c r="F25" s="9">
        <v>8</v>
      </c>
      <c r="G25" s="9">
        <f t="shared" si="2"/>
        <v>728.251</v>
      </c>
      <c r="H25" s="10">
        <f t="shared" si="3"/>
        <v>216.3268801714597</v>
      </c>
      <c r="I25" s="10">
        <f t="shared" si="3"/>
        <v>28.34910957805231</v>
      </c>
      <c r="J25" s="11">
        <f t="shared" si="3"/>
        <v>211.31815752912257</v>
      </c>
    </row>
    <row r="26" spans="1:10" ht="15">
      <c r="A26" s="12" t="s">
        <v>27</v>
      </c>
      <c r="B26" s="4"/>
      <c r="C26" s="4"/>
      <c r="D26" s="4"/>
      <c r="E26" s="4"/>
      <c r="F26" s="4"/>
      <c r="G26" s="4"/>
      <c r="H26" s="6"/>
      <c r="I26" s="6"/>
      <c r="J26" s="7"/>
    </row>
    <row r="27" spans="1:10" ht="15">
      <c r="A27" s="8" t="s">
        <v>28</v>
      </c>
      <c r="B27" s="9">
        <v>2536.074</v>
      </c>
      <c r="C27" s="9">
        <v>91.77499999999999</v>
      </c>
      <c r="D27" s="9">
        <f t="shared" si="1"/>
        <v>2627.849</v>
      </c>
      <c r="E27" s="9">
        <v>2892.843</v>
      </c>
      <c r="F27" s="9">
        <v>136.14999999999998</v>
      </c>
      <c r="G27" s="9">
        <f t="shared" si="2"/>
        <v>3028.993</v>
      </c>
      <c r="H27" s="10">
        <f t="shared" si="3"/>
        <v>14.067767738638532</v>
      </c>
      <c r="I27" s="10">
        <f t="shared" si="3"/>
        <v>48.351947698174875</v>
      </c>
      <c r="J27" s="11">
        <f t="shared" si="3"/>
        <v>15.265108459428214</v>
      </c>
    </row>
    <row r="28" spans="1:10" ht="15">
      <c r="A28" s="12" t="s">
        <v>29</v>
      </c>
      <c r="B28" s="4">
        <v>11663.482</v>
      </c>
      <c r="C28" s="4">
        <v>300.89300000000003</v>
      </c>
      <c r="D28" s="4">
        <f t="shared" si="1"/>
        <v>11964.375</v>
      </c>
      <c r="E28" s="4">
        <v>12708.033</v>
      </c>
      <c r="F28" s="4">
        <v>269.365</v>
      </c>
      <c r="G28" s="4">
        <f t="shared" si="2"/>
        <v>12977.398</v>
      </c>
      <c r="H28" s="6">
        <f t="shared" si="3"/>
        <v>8.95573894656844</v>
      </c>
      <c r="I28" s="6">
        <f t="shared" si="3"/>
        <v>-10.478143393166347</v>
      </c>
      <c r="J28" s="7">
        <f t="shared" si="3"/>
        <v>8.466994723919964</v>
      </c>
    </row>
    <row r="29" spans="1:10" ht="15">
      <c r="A29" s="8" t="s">
        <v>30</v>
      </c>
      <c r="B29" s="9">
        <v>5892.1410000000005</v>
      </c>
      <c r="C29" s="9">
        <v>705.537</v>
      </c>
      <c r="D29" s="9">
        <f t="shared" si="1"/>
        <v>6597.678000000001</v>
      </c>
      <c r="E29" s="9">
        <v>6253.826</v>
      </c>
      <c r="F29" s="9">
        <v>622.638</v>
      </c>
      <c r="G29" s="9">
        <f t="shared" si="2"/>
        <v>6876.464</v>
      </c>
      <c r="H29" s="10">
        <f t="shared" si="3"/>
        <v>6.138430835243072</v>
      </c>
      <c r="I29" s="10">
        <f t="shared" si="3"/>
        <v>-11.749773576722411</v>
      </c>
      <c r="J29" s="11">
        <f t="shared" si="3"/>
        <v>4.225516916709168</v>
      </c>
    </row>
    <row r="30" spans="1:10" ht="15">
      <c r="A30" s="12" t="s">
        <v>31</v>
      </c>
      <c r="B30" s="4">
        <v>2244.201</v>
      </c>
      <c r="C30" s="4">
        <v>26.992</v>
      </c>
      <c r="D30" s="4">
        <f t="shared" si="1"/>
        <v>2271.193</v>
      </c>
      <c r="E30" s="4">
        <v>2184.544</v>
      </c>
      <c r="F30" s="4">
        <v>7.48</v>
      </c>
      <c r="G30" s="4">
        <f t="shared" si="2"/>
        <v>2192.024</v>
      </c>
      <c r="H30" s="6">
        <f t="shared" si="3"/>
        <v>-2.6582734790689493</v>
      </c>
      <c r="I30" s="6">
        <f t="shared" si="3"/>
        <v>-72.28808535862477</v>
      </c>
      <c r="J30" s="7">
        <f t="shared" si="3"/>
        <v>-3.4857891865640798</v>
      </c>
    </row>
    <row r="31" spans="1:10" ht="15">
      <c r="A31" s="8" t="s">
        <v>64</v>
      </c>
      <c r="B31" s="9">
        <v>8.192</v>
      </c>
      <c r="C31" s="9">
        <v>840.7940000000001</v>
      </c>
      <c r="D31" s="9">
        <f t="shared" si="1"/>
        <v>848.9860000000001</v>
      </c>
      <c r="E31" s="9">
        <v>15.17</v>
      </c>
      <c r="F31" s="9">
        <v>994.519</v>
      </c>
      <c r="G31" s="9">
        <f t="shared" si="2"/>
        <v>1009.689</v>
      </c>
      <c r="H31" s="10">
        <f t="shared" si="3"/>
        <v>85.1806640625</v>
      </c>
      <c r="I31" s="10">
        <f t="shared" si="3"/>
        <v>18.2833131539949</v>
      </c>
      <c r="J31" s="11">
        <f t="shared" si="3"/>
        <v>18.928816258454184</v>
      </c>
    </row>
    <row r="32" spans="1:10" ht="15">
      <c r="A32" s="12" t="s">
        <v>32</v>
      </c>
      <c r="B32" s="4"/>
      <c r="C32" s="4"/>
      <c r="D32" s="4"/>
      <c r="E32" s="4">
        <v>239</v>
      </c>
      <c r="F32" s="4"/>
      <c r="G32" s="4">
        <f>+E32+F32</f>
        <v>239</v>
      </c>
      <c r="H32" s="6"/>
      <c r="I32" s="6"/>
      <c r="J32" s="7"/>
    </row>
    <row r="33" spans="1:10" ht="15">
      <c r="A33" s="8" t="s">
        <v>33</v>
      </c>
      <c r="B33" s="9">
        <v>6233.123</v>
      </c>
      <c r="C33" s="9">
        <v>3815.6270000000004</v>
      </c>
      <c r="D33" s="9">
        <f t="shared" si="1"/>
        <v>10048.75</v>
      </c>
      <c r="E33" s="9">
        <v>6367.161</v>
      </c>
      <c r="F33" s="9">
        <v>3555.82</v>
      </c>
      <c r="G33" s="9">
        <f t="shared" si="2"/>
        <v>9922.981</v>
      </c>
      <c r="H33" s="10">
        <f t="shared" si="3"/>
        <v>2.1504148081146557</v>
      </c>
      <c r="I33" s="10">
        <f t="shared" si="3"/>
        <v>-6.809025096006508</v>
      </c>
      <c r="J33" s="11">
        <f t="shared" si="3"/>
        <v>-1.251588506033091</v>
      </c>
    </row>
    <row r="34" spans="1:10" ht="15">
      <c r="A34" s="12" t="s">
        <v>34</v>
      </c>
      <c r="B34" s="4">
        <v>1740.3760000000002</v>
      </c>
      <c r="C34" s="4"/>
      <c r="D34" s="4">
        <f t="shared" si="1"/>
        <v>1740.3760000000002</v>
      </c>
      <c r="E34" s="4">
        <v>1945.818</v>
      </c>
      <c r="F34" s="4"/>
      <c r="G34" s="4">
        <f t="shared" si="2"/>
        <v>1945.818</v>
      </c>
      <c r="H34" s="6">
        <f t="shared" si="3"/>
        <v>11.804460645285832</v>
      </c>
      <c r="I34" s="6"/>
      <c r="J34" s="7">
        <f t="shared" si="3"/>
        <v>11.804460645285832</v>
      </c>
    </row>
    <row r="35" spans="1:10" ht="15">
      <c r="A35" s="8" t="s">
        <v>35</v>
      </c>
      <c r="B35" s="9">
        <v>378.887</v>
      </c>
      <c r="C35" s="9">
        <v>1605.214</v>
      </c>
      <c r="D35" s="9">
        <f t="shared" si="1"/>
        <v>1984.1009999999999</v>
      </c>
      <c r="E35" s="9">
        <v>470.929</v>
      </c>
      <c r="F35" s="9">
        <v>2247.987</v>
      </c>
      <c r="G35" s="9">
        <f t="shared" si="2"/>
        <v>2718.916</v>
      </c>
      <c r="H35" s="10">
        <f t="shared" si="3"/>
        <v>24.292731078131467</v>
      </c>
      <c r="I35" s="10">
        <f t="shared" si="3"/>
        <v>40.042822950709386</v>
      </c>
      <c r="J35" s="11">
        <f t="shared" si="3"/>
        <v>37.035161012468635</v>
      </c>
    </row>
    <row r="36" spans="1:10" ht="15">
      <c r="A36" s="12" t="s">
        <v>36</v>
      </c>
      <c r="B36" s="4">
        <v>1238.419</v>
      </c>
      <c r="C36" s="4"/>
      <c r="D36" s="4">
        <f t="shared" si="1"/>
        <v>1238.419</v>
      </c>
      <c r="E36" s="4">
        <v>1546.796</v>
      </c>
      <c r="F36" s="4"/>
      <c r="G36" s="4">
        <f t="shared" si="2"/>
        <v>1546.796</v>
      </c>
      <c r="H36" s="6">
        <f t="shared" si="3"/>
        <v>24.900861501640392</v>
      </c>
      <c r="I36" s="6"/>
      <c r="J36" s="7">
        <f t="shared" si="3"/>
        <v>24.900861501640392</v>
      </c>
    </row>
    <row r="37" spans="1:10" ht="15">
      <c r="A37" s="8" t="s">
        <v>37</v>
      </c>
      <c r="B37" s="9">
        <v>3127.2379999999994</v>
      </c>
      <c r="C37" s="9">
        <v>1.528</v>
      </c>
      <c r="D37" s="9">
        <f t="shared" si="1"/>
        <v>3128.765999999999</v>
      </c>
      <c r="E37" s="9">
        <v>7315.485</v>
      </c>
      <c r="F37" s="9"/>
      <c r="G37" s="9">
        <f t="shared" si="2"/>
        <v>7315.485</v>
      </c>
      <c r="H37" s="10">
        <f t="shared" si="3"/>
        <v>133.9279901305881</v>
      </c>
      <c r="I37" s="10">
        <f t="shared" si="3"/>
        <v>-100</v>
      </c>
      <c r="J37" s="11">
        <f t="shared" si="3"/>
        <v>133.81374637796506</v>
      </c>
    </row>
    <row r="38" spans="1:10" ht="15">
      <c r="A38" s="12" t="s">
        <v>38</v>
      </c>
      <c r="B38" s="4">
        <v>405.01900000000006</v>
      </c>
      <c r="C38" s="4"/>
      <c r="D38" s="4">
        <f t="shared" si="1"/>
        <v>405.01900000000006</v>
      </c>
      <c r="E38" s="4">
        <v>467.798</v>
      </c>
      <c r="F38" s="4"/>
      <c r="G38" s="4">
        <f t="shared" si="2"/>
        <v>467.798</v>
      </c>
      <c r="H38" s="6">
        <f t="shared" si="3"/>
        <v>15.500260481607016</v>
      </c>
      <c r="I38" s="6"/>
      <c r="J38" s="7">
        <f t="shared" si="3"/>
        <v>15.500260481607016</v>
      </c>
    </row>
    <row r="39" spans="1:10" ht="15">
      <c r="A39" s="8" t="s">
        <v>39</v>
      </c>
      <c r="B39" s="9">
        <v>11837.854</v>
      </c>
      <c r="C39" s="9">
        <v>4406.834000000001</v>
      </c>
      <c r="D39" s="9">
        <f t="shared" si="1"/>
        <v>16244.688</v>
      </c>
      <c r="E39" s="9">
        <v>13048.776</v>
      </c>
      <c r="F39" s="9">
        <v>4316.68</v>
      </c>
      <c r="G39" s="9">
        <f t="shared" si="2"/>
        <v>17365.456</v>
      </c>
      <c r="H39" s="10">
        <f t="shared" si="3"/>
        <v>10.229235805746553</v>
      </c>
      <c r="I39" s="10">
        <f t="shared" si="3"/>
        <v>-2.0457770816872256</v>
      </c>
      <c r="J39" s="11">
        <f t="shared" si="3"/>
        <v>6.8992891707122865</v>
      </c>
    </row>
    <row r="40" spans="1:10" ht="15">
      <c r="A40" s="12" t="s">
        <v>40</v>
      </c>
      <c r="B40" s="4">
        <v>69.199</v>
      </c>
      <c r="C40" s="4"/>
      <c r="D40" s="4">
        <f t="shared" si="1"/>
        <v>69.199</v>
      </c>
      <c r="E40" s="4">
        <v>227.323</v>
      </c>
      <c r="F40" s="4">
        <v>2</v>
      </c>
      <c r="G40" s="4">
        <f t="shared" si="2"/>
        <v>229.323</v>
      </c>
      <c r="H40" s="6">
        <f t="shared" si="3"/>
        <v>228.50619228601573</v>
      </c>
      <c r="I40" s="6"/>
      <c r="J40" s="7">
        <f t="shared" si="3"/>
        <v>231.39640746253565</v>
      </c>
    </row>
    <row r="41" spans="1:10" ht="15">
      <c r="A41" s="8" t="s">
        <v>41</v>
      </c>
      <c r="B41" s="9">
        <v>5863.5419999999995</v>
      </c>
      <c r="C41" s="9">
        <v>1639.722</v>
      </c>
      <c r="D41" s="9">
        <f t="shared" si="1"/>
        <v>7503.263999999999</v>
      </c>
      <c r="E41" s="9">
        <v>6164.585999999999</v>
      </c>
      <c r="F41" s="9">
        <v>1758.5610000000001</v>
      </c>
      <c r="G41" s="9">
        <f t="shared" si="2"/>
        <v>7923.146999999999</v>
      </c>
      <c r="H41" s="10">
        <f t="shared" si="3"/>
        <v>5.134166345188623</v>
      </c>
      <c r="I41" s="10">
        <f t="shared" si="3"/>
        <v>7.247509028969555</v>
      </c>
      <c r="J41" s="11">
        <f t="shared" si="3"/>
        <v>5.596004618789901</v>
      </c>
    </row>
    <row r="42" spans="1:10" ht="15">
      <c r="A42" s="12" t="s">
        <v>42</v>
      </c>
      <c r="B42" s="4">
        <v>4684.569</v>
      </c>
      <c r="C42" s="4">
        <v>230.099</v>
      </c>
      <c r="D42" s="4">
        <f t="shared" si="1"/>
        <v>4914.668000000001</v>
      </c>
      <c r="E42" s="4">
        <v>4878.728</v>
      </c>
      <c r="F42" s="4">
        <v>270.30899999999997</v>
      </c>
      <c r="G42" s="4">
        <f t="shared" si="2"/>
        <v>5149.037</v>
      </c>
      <c r="H42" s="6">
        <f t="shared" si="3"/>
        <v>4.144650233564702</v>
      </c>
      <c r="I42" s="6">
        <f t="shared" si="3"/>
        <v>17.475086810459835</v>
      </c>
      <c r="J42" s="7">
        <f t="shared" si="3"/>
        <v>4.768765662299054</v>
      </c>
    </row>
    <row r="43" spans="1:10" ht="15">
      <c r="A43" s="8" t="s">
        <v>43</v>
      </c>
      <c r="B43" s="9">
        <v>3225.2279999999996</v>
      </c>
      <c r="C43" s="9"/>
      <c r="D43" s="9">
        <f t="shared" si="1"/>
        <v>3225.2279999999996</v>
      </c>
      <c r="E43" s="9">
        <v>4077.828</v>
      </c>
      <c r="F43" s="9">
        <v>6</v>
      </c>
      <c r="G43" s="9">
        <f t="shared" si="2"/>
        <v>4083.828</v>
      </c>
      <c r="H43" s="10">
        <f t="shared" si="3"/>
        <v>26.435340385237893</v>
      </c>
      <c r="I43" s="10"/>
      <c r="J43" s="11">
        <f t="shared" si="3"/>
        <v>26.621373744739923</v>
      </c>
    </row>
    <row r="44" spans="1:10" ht="15">
      <c r="A44" s="12" t="s">
        <v>44</v>
      </c>
      <c r="B44" s="4">
        <v>2275.5260000000003</v>
      </c>
      <c r="C44" s="4">
        <v>10.189</v>
      </c>
      <c r="D44" s="4">
        <f t="shared" si="1"/>
        <v>2285.715</v>
      </c>
      <c r="E44" s="4">
        <v>2376.791</v>
      </c>
      <c r="F44" s="4">
        <v>14.114</v>
      </c>
      <c r="G44" s="4">
        <f t="shared" si="2"/>
        <v>2390.905</v>
      </c>
      <c r="H44" s="6">
        <f t="shared" si="3"/>
        <v>4.450179870500265</v>
      </c>
      <c r="I44" s="6">
        <f t="shared" si="3"/>
        <v>38.521935420551586</v>
      </c>
      <c r="J44" s="7">
        <f t="shared" si="3"/>
        <v>4.60206106185592</v>
      </c>
    </row>
    <row r="45" spans="1:10" ht="15">
      <c r="A45" s="8" t="s">
        <v>45</v>
      </c>
      <c r="B45" s="9">
        <v>2491.934</v>
      </c>
      <c r="C45" s="9">
        <v>14.861</v>
      </c>
      <c r="D45" s="9">
        <f t="shared" si="1"/>
        <v>2506.795</v>
      </c>
      <c r="E45" s="9">
        <v>2934.074</v>
      </c>
      <c r="F45" s="9">
        <v>55.944</v>
      </c>
      <c r="G45" s="9">
        <f t="shared" si="2"/>
        <v>2990.018</v>
      </c>
      <c r="H45" s="10">
        <f t="shared" si="3"/>
        <v>17.74284551677532</v>
      </c>
      <c r="I45" s="10">
        <f t="shared" si="3"/>
        <v>276.4484220442769</v>
      </c>
      <c r="J45" s="11">
        <f t="shared" si="3"/>
        <v>19.276526401241423</v>
      </c>
    </row>
    <row r="46" spans="1:10" ht="15">
      <c r="A46" s="12" t="s">
        <v>46</v>
      </c>
      <c r="B46" s="4"/>
      <c r="C46" s="4"/>
      <c r="D46" s="4"/>
      <c r="E46" s="4">
        <v>673</v>
      </c>
      <c r="F46" s="4">
        <v>2</v>
      </c>
      <c r="G46" s="4">
        <f>+E46+F46</f>
        <v>675</v>
      </c>
      <c r="H46" s="6"/>
      <c r="I46" s="6"/>
      <c r="J46" s="7"/>
    </row>
    <row r="47" spans="1:10" ht="15">
      <c r="A47" s="8" t="s">
        <v>47</v>
      </c>
      <c r="B47" s="9">
        <v>9558.985999999999</v>
      </c>
      <c r="C47" s="9">
        <v>1546.498</v>
      </c>
      <c r="D47" s="9">
        <f t="shared" si="1"/>
        <v>11105.483999999999</v>
      </c>
      <c r="E47" s="9">
        <v>10582.751</v>
      </c>
      <c r="F47" s="9">
        <v>1566.771</v>
      </c>
      <c r="G47" s="9">
        <f t="shared" si="2"/>
        <v>12149.522</v>
      </c>
      <c r="H47" s="10">
        <f t="shared" si="3"/>
        <v>10.709974886457637</v>
      </c>
      <c r="I47" s="10">
        <f t="shared" si="3"/>
        <v>1.3108972659518416</v>
      </c>
      <c r="J47" s="11">
        <f t="shared" si="3"/>
        <v>9.401103094651276</v>
      </c>
    </row>
    <row r="48" spans="1:10" ht="15">
      <c r="A48" s="12" t="s">
        <v>48</v>
      </c>
      <c r="B48" s="4">
        <v>121.55</v>
      </c>
      <c r="C48" s="4"/>
      <c r="D48" s="4">
        <f t="shared" si="1"/>
        <v>121.55</v>
      </c>
      <c r="E48" s="4">
        <v>429.599</v>
      </c>
      <c r="F48" s="4"/>
      <c r="G48" s="4">
        <f t="shared" si="2"/>
        <v>429.599</v>
      </c>
      <c r="H48" s="6">
        <f t="shared" si="3"/>
        <v>253.43397778691897</v>
      </c>
      <c r="I48" s="6"/>
      <c r="J48" s="7">
        <f t="shared" si="3"/>
        <v>253.43397778691897</v>
      </c>
    </row>
    <row r="49" spans="1:10" ht="15">
      <c r="A49" s="8" t="s">
        <v>49</v>
      </c>
      <c r="B49" s="9">
        <v>592.053</v>
      </c>
      <c r="C49" s="9"/>
      <c r="D49" s="9">
        <f t="shared" si="1"/>
        <v>592.053</v>
      </c>
      <c r="E49" s="9">
        <v>697.722</v>
      </c>
      <c r="F49" s="9">
        <v>7.459</v>
      </c>
      <c r="G49" s="9">
        <f t="shared" si="2"/>
        <v>705.1809999999999</v>
      </c>
      <c r="H49" s="10">
        <f t="shared" si="3"/>
        <v>17.847895374231694</v>
      </c>
      <c r="I49" s="10"/>
      <c r="J49" s="11">
        <f t="shared" si="3"/>
        <v>19.107748799516248</v>
      </c>
    </row>
    <row r="50" spans="1:10" ht="15">
      <c r="A50" s="12" t="s">
        <v>50</v>
      </c>
      <c r="B50" s="4">
        <v>2966.205</v>
      </c>
      <c r="C50" s="4">
        <v>117.963</v>
      </c>
      <c r="D50" s="4">
        <f t="shared" si="1"/>
        <v>3084.168</v>
      </c>
      <c r="E50" s="4">
        <v>3497.758</v>
      </c>
      <c r="F50" s="4">
        <v>100.473</v>
      </c>
      <c r="G50" s="4">
        <f t="shared" si="2"/>
        <v>3598.2309999999998</v>
      </c>
      <c r="H50" s="6">
        <f t="shared" si="3"/>
        <v>17.92030557564295</v>
      </c>
      <c r="I50" s="6">
        <f t="shared" si="3"/>
        <v>-14.826682942956687</v>
      </c>
      <c r="J50" s="7">
        <f t="shared" si="3"/>
        <v>16.667801494600802</v>
      </c>
    </row>
    <row r="51" spans="1:10" ht="15">
      <c r="A51" s="8" t="s">
        <v>51</v>
      </c>
      <c r="B51" s="9">
        <v>3408.232</v>
      </c>
      <c r="C51" s="9">
        <v>168.208</v>
      </c>
      <c r="D51" s="9">
        <f t="shared" si="1"/>
        <v>3576.44</v>
      </c>
      <c r="E51" s="9">
        <v>3889.777</v>
      </c>
      <c r="F51" s="9">
        <v>394.799</v>
      </c>
      <c r="G51" s="9">
        <f t="shared" si="2"/>
        <v>4284.576</v>
      </c>
      <c r="H51" s="10">
        <f t="shared" si="3"/>
        <v>14.128879724150236</v>
      </c>
      <c r="I51" s="10">
        <f t="shared" si="3"/>
        <v>134.70881289831635</v>
      </c>
      <c r="J51" s="11">
        <f t="shared" si="3"/>
        <v>19.8000246054736</v>
      </c>
    </row>
    <row r="52" spans="1:10" ht="15">
      <c r="A52" s="12" t="s">
        <v>52</v>
      </c>
      <c r="B52" s="4">
        <v>1927.595</v>
      </c>
      <c r="C52" s="4"/>
      <c r="D52" s="4">
        <f t="shared" si="1"/>
        <v>1927.595</v>
      </c>
      <c r="E52" s="4">
        <v>2114.779</v>
      </c>
      <c r="F52" s="4"/>
      <c r="G52" s="4">
        <f t="shared" si="2"/>
        <v>2114.779</v>
      </c>
      <c r="H52" s="6">
        <f t="shared" si="3"/>
        <v>9.71075355559648</v>
      </c>
      <c r="I52" s="6"/>
      <c r="J52" s="7">
        <f t="shared" si="3"/>
        <v>9.71075355559648</v>
      </c>
    </row>
    <row r="53" spans="1:10" ht="15">
      <c r="A53" s="8" t="s">
        <v>53</v>
      </c>
      <c r="B53" s="9">
        <v>642.661</v>
      </c>
      <c r="C53" s="9">
        <v>3609.6089999999995</v>
      </c>
      <c r="D53" s="9">
        <f t="shared" si="1"/>
        <v>4252.2699999999995</v>
      </c>
      <c r="E53" s="9">
        <v>525.992</v>
      </c>
      <c r="F53" s="9">
        <v>4147.816</v>
      </c>
      <c r="G53" s="9">
        <f t="shared" si="2"/>
        <v>4673.808</v>
      </c>
      <c r="H53" s="10">
        <f t="shared" si="3"/>
        <v>-18.15405011351241</v>
      </c>
      <c r="I53" s="10">
        <f t="shared" si="3"/>
        <v>14.910396112155095</v>
      </c>
      <c r="J53" s="11">
        <f t="shared" si="3"/>
        <v>9.913246336662548</v>
      </c>
    </row>
    <row r="54" spans="1:10" ht="15">
      <c r="A54" s="12" t="s">
        <v>54</v>
      </c>
      <c r="B54" s="4">
        <v>210.144</v>
      </c>
      <c r="C54" s="4"/>
      <c r="D54" s="4">
        <f t="shared" si="1"/>
        <v>210.144</v>
      </c>
      <c r="E54" s="4">
        <v>321.289</v>
      </c>
      <c r="F54" s="4"/>
      <c r="G54" s="4">
        <f t="shared" si="2"/>
        <v>321.289</v>
      </c>
      <c r="H54" s="6">
        <f t="shared" si="3"/>
        <v>52.889923100350224</v>
      </c>
      <c r="I54" s="6"/>
      <c r="J54" s="7">
        <f t="shared" si="3"/>
        <v>52.889923100350224</v>
      </c>
    </row>
    <row r="55" spans="1:10" ht="15">
      <c r="A55" s="8" t="s">
        <v>55</v>
      </c>
      <c r="B55" s="9">
        <v>53.300000000000004</v>
      </c>
      <c r="C55" s="9"/>
      <c r="D55" s="9">
        <f t="shared" si="1"/>
        <v>53.300000000000004</v>
      </c>
      <c r="E55" s="9">
        <v>47.6</v>
      </c>
      <c r="F55" s="9"/>
      <c r="G55" s="9">
        <f t="shared" si="2"/>
        <v>47.6</v>
      </c>
      <c r="H55" s="10">
        <f t="shared" si="3"/>
        <v>-10.694183864915576</v>
      </c>
      <c r="I55" s="10"/>
      <c r="J55" s="11">
        <f t="shared" si="3"/>
        <v>-10.694183864915576</v>
      </c>
    </row>
    <row r="56" spans="1:10" ht="15">
      <c r="A56" s="12" t="s">
        <v>56</v>
      </c>
      <c r="B56" s="4">
        <v>8343.065</v>
      </c>
      <c r="C56" s="4">
        <v>54.097</v>
      </c>
      <c r="D56" s="4">
        <f t="shared" si="1"/>
        <v>8397.162</v>
      </c>
      <c r="E56" s="4">
        <v>9482.976999999999</v>
      </c>
      <c r="F56" s="4">
        <v>64.887</v>
      </c>
      <c r="G56" s="4">
        <f t="shared" si="2"/>
        <v>9547.864</v>
      </c>
      <c r="H56" s="6">
        <f t="shared" si="3"/>
        <v>13.662988362190614</v>
      </c>
      <c r="I56" s="6">
        <f t="shared" si="3"/>
        <v>19.94565317854964</v>
      </c>
      <c r="J56" s="7">
        <f t="shared" si="3"/>
        <v>13.703463146239162</v>
      </c>
    </row>
    <row r="57" spans="1:10" ht="15">
      <c r="A57" s="8" t="s">
        <v>65</v>
      </c>
      <c r="B57" s="9">
        <v>345.187</v>
      </c>
      <c r="C57" s="9">
        <v>488.806</v>
      </c>
      <c r="D57" s="9">
        <f t="shared" si="1"/>
        <v>833.9929999999999</v>
      </c>
      <c r="E57" s="9">
        <v>419.707</v>
      </c>
      <c r="F57" s="9">
        <v>461.001</v>
      </c>
      <c r="G57" s="9">
        <f t="shared" si="2"/>
        <v>880.708</v>
      </c>
      <c r="H57" s="10">
        <f t="shared" si="3"/>
        <v>21.58829851645629</v>
      </c>
      <c r="I57" s="10">
        <f t="shared" si="3"/>
        <v>-5.688350797657968</v>
      </c>
      <c r="J57" s="11">
        <f t="shared" si="3"/>
        <v>5.601365958707092</v>
      </c>
    </row>
    <row r="58" spans="1:10" ht="15">
      <c r="A58" s="12" t="s">
        <v>66</v>
      </c>
      <c r="B58" s="4"/>
      <c r="C58" s="4">
        <v>571.999</v>
      </c>
      <c r="D58" s="4">
        <f t="shared" si="1"/>
        <v>571.999</v>
      </c>
      <c r="E58" s="4"/>
      <c r="F58" s="4">
        <v>494</v>
      </c>
      <c r="G58" s="4">
        <f t="shared" si="2"/>
        <v>494</v>
      </c>
      <c r="H58" s="6"/>
      <c r="I58" s="6">
        <f t="shared" si="3"/>
        <v>-13.636212650721422</v>
      </c>
      <c r="J58" s="7">
        <f t="shared" si="3"/>
        <v>-13.636212650721422</v>
      </c>
    </row>
    <row r="59" spans="1:10" ht="15">
      <c r="A59" s="14" t="s">
        <v>57</v>
      </c>
      <c r="B59" s="35">
        <f>+B60-SUM(B5+B9+B31+B19+B57+B58)</f>
        <v>533190.808</v>
      </c>
      <c r="C59" s="35">
        <f>+C60-SUM(C5+C9+C31+C19+C57+C58)</f>
        <v>1459930.9760000003</v>
      </c>
      <c r="D59" s="35">
        <f>+D60-SUM(D5+D9+D31+D19+D57+D58)</f>
        <v>1993121.783999999</v>
      </c>
      <c r="E59" s="35">
        <f>+E60-SUM(E5+E9+E31+E19+E57+E58)</f>
        <v>583716.0730000001</v>
      </c>
      <c r="F59" s="35">
        <f>+F60-SUM(F5+F9+F31+F19+F57+F58)</f>
        <v>1522912.476</v>
      </c>
      <c r="G59" s="35">
        <f>+G60-SUM(G5+G9+G31+G19+G57+G58)</f>
        <v>2106628.5490000006</v>
      </c>
      <c r="H59" s="36">
        <f>+((E59-B59)/B59)*100</f>
        <v>9.4760195115742</v>
      </c>
      <c r="I59" s="36">
        <f t="shared" si="3"/>
        <v>4.314005321851583</v>
      </c>
      <c r="J59" s="36">
        <f t="shared" si="3"/>
        <v>5.69492370768256</v>
      </c>
    </row>
    <row r="60" spans="1:10" ht="15">
      <c r="A60" s="17" t="s">
        <v>58</v>
      </c>
      <c r="B60" s="37">
        <f>SUM(B4:B58)</f>
        <v>623778.0719999999</v>
      </c>
      <c r="C60" s="37">
        <f>SUM(C4:C58)</f>
        <v>1594059.7310000004</v>
      </c>
      <c r="D60" s="37">
        <f>SUM(D4:D58)</f>
        <v>2217837.802999999</v>
      </c>
      <c r="E60" s="37">
        <f>SUM(E4:E58)</f>
        <v>695054.415</v>
      </c>
      <c r="F60" s="37">
        <f>SUM(F4:F58)</f>
        <v>1672318.541</v>
      </c>
      <c r="G60" s="37">
        <f>SUM(G4:G58)</f>
        <v>2367372.9560000007</v>
      </c>
      <c r="H60" s="38">
        <f>+((E60-B60)/B60)*100</f>
        <v>11.426554763534574</v>
      </c>
      <c r="I60" s="38">
        <f t="shared" si="3"/>
        <v>4.909402607573905</v>
      </c>
      <c r="J60" s="38">
        <f t="shared" si="3"/>
        <v>6.7423845331579395</v>
      </c>
    </row>
    <row r="61" spans="1:10" ht="15">
      <c r="A61" s="39"/>
      <c r="B61" s="40"/>
      <c r="C61" s="40"/>
      <c r="D61" s="40"/>
      <c r="E61" s="40"/>
      <c r="F61" s="40"/>
      <c r="G61" s="40"/>
      <c r="H61" s="40"/>
      <c r="I61" s="40"/>
      <c r="J61" s="41"/>
    </row>
    <row r="62" spans="1:10" ht="15">
      <c r="A62" s="39" t="s">
        <v>77</v>
      </c>
      <c r="B62" s="40"/>
      <c r="C62" s="40"/>
      <c r="D62" s="40"/>
      <c r="E62" s="40"/>
      <c r="F62" s="40"/>
      <c r="G62" s="40"/>
      <c r="H62" s="40"/>
      <c r="I62" s="40"/>
      <c r="J62" s="41"/>
    </row>
    <row r="63" spans="1:10" ht="15.75" thickBot="1">
      <c r="A63" s="42"/>
      <c r="B63" s="43"/>
      <c r="C63" s="43"/>
      <c r="D63" s="43"/>
      <c r="E63" s="43"/>
      <c r="F63" s="43"/>
      <c r="G63" s="43"/>
      <c r="H63" s="43"/>
      <c r="I63" s="43"/>
      <c r="J63" s="44"/>
    </row>
    <row r="64" spans="1:10" ht="45" customHeight="1">
      <c r="A64" s="52" t="s">
        <v>67</v>
      </c>
      <c r="B64" s="52"/>
      <c r="C64" s="52"/>
      <c r="D64" s="52"/>
      <c r="E64" s="52"/>
      <c r="F64" s="52"/>
      <c r="G64" s="52"/>
      <c r="H64" s="52"/>
      <c r="I64" s="52"/>
      <c r="J64" s="52"/>
    </row>
    <row r="65" spans="1:10" ht="30.75" customHeight="1">
      <c r="A65" s="77" t="s">
        <v>75</v>
      </c>
      <c r="B65" s="77"/>
      <c r="C65" s="77"/>
      <c r="D65" s="77"/>
      <c r="E65" s="77"/>
      <c r="F65" s="77"/>
      <c r="G65" s="77"/>
      <c r="H65" s="77"/>
      <c r="I65" s="77"/>
      <c r="J65" s="77"/>
    </row>
    <row r="67" spans="2:7" ht="15">
      <c r="B67" s="45"/>
      <c r="C67" s="45"/>
      <c r="D67" s="45"/>
      <c r="E67" s="45"/>
      <c r="F67" s="45"/>
      <c r="G67" s="45"/>
    </row>
    <row r="68" spans="2:7" ht="15">
      <c r="B68" s="45"/>
      <c r="C68" s="45"/>
      <c r="D68" s="45"/>
      <c r="E68" s="45"/>
      <c r="F68" s="45"/>
      <c r="G68" s="45"/>
    </row>
  </sheetData>
  <sheetProtection/>
  <mergeCells count="7">
    <mergeCell ref="A65:J65"/>
    <mergeCell ref="A1:J1"/>
    <mergeCell ref="A2:A3"/>
    <mergeCell ref="B2:D2"/>
    <mergeCell ref="E2:G2"/>
    <mergeCell ref="H2:J2"/>
    <mergeCell ref="A64:J64"/>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BATIR</dc:creator>
  <cp:keywords/>
  <dc:description/>
  <cp:lastModifiedBy>ismail</cp:lastModifiedBy>
  <cp:lastPrinted>2015-10-06T13:24:49Z</cp:lastPrinted>
  <dcterms:created xsi:type="dcterms:W3CDTF">2015-10-06T13:04:36Z</dcterms:created>
  <dcterms:modified xsi:type="dcterms:W3CDTF">2015-10-08T12:48:57Z</dcterms:modified>
  <cp:category/>
  <cp:version/>
  <cp:contentType/>
  <cp:contentStatus/>
</cp:coreProperties>
</file>