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480" windowHeight="9780" activeTab="0"/>
  </bookViews>
  <sheets>
    <sheet name="YOLCU" sheetId="1" r:id="rId1"/>
    <sheet name="TÜM UÇAK" sheetId="2" r:id="rId2"/>
    <sheet name="TİCARİ UÇAK" sheetId="3" r:id="rId3"/>
    <sheet name="YÜK" sheetId="4" r:id="rId4"/>
  </sheets>
  <definedNames/>
  <calcPr fullCalcOnLoad="1"/>
</workbook>
</file>

<file path=xl/sharedStrings.xml><?xml version="1.0" encoding="utf-8"?>
<sst xmlns="http://schemas.openxmlformats.org/spreadsheetml/2006/main" count="299" uniqueCount="77">
  <si>
    <t xml:space="preserve">   TÜM UÇAK TRAFİĞİ</t>
  </si>
  <si>
    <t xml:space="preserve">Havalimanları </t>
  </si>
  <si>
    <t>2014 YILI EKİM SONU</t>
  </si>
  <si>
    <t>2015 YILI EKİM SONU
(Kesin Olmayan)</t>
  </si>
  <si>
    <t xml:space="preserve"> 2015 /2014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</si>
  <si>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</si>
  <si>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</si>
  <si>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</si>
  <si>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</si>
  <si>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</si>
  <si>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</si>
  <si>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</si>
  <si>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</si>
  <si>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</si>
  <si>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</si>
  <si>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</si>
  <si>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</si>
  <si>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</si>
  <si>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</si>
  <si>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</si>
  <si>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</si>
  <si>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</si>
  <si>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</si>
  <si>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</si>
  <si>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</si>
  <si>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</si>
  <si>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</si>
  <si>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</si>
  <si>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</si>
  <si>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</si>
  <si>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</si>
  <si>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</si>
  <si>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Y.S.E.</t>
  </si>
  <si>
    <t>Hatay</t>
  </si>
  <si>
    <t>Iğdır</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</si>
  <si>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</si>
  <si>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</si>
  <si>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</si>
  <si>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</si>
  <si>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</si>
  <si>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</si>
  <si>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</si>
  <si>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</si>
  <si>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</si>
  <si>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</si>
  <si>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</si>
  <si>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</si>
  <si>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</si>
  <si>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</si>
  <si>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</si>
  <si>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</si>
  <si>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</si>
  <si>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</si>
  <si>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</si>
  <si>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</si>
  <si>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</si>
  <si>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</si>
  <si>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</si>
  <si>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</si>
  <si>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</si>
  <si>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</si>
  <si>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</si>
  <si>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</si>
  <si>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</si>
  <si>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</si>
  <si>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</si>
  <si>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</si>
  <si>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</si>
  <si>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 xml:space="preserve">(**) Eskişehir Anadolu Havalimanı'nın adının Eskişehir Hasan Polatkan Havalimanı olarak değiştirilmesi Bakanlar Kurulu kararı ile  09.07 2015 tarihinde kararlaştırılmıştır. </t>
  </si>
  <si>
    <t>YOLCU TRAFİĞİ (Gelen-Giden)</t>
  </si>
  <si>
    <t>DHMİ DİREKT TR</t>
  </si>
  <si>
    <t>DİĞER DİREKT TR.Y.</t>
  </si>
  <si>
    <t>TÜRKİYE DİREKT TR.</t>
  </si>
  <si>
    <t>TÜRKİYE GENELİ DİREKT TRANSİT DAHİL</t>
  </si>
  <si>
    <t xml:space="preserve">   TİCARİ  UÇAK TRAFİĞİ</t>
  </si>
  <si>
    <t>YÜK TRAFİĞİ ( Bagaj+Kargo+Posta) (TON)</t>
  </si>
  <si>
    <t xml:space="preserv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</si>
</sst>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s>
  <fonts count="44">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11"/>
      <color theme="1"/>
      <name val="Tahom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4" tint="-0.24997000396251678"/>
        <bgColor indexed="64"/>
      </patternFill>
    </fill>
    <fill>
      <patternFill patternType="solid">
        <fgColor indexed="10"/>
        <bgColor indexed="64"/>
      </patternFill>
    </fill>
    <fill>
      <patternFill patternType="solid">
        <fgColor indexed="10"/>
        <bgColor indexed="64"/>
      </patternFill>
    </fill>
    <fill>
      <patternFill patternType="solid">
        <fgColor rgb="FFFF0000"/>
        <bgColor indexed="64"/>
      </patternFill>
    </fill>
    <fill>
      <patternFill patternType="solid">
        <fgColor theme="3" tint="-0.4999699890613556"/>
        <bgColor indexed="64"/>
      </patternFill>
    </fill>
    <fill>
      <patternFill patternType="solid">
        <fgColor rgb="FF00B050"/>
        <bgColor indexed="64"/>
      </patternFill>
    </fill>
    <fill>
      <patternFill patternType="solid">
        <fgColor rgb="FF00B050"/>
        <bgColor indexed="64"/>
      </patternFill>
    </fill>
    <fill>
      <patternFill patternType="solid">
        <fgColor rgb="FF00B0F0"/>
        <bgColor indexed="64"/>
      </patternFill>
    </fill>
    <fill>
      <patternFill patternType="solid">
        <fgColor theme="7"/>
        <bgColor indexed="64"/>
      </patternFill>
    </fill>
    <fill>
      <patternFill patternType="solid">
        <fgColor rgb="FF0070C0"/>
        <bgColor indexed="64"/>
      </patternFill>
    </fill>
    <fill>
      <patternFill patternType="solid">
        <fgColor theme="0" tint="-0.3499799966812134"/>
        <bgColor indexed="64"/>
      </patternFill>
    </fill>
    <fill>
      <patternFill patternType="solid">
        <fgColor rgb="FF0070C0"/>
        <bgColor indexed="64"/>
      </patternFill>
    </fill>
    <fill>
      <patternFill patternType="solid">
        <fgColor rgb="FF00B0F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7">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166" fontId="9"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8" borderId="12" xfId="41" applyNumberFormat="1" applyFont="1" applyFill="1" applyBorder="1" applyAlignment="1">
      <alignment horizontal="left"/>
    </xf>
    <xf numFmtId="3" fontId="8" fillId="8" borderId="0" xfId="41" applyNumberFormat="1" applyFont="1" applyFill="1" applyBorder="1" applyAlignment="1">
      <alignment horizontal="right" vertical="center"/>
    </xf>
    <xf numFmtId="3" fontId="9" fillId="8" borderId="0" xfId="41" applyNumberFormat="1" applyFont="1" applyFill="1" applyBorder="1" applyAlignment="1">
      <alignment horizontal="right" vertical="center"/>
    </xf>
    <xf numFmtId="3" fontId="9" fillId="8" borderId="13" xfId="41" applyNumberFormat="1" applyFont="1" applyFill="1" applyBorder="1" applyAlignment="1">
      <alignment horizontal="right" vertical="center"/>
    </xf>
    <xf numFmtId="165" fontId="7" fillId="35" borderId="12" xfId="41" applyNumberFormat="1" applyFont="1" applyFill="1" applyBorder="1" applyAlignment="1">
      <alignment horizontal="left"/>
    </xf>
    <xf numFmtId="166" fontId="9" fillId="8" borderId="13" xfId="41" applyNumberFormat="1" applyFont="1" applyFill="1" applyBorder="1" applyAlignment="1">
      <alignment horizontal="right" vertical="center"/>
    </xf>
    <xf numFmtId="166" fontId="9" fillId="8" borderId="0"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0" fontId="5" fillId="37" borderId="12" xfId="41" applyNumberFormat="1" applyFont="1" applyFill="1" applyBorder="1" applyAlignment="1">
      <alignment horizontal="left" vertical="center"/>
    </xf>
    <xf numFmtId="3" fontId="10" fillId="38" borderId="0" xfId="41" applyNumberFormat="1" applyFont="1" applyFill="1" applyBorder="1" applyAlignment="1">
      <alignment horizontal="right" vertical="center"/>
    </xf>
    <xf numFmtId="166" fontId="10" fillId="39" borderId="0" xfId="63" applyNumberFormat="1" applyFont="1" applyFill="1" applyBorder="1" applyAlignment="1">
      <alignment horizontal="right" vertical="center"/>
    </xf>
    <xf numFmtId="0" fontId="5" fillId="40" borderId="14" xfId="56" applyNumberFormat="1" applyFont="1" applyFill="1" applyBorder="1" applyAlignment="1">
      <alignment horizontal="left" vertical="center"/>
    </xf>
    <xf numFmtId="0" fontId="5" fillId="41" borderId="12" xfId="41" applyNumberFormat="1" applyFont="1" applyFill="1" applyBorder="1" applyAlignment="1">
      <alignment horizontal="left" vertical="center"/>
    </xf>
    <xf numFmtId="3" fontId="10" fillId="42" borderId="0" xfId="41" applyNumberFormat="1" applyFont="1" applyFill="1" applyBorder="1" applyAlignment="1">
      <alignment horizontal="right" vertical="center"/>
    </xf>
    <xf numFmtId="166" fontId="10" fillId="42" borderId="0" xfId="63" applyNumberFormat="1" applyFont="1" applyFill="1" applyBorder="1" applyAlignment="1">
      <alignment horizontal="right" vertical="center"/>
    </xf>
    <xf numFmtId="0" fontId="5" fillId="43" borderId="12" xfId="48" applyNumberFormat="1" applyFont="1" applyFill="1" applyBorder="1" applyAlignment="1">
      <alignment horizontal="left" vertical="center"/>
      <protection/>
    </xf>
    <xf numFmtId="0" fontId="5" fillId="44" borderId="12" xfId="48" applyNumberFormat="1" applyFont="1" applyFill="1" applyBorder="1" applyAlignment="1">
      <alignment horizontal="left" vertical="center"/>
      <protection/>
    </xf>
    <xf numFmtId="0" fontId="5" fillId="45" borderId="14" xfId="48" applyNumberFormat="1" applyFont="1" applyFill="1" applyBorder="1" applyAlignment="1">
      <alignment horizontal="left" vertical="center"/>
      <protection/>
    </xf>
    <xf numFmtId="0" fontId="5" fillId="41" borderId="14" xfId="48" applyNumberFormat="1" applyFont="1" applyFill="1" applyBorder="1" applyAlignment="1">
      <alignment horizontal="left" vertical="center"/>
      <protection/>
    </xf>
    <xf numFmtId="3" fontId="10" fillId="42" borderId="15" xfId="48" applyNumberFormat="1" applyFont="1" applyFill="1" applyBorder="1" applyAlignment="1">
      <alignment horizontal="right"/>
      <protection/>
    </xf>
    <xf numFmtId="165" fontId="7" fillId="34" borderId="12" xfId="41" applyNumberFormat="1" applyFont="1" applyFill="1" applyBorder="1" applyAlignment="1">
      <alignment horizontal="left" vertical="center"/>
    </xf>
    <xf numFmtId="165" fontId="7" fillId="8" borderId="12" xfId="41" applyNumberFormat="1" applyFont="1" applyFill="1" applyBorder="1" applyAlignment="1">
      <alignment horizontal="left" vertical="center"/>
    </xf>
    <xf numFmtId="165" fontId="7" fillId="35" borderId="12" xfId="41" applyNumberFormat="1" applyFont="1" applyFill="1" applyBorder="1" applyAlignment="1">
      <alignment horizontal="left" vertical="center"/>
    </xf>
    <xf numFmtId="4" fontId="9" fillId="8" borderId="13" xfId="41" applyNumberFormat="1" applyFont="1" applyFill="1" applyBorder="1" applyAlignment="1">
      <alignment horizontal="right" vertical="center"/>
    </xf>
    <xf numFmtId="166" fontId="9" fillId="34" borderId="13" xfId="41"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3" fontId="5" fillId="38" borderId="0" xfId="41" applyNumberFormat="1" applyFont="1" applyFill="1" applyBorder="1" applyAlignment="1">
      <alignment horizontal="right" vertical="center"/>
    </xf>
    <xf numFmtId="166" fontId="5" fillId="39" borderId="0" xfId="63" applyNumberFormat="1" applyFont="1" applyFill="1" applyBorder="1" applyAlignment="1">
      <alignment horizontal="right" vertical="center"/>
    </xf>
    <xf numFmtId="165" fontId="10" fillId="40" borderId="12" xfId="59" applyNumberFormat="1" applyFont="1" applyFill="1" applyBorder="1" applyAlignment="1">
      <alignment vertical="center"/>
    </xf>
    <xf numFmtId="165" fontId="10" fillId="40" borderId="0" xfId="59" applyNumberFormat="1" applyFont="1" applyFill="1" applyBorder="1" applyAlignment="1">
      <alignment vertical="center"/>
    </xf>
    <xf numFmtId="165" fontId="10" fillId="40" borderId="13" xfId="59" applyNumberFormat="1" applyFont="1" applyFill="1" applyBorder="1" applyAlignment="1">
      <alignment vertical="center"/>
    </xf>
    <xf numFmtId="165" fontId="10" fillId="40" borderId="14" xfId="59" applyNumberFormat="1" applyFont="1" applyFill="1" applyBorder="1" applyAlignment="1">
      <alignment vertical="center"/>
    </xf>
    <xf numFmtId="165" fontId="10" fillId="40" borderId="15" xfId="59" applyNumberFormat="1" applyFont="1" applyFill="1" applyBorder="1" applyAlignment="1">
      <alignment vertical="center"/>
    </xf>
    <xf numFmtId="165" fontId="10" fillId="40" borderId="16" xfId="59" applyNumberFormat="1" applyFont="1" applyFill="1" applyBorder="1" applyAlignment="1">
      <alignment vertical="center"/>
    </xf>
    <xf numFmtId="1" fontId="0" fillId="0" borderId="0" xfId="0" applyNumberFormat="1" applyAlignment="1">
      <alignment/>
    </xf>
    <xf numFmtId="165" fontId="10" fillId="46" borderId="12" xfId="59" applyNumberFormat="1" applyFont="1" applyFill="1" applyBorder="1" applyAlignment="1">
      <alignment horizontal="center" vertical="center"/>
    </xf>
    <xf numFmtId="165" fontId="10" fillId="46" borderId="0" xfId="59" applyNumberFormat="1" applyFont="1" applyFill="1" applyBorder="1" applyAlignment="1">
      <alignment horizontal="center" vertical="center"/>
    </xf>
    <xf numFmtId="165" fontId="10" fillId="46" borderId="13" xfId="59" applyNumberFormat="1" applyFont="1" applyFill="1" applyBorder="1" applyAlignment="1">
      <alignment horizontal="center" vertical="center"/>
    </xf>
    <xf numFmtId="165" fontId="10" fillId="46" borderId="14" xfId="59" applyNumberFormat="1" applyFont="1" applyFill="1" applyBorder="1" applyAlignment="1">
      <alignment horizontal="center" vertical="center"/>
    </xf>
    <xf numFmtId="165" fontId="10" fillId="46" borderId="15" xfId="59" applyNumberFormat="1" applyFont="1" applyFill="1" applyBorder="1" applyAlignment="1">
      <alignment horizontal="center" vertical="center"/>
    </xf>
    <xf numFmtId="165" fontId="10" fillId="46" borderId="16" xfId="59" applyNumberFormat="1" applyFont="1" applyFill="1" applyBorder="1" applyAlignment="1">
      <alignment horizontal="center" vertical="center"/>
    </xf>
    <xf numFmtId="0" fontId="0" fillId="0" borderId="17" xfId="0" applyBorder="1" applyAlignment="1">
      <alignment horizontal="left" wrapText="1"/>
    </xf>
    <xf numFmtId="0" fontId="0" fillId="0" borderId="0" xfId="0" applyAlignment="1">
      <alignment horizontal="left" wrapText="1"/>
    </xf>
    <xf numFmtId="165" fontId="43" fillId="8" borderId="18" xfId="56" applyNumberFormat="1" applyFont="1" applyFill="1" applyBorder="1" applyAlignment="1">
      <alignment horizontal="center" vertical="center"/>
    </xf>
    <xf numFmtId="165" fontId="43" fillId="8" borderId="17" xfId="56" applyNumberFormat="1" applyFont="1" applyFill="1" applyBorder="1" applyAlignment="1">
      <alignment horizontal="center" vertical="center"/>
    </xf>
    <xf numFmtId="165" fontId="43" fillId="8" borderId="19"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0"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7" fontId="10" fillId="40" borderId="0" xfId="59" applyNumberFormat="1" applyFont="1" applyFill="1" applyBorder="1" applyAlignment="1">
      <alignment horizontal="right" vertical="center"/>
    </xf>
    <xf numFmtId="166" fontId="10" fillId="40" borderId="15" xfId="59" applyNumberFormat="1" applyFont="1" applyFill="1" applyBorder="1" applyAlignment="1">
      <alignment horizontal="right" vertical="center"/>
    </xf>
    <xf numFmtId="166" fontId="10" fillId="40" borderId="16" xfId="59" applyNumberFormat="1" applyFont="1" applyFill="1" applyBorder="1" applyAlignment="1">
      <alignment horizontal="right" vertical="center"/>
    </xf>
    <xf numFmtId="3" fontId="10" fillId="42" borderId="21" xfId="48" applyNumberFormat="1" applyFont="1" applyFill="1" applyBorder="1" applyAlignment="1">
      <alignment horizontal="right"/>
      <protection/>
    </xf>
    <xf numFmtId="166" fontId="10" fillId="42" borderId="21" xfId="48" applyNumberFormat="1" applyFont="1" applyFill="1" applyBorder="1" applyAlignment="1">
      <alignment horizontal="right"/>
      <protection/>
    </xf>
    <xf numFmtId="166" fontId="10" fillId="42" borderId="22" xfId="48" applyNumberFormat="1" applyFont="1" applyFill="1" applyBorder="1" applyAlignment="1">
      <alignment horizontal="right"/>
      <protection/>
    </xf>
    <xf numFmtId="3" fontId="10" fillId="30" borderId="0" xfId="57" applyNumberFormat="1" applyFont="1" applyFill="1" applyBorder="1" applyAlignment="1">
      <alignment horizontal="right" vertical="center"/>
    </xf>
    <xf numFmtId="166" fontId="10" fillId="30" borderId="0" xfId="57" applyNumberFormat="1" applyFont="1" applyFill="1" applyBorder="1" applyAlignment="1">
      <alignment horizontal="right"/>
    </xf>
    <xf numFmtId="166" fontId="10" fillId="30" borderId="13" xfId="57" applyNumberFormat="1" applyFont="1" applyFill="1" applyBorder="1" applyAlignment="1">
      <alignment horizontal="right"/>
    </xf>
    <xf numFmtId="3" fontId="10" fillId="47" borderId="15" xfId="48" applyNumberFormat="1" applyFont="1" applyFill="1" applyBorder="1" applyAlignment="1">
      <alignment horizontal="right" vertical="center"/>
      <protection/>
    </xf>
    <xf numFmtId="166" fontId="10" fillId="47" borderId="15" xfId="48" applyNumberFormat="1" applyFont="1" applyFill="1" applyBorder="1" applyAlignment="1">
      <alignment horizontal="right"/>
      <protection/>
    </xf>
    <xf numFmtId="166" fontId="10" fillId="47" borderId="16" xfId="48" applyNumberFormat="1" applyFont="1" applyFill="1" applyBorder="1" applyAlignment="1">
      <alignment horizontal="right"/>
      <protection/>
    </xf>
    <xf numFmtId="3" fontId="10" fillId="48" borderId="0" xfId="48" applyNumberFormat="1" applyFont="1" applyFill="1" applyBorder="1" applyAlignment="1">
      <alignment horizontal="right" vertical="center"/>
      <protection/>
    </xf>
    <xf numFmtId="166" fontId="10" fillId="48" borderId="0" xfId="48" applyNumberFormat="1" applyFont="1" applyFill="1" applyBorder="1" applyAlignment="1">
      <alignment horizontal="right"/>
      <protection/>
    </xf>
    <xf numFmtId="166" fontId="10" fillId="48" borderId="13"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6"/>
  <sheetViews>
    <sheetView tabSelected="1" zoomScale="80" zoomScaleNormal="80" zoomScalePageLayoutView="0" workbookViewId="0" topLeftCell="A22">
      <selection activeCell="B55" sqref="B55"/>
    </sheetView>
  </sheetViews>
  <sheetFormatPr defaultColWidth="9.140625" defaultRowHeight="15"/>
  <cols>
    <col min="1" max="1" width="27.28125" style="0" customWidth="1"/>
    <col min="2" max="10" width="14.28125" style="0" customWidth="1"/>
  </cols>
  <sheetData>
    <row r="1" spans="1:10" ht="27" customHeight="1">
      <c r="A1" s="54" t="s">
        <v>69</v>
      </c>
      <c r="B1" s="55"/>
      <c r="C1" s="55"/>
      <c r="D1" s="55"/>
      <c r="E1" s="55"/>
      <c r="F1" s="55"/>
      <c r="G1" s="55"/>
      <c r="H1" s="55"/>
      <c r="I1" s="55"/>
      <c r="J1" s="56"/>
    </row>
    <row r="2" spans="1:10" ht="27" customHeight="1">
      <c r="A2" s="57" t="s">
        <v>1</v>
      </c>
      <c r="B2" s="59" t="s">
        <v>2</v>
      </c>
      <c r="C2" s="59"/>
      <c r="D2" s="59"/>
      <c r="E2" s="59" t="s">
        <v>3</v>
      </c>
      <c r="F2" s="59"/>
      <c r="G2" s="59"/>
      <c r="H2" s="60" t="s">
        <v>4</v>
      </c>
      <c r="I2" s="60"/>
      <c r="J2" s="61"/>
    </row>
    <row r="3" spans="1:10" ht="15">
      <c r="A3" s="58"/>
      <c r="B3" s="1" t="s">
        <v>5</v>
      </c>
      <c r="C3" s="1" t="s">
        <v>6</v>
      </c>
      <c r="D3" s="1" t="s">
        <v>7</v>
      </c>
      <c r="E3" s="1" t="s">
        <v>5</v>
      </c>
      <c r="F3" s="1" t="s">
        <v>6</v>
      </c>
      <c r="G3" s="1" t="s">
        <v>7</v>
      </c>
      <c r="H3" s="1" t="s">
        <v>5</v>
      </c>
      <c r="I3" s="1" t="s">
        <v>6</v>
      </c>
      <c r="J3" s="2" t="s">
        <v>7</v>
      </c>
    </row>
    <row r="4" spans="1:10" ht="15">
      <c r="A4" s="3" t="s">
        <v>8</v>
      </c>
      <c r="B4" s="4">
        <v>15662194</v>
      </c>
      <c r="C4" s="4">
        <v>32112128</v>
      </c>
      <c r="D4" s="4">
        <f>+B4+C4</f>
        <v>47774322</v>
      </c>
      <c r="E4" s="4">
        <v>16489790</v>
      </c>
      <c r="F4" s="4">
        <v>35672335</v>
      </c>
      <c r="G4" s="4">
        <f>+E4+F4</f>
        <v>52162125</v>
      </c>
      <c r="H4" s="6">
        <f>+((E4-B4)/B4)*100</f>
        <v>5.2840361956951885</v>
      </c>
      <c r="I4" s="6">
        <f aca="true" t="shared" si="0" ref="I4:J18">+((F4-C4)/C4)*100</f>
        <v>11.086798732242222</v>
      </c>
      <c r="J4" s="7">
        <f t="shared" si="0"/>
        <v>9.18443803346911</v>
      </c>
    </row>
    <row r="5" spans="1:10" ht="15">
      <c r="A5" s="8" t="s">
        <v>61</v>
      </c>
      <c r="B5" s="9">
        <v>12557305</v>
      </c>
      <c r="C5" s="9">
        <v>7292355</v>
      </c>
      <c r="D5" s="9">
        <f aca="true" t="shared" si="1" ref="D5:D58">+B5+C5</f>
        <v>19849660</v>
      </c>
      <c r="E5" s="9">
        <v>15540459</v>
      </c>
      <c r="F5" s="9">
        <v>8137028</v>
      </c>
      <c r="G5" s="9">
        <f aca="true" t="shared" si="2" ref="G5:G58">+E5+F5</f>
        <v>23677487</v>
      </c>
      <c r="H5" s="10">
        <f>+((E5-B5)/B5)*100</f>
        <v>23.75632351049847</v>
      </c>
      <c r="I5" s="10">
        <f t="shared" si="0"/>
        <v>11.582993422563767</v>
      </c>
      <c r="J5" s="11">
        <f t="shared" si="0"/>
        <v>19.284093531073076</v>
      </c>
    </row>
    <row r="6" spans="1:10" ht="15">
      <c r="A6" s="12" t="s">
        <v>9</v>
      </c>
      <c r="B6" s="4">
        <v>7988186</v>
      </c>
      <c r="C6" s="4">
        <v>1260473</v>
      </c>
      <c r="D6" s="4">
        <f t="shared" si="1"/>
        <v>9248659</v>
      </c>
      <c r="E6" s="4">
        <v>8842029</v>
      </c>
      <c r="F6" s="4">
        <v>1367096</v>
      </c>
      <c r="G6" s="4">
        <f t="shared" si="2"/>
        <v>10209125</v>
      </c>
      <c r="H6" s="6">
        <f>+((E6-B6)/B6)*100</f>
        <v>10.688822218210744</v>
      </c>
      <c r="I6" s="6">
        <f t="shared" si="0"/>
        <v>8.458967387639401</v>
      </c>
      <c r="J6" s="7">
        <f t="shared" si="0"/>
        <v>10.38492174919629</v>
      </c>
    </row>
    <row r="7" spans="1:10" ht="15">
      <c r="A7" s="8" t="s">
        <v>10</v>
      </c>
      <c r="B7" s="9">
        <v>6967507</v>
      </c>
      <c r="C7" s="9">
        <v>2391070</v>
      </c>
      <c r="D7" s="9">
        <f t="shared" si="1"/>
        <v>9358577</v>
      </c>
      <c r="E7" s="9">
        <v>7893057</v>
      </c>
      <c r="F7" s="9">
        <v>2399733</v>
      </c>
      <c r="G7" s="9">
        <f t="shared" si="2"/>
        <v>10292790</v>
      </c>
      <c r="H7" s="10">
        <f>+((E7-B7)/B7)*100</f>
        <v>13.283804379385625</v>
      </c>
      <c r="I7" s="14">
        <f t="shared" si="0"/>
        <v>0.36230641511959083</v>
      </c>
      <c r="J7" s="11">
        <f t="shared" si="0"/>
        <v>9.982425746991236</v>
      </c>
    </row>
    <row r="8" spans="1:10" ht="15">
      <c r="A8" s="12" t="s">
        <v>11</v>
      </c>
      <c r="B8" s="4">
        <v>5305861</v>
      </c>
      <c r="C8" s="4">
        <v>21135057</v>
      </c>
      <c r="D8" s="4">
        <f t="shared" si="1"/>
        <v>26440918</v>
      </c>
      <c r="E8" s="4">
        <v>5911658</v>
      </c>
      <c r="F8" s="4">
        <v>19995923</v>
      </c>
      <c r="G8" s="4">
        <f t="shared" si="2"/>
        <v>25907581</v>
      </c>
      <c r="H8" s="6">
        <f>+((E8-B8)/B8)*100</f>
        <v>11.417506037191702</v>
      </c>
      <c r="I8" s="6">
        <f t="shared" si="0"/>
        <v>-5.38978437578853</v>
      </c>
      <c r="J8" s="7">
        <f t="shared" si="0"/>
        <v>-2.0170895730624783</v>
      </c>
    </row>
    <row r="9" spans="1:10" ht="15">
      <c r="A9" s="8" t="s">
        <v>62</v>
      </c>
      <c r="B9" s="9">
        <v>285625</v>
      </c>
      <c r="C9" s="9">
        <v>390720</v>
      </c>
      <c r="D9" s="9">
        <f t="shared" si="1"/>
        <v>676345</v>
      </c>
      <c r="E9" s="9">
        <v>351540</v>
      </c>
      <c r="F9" s="9">
        <v>504022</v>
      </c>
      <c r="G9" s="9">
        <f t="shared" si="2"/>
        <v>855562</v>
      </c>
      <c r="H9" s="10">
        <f>+((E9-B9)/B9)*100</f>
        <v>23.07746170678337</v>
      </c>
      <c r="I9" s="10">
        <f t="shared" si="0"/>
        <v>28.998259623259624</v>
      </c>
      <c r="J9" s="11">
        <f t="shared" si="0"/>
        <v>26.497867212739063</v>
      </c>
    </row>
    <row r="10" spans="1:10" ht="15">
      <c r="A10" s="12" t="s">
        <v>12</v>
      </c>
      <c r="B10" s="4">
        <v>937944</v>
      </c>
      <c r="C10" s="4">
        <v>3276792</v>
      </c>
      <c r="D10" s="4">
        <f t="shared" si="1"/>
        <v>4214736</v>
      </c>
      <c r="E10" s="4">
        <v>1088595</v>
      </c>
      <c r="F10" s="4">
        <v>3161062</v>
      </c>
      <c r="G10" s="4">
        <f t="shared" si="2"/>
        <v>4249657</v>
      </c>
      <c r="H10" s="6">
        <f>+((E10-B10)/B10)*100</f>
        <v>16.06183311583634</v>
      </c>
      <c r="I10" s="6">
        <f t="shared" si="0"/>
        <v>-3.5318079389842256</v>
      </c>
      <c r="J10" s="7">
        <f t="shared" si="0"/>
        <v>0.8285453703387353</v>
      </c>
    </row>
    <row r="11" spans="1:10" ht="15">
      <c r="A11" s="8" t="s">
        <v>13</v>
      </c>
      <c r="B11" s="9">
        <v>1861035</v>
      </c>
      <c r="C11" s="9">
        <v>1830599</v>
      </c>
      <c r="D11" s="9">
        <f t="shared" si="1"/>
        <v>3691634</v>
      </c>
      <c r="E11" s="9">
        <v>2137850</v>
      </c>
      <c r="F11" s="9">
        <v>1574670</v>
      </c>
      <c r="G11" s="9">
        <f t="shared" si="2"/>
        <v>3712520</v>
      </c>
      <c r="H11" s="10">
        <f>+((E11-B11)/B11)*100</f>
        <v>14.874250081271981</v>
      </c>
      <c r="I11" s="10">
        <f t="shared" si="0"/>
        <v>-13.980615088285308</v>
      </c>
      <c r="J11" s="11">
        <f t="shared" si="0"/>
        <v>0.5657657286719106</v>
      </c>
    </row>
    <row r="12" spans="1:10" ht="15">
      <c r="A12" s="12" t="s">
        <v>14</v>
      </c>
      <c r="B12" s="4">
        <v>3347464</v>
      </c>
      <c r="C12" s="4">
        <v>541980</v>
      </c>
      <c r="D12" s="4">
        <f t="shared" si="1"/>
        <v>3889444</v>
      </c>
      <c r="E12" s="4">
        <v>3812637</v>
      </c>
      <c r="F12" s="4">
        <v>611245</v>
      </c>
      <c r="G12" s="4">
        <f t="shared" si="2"/>
        <v>4423882</v>
      </c>
      <c r="H12" s="6">
        <f>+((E12-B12)/B12)*100</f>
        <v>13.896280886067784</v>
      </c>
      <c r="I12" s="6">
        <f t="shared" si="0"/>
        <v>12.77999188161925</v>
      </c>
      <c r="J12" s="7">
        <f t="shared" si="0"/>
        <v>13.740730037506646</v>
      </c>
    </row>
    <row r="13" spans="1:10" ht="15">
      <c r="A13" s="8" t="s">
        <v>15</v>
      </c>
      <c r="B13" s="9">
        <v>2234197</v>
      </c>
      <c r="C13" s="9">
        <v>101488</v>
      </c>
      <c r="D13" s="9">
        <f t="shared" si="1"/>
        <v>2335685</v>
      </c>
      <c r="E13" s="9">
        <v>2756368</v>
      </c>
      <c r="F13" s="9">
        <v>111164</v>
      </c>
      <c r="G13" s="9">
        <f t="shared" si="2"/>
        <v>2867532</v>
      </c>
      <c r="H13" s="10">
        <f>+((E13-B13)/B13)*100</f>
        <v>23.37175280425137</v>
      </c>
      <c r="I13" s="10">
        <f t="shared" si="0"/>
        <v>9.534132114141574</v>
      </c>
      <c r="J13" s="11">
        <f t="shared" si="0"/>
        <v>22.770493452670202</v>
      </c>
    </row>
    <row r="14" spans="1:10" ht="15">
      <c r="A14" s="12" t="s">
        <v>16</v>
      </c>
      <c r="B14" s="4">
        <v>814216</v>
      </c>
      <c r="C14" s="4">
        <v>14084</v>
      </c>
      <c r="D14" s="4">
        <f t="shared" si="1"/>
        <v>828300</v>
      </c>
      <c r="E14" s="4">
        <v>900688</v>
      </c>
      <c r="F14" s="4">
        <v>11820</v>
      </c>
      <c r="G14" s="4">
        <f t="shared" si="2"/>
        <v>912508</v>
      </c>
      <c r="H14" s="6">
        <f>+((E14-B14)/B14)*100</f>
        <v>10.620277665877358</v>
      </c>
      <c r="I14" s="6">
        <f t="shared" si="0"/>
        <v>-16.07497869923317</v>
      </c>
      <c r="J14" s="7">
        <f t="shared" si="0"/>
        <v>10.16636484365568</v>
      </c>
    </row>
    <row r="15" spans="1:10" ht="15">
      <c r="A15" s="8" t="s">
        <v>17</v>
      </c>
      <c r="B15" s="9">
        <v>1603510</v>
      </c>
      <c r="C15" s="9">
        <v>175020</v>
      </c>
      <c r="D15" s="9">
        <f t="shared" si="1"/>
        <v>1778530</v>
      </c>
      <c r="E15" s="9">
        <v>1991561</v>
      </c>
      <c r="F15" s="9">
        <v>177919</v>
      </c>
      <c r="G15" s="9">
        <f t="shared" si="2"/>
        <v>2169480</v>
      </c>
      <c r="H15" s="10">
        <f>+((E15-B15)/B15)*100</f>
        <v>24.200098533841384</v>
      </c>
      <c r="I15" s="10">
        <f t="shared" si="0"/>
        <v>1.6563821277568276</v>
      </c>
      <c r="J15" s="11">
        <f t="shared" si="0"/>
        <v>21.981636520047452</v>
      </c>
    </row>
    <row r="16" spans="1:10" ht="15">
      <c r="A16" s="12" t="s">
        <v>18</v>
      </c>
      <c r="B16" s="4">
        <v>132833</v>
      </c>
      <c r="C16" s="4"/>
      <c r="D16" s="4">
        <f t="shared" si="1"/>
        <v>132833</v>
      </c>
      <c r="E16" s="4">
        <v>157563</v>
      </c>
      <c r="F16" s="4"/>
      <c r="G16" s="4">
        <f t="shared" si="2"/>
        <v>157563</v>
      </c>
      <c r="H16" s="6">
        <f>+((E16-B16)/B16)*100</f>
        <v>18.617361649590087</v>
      </c>
      <c r="I16" s="6"/>
      <c r="J16" s="7">
        <f t="shared" si="0"/>
        <v>18.617361649590087</v>
      </c>
    </row>
    <row r="17" spans="1:10" ht="15">
      <c r="A17" s="8" t="s">
        <v>19</v>
      </c>
      <c r="B17" s="9">
        <v>170435</v>
      </c>
      <c r="C17" s="9"/>
      <c r="D17" s="9">
        <f t="shared" si="1"/>
        <v>170435</v>
      </c>
      <c r="E17" s="9">
        <v>178454</v>
      </c>
      <c r="F17" s="9"/>
      <c r="G17" s="9">
        <f t="shared" si="2"/>
        <v>178454</v>
      </c>
      <c r="H17" s="10">
        <f>+((E17-B17)/B17)*100</f>
        <v>4.705019508903688</v>
      </c>
      <c r="I17" s="10"/>
      <c r="J17" s="11">
        <f t="shared" si="0"/>
        <v>4.705019508903688</v>
      </c>
    </row>
    <row r="18" spans="1:10" ht="15">
      <c r="A18" s="12" t="s">
        <v>20</v>
      </c>
      <c r="B18" s="4">
        <v>113481</v>
      </c>
      <c r="C18" s="4">
        <v>2281</v>
      </c>
      <c r="D18" s="4">
        <f t="shared" si="1"/>
        <v>115762</v>
      </c>
      <c r="E18" s="4">
        <v>119805</v>
      </c>
      <c r="F18" s="4">
        <v>3322</v>
      </c>
      <c r="G18" s="4">
        <f t="shared" si="2"/>
        <v>123127</v>
      </c>
      <c r="H18" s="6">
        <f>+((E18-B18)/B18)*100</f>
        <v>5.5727390488275566</v>
      </c>
      <c r="I18" s="6">
        <f>+((F18-C18)/C18)*100</f>
        <v>45.63787812362999</v>
      </c>
      <c r="J18" s="7">
        <f t="shared" si="0"/>
        <v>6.362191392684992</v>
      </c>
    </row>
    <row r="19" spans="1:10" ht="15">
      <c r="A19" s="8" t="s">
        <v>63</v>
      </c>
      <c r="B19" s="9"/>
      <c r="C19" s="9"/>
      <c r="D19" s="9"/>
      <c r="E19" s="9"/>
      <c r="F19" s="9"/>
      <c r="G19" s="9"/>
      <c r="H19" s="10"/>
      <c r="I19" s="10"/>
      <c r="J19" s="11"/>
    </row>
    <row r="20" spans="1:10" ht="15">
      <c r="A20" s="12" t="s">
        <v>21</v>
      </c>
      <c r="B20" s="4">
        <v>178437</v>
      </c>
      <c r="C20" s="4">
        <v>6674</v>
      </c>
      <c r="D20" s="4">
        <f t="shared" si="1"/>
        <v>185111</v>
      </c>
      <c r="E20" s="4">
        <v>289556</v>
      </c>
      <c r="F20" s="4">
        <v>9455</v>
      </c>
      <c r="G20" s="4">
        <f t="shared" si="2"/>
        <v>299011</v>
      </c>
      <c r="H20" s="6">
        <f>+((E20-B20)/B20)*100</f>
        <v>62.27351950548373</v>
      </c>
      <c r="I20" s="6">
        <f>+((F20-C20)/C20)*100</f>
        <v>41.66916391968834</v>
      </c>
      <c r="J20" s="7">
        <f>+((G20-D20)/D20)*100</f>
        <v>61.53064917806073</v>
      </c>
    </row>
    <row r="21" spans="1:10" ht="15">
      <c r="A21" s="8" t="s">
        <v>22</v>
      </c>
      <c r="B21" s="9">
        <v>244</v>
      </c>
      <c r="C21" s="9"/>
      <c r="D21" s="9">
        <f t="shared" si="1"/>
        <v>244</v>
      </c>
      <c r="E21" s="9">
        <v>286</v>
      </c>
      <c r="F21" s="9"/>
      <c r="G21" s="9">
        <f t="shared" si="2"/>
        <v>286</v>
      </c>
      <c r="H21" s="10">
        <f aca="true" t="shared" si="3" ref="H21:J60">+((E21-B21)/B21)*100</f>
        <v>17.21311475409836</v>
      </c>
      <c r="I21" s="10"/>
      <c r="J21" s="11">
        <f aca="true" t="shared" si="4" ref="J21:J58">+((G21-D21)/D21)*100</f>
        <v>17.21311475409836</v>
      </c>
    </row>
    <row r="22" spans="1:10" ht="15">
      <c r="A22" s="12" t="s">
        <v>23</v>
      </c>
      <c r="B22" s="4">
        <v>362492</v>
      </c>
      <c r="C22" s="4">
        <v>338</v>
      </c>
      <c r="D22" s="4">
        <f t="shared" si="1"/>
        <v>362830</v>
      </c>
      <c r="E22" s="4">
        <v>160733</v>
      </c>
      <c r="F22" s="4">
        <v>350</v>
      </c>
      <c r="G22" s="4">
        <f t="shared" si="2"/>
        <v>161083</v>
      </c>
      <c r="H22" s="6">
        <f t="shared" si="3"/>
        <v>-55.658883506394616</v>
      </c>
      <c r="I22" s="6">
        <f t="shared" si="3"/>
        <v>3.5502958579881656</v>
      </c>
      <c r="J22" s="7">
        <f t="shared" si="4"/>
        <v>-55.603726262988175</v>
      </c>
    </row>
    <row r="23" spans="1:10" ht="15">
      <c r="A23" s="8" t="s">
        <v>24</v>
      </c>
      <c r="B23" s="9">
        <v>101202</v>
      </c>
      <c r="C23" s="9"/>
      <c r="D23" s="9">
        <f t="shared" si="1"/>
        <v>101202</v>
      </c>
      <c r="E23" s="9">
        <v>111777</v>
      </c>
      <c r="F23" s="9"/>
      <c r="G23" s="9">
        <f t="shared" si="2"/>
        <v>111777</v>
      </c>
      <c r="H23" s="10">
        <f t="shared" si="3"/>
        <v>10.449398233236497</v>
      </c>
      <c r="I23" s="10"/>
      <c r="J23" s="11">
        <f t="shared" si="4"/>
        <v>10.449398233236497</v>
      </c>
    </row>
    <row r="24" spans="1:10" ht="15">
      <c r="A24" s="12" t="s">
        <v>25</v>
      </c>
      <c r="B24" s="4">
        <v>39227</v>
      </c>
      <c r="C24" s="4">
        <v>28633</v>
      </c>
      <c r="D24" s="4">
        <f t="shared" si="1"/>
        <v>67860</v>
      </c>
      <c r="E24" s="4">
        <v>119065</v>
      </c>
      <c r="F24" s="4">
        <v>24702</v>
      </c>
      <c r="G24" s="4">
        <f t="shared" si="2"/>
        <v>143767</v>
      </c>
      <c r="H24" s="6">
        <f t="shared" si="3"/>
        <v>203.52818211945856</v>
      </c>
      <c r="I24" s="6">
        <f t="shared" si="3"/>
        <v>-13.72891418992072</v>
      </c>
      <c r="J24" s="7">
        <f t="shared" si="4"/>
        <v>111.85823754789273</v>
      </c>
    </row>
    <row r="25" spans="1:10" ht="15">
      <c r="A25" s="8" t="s">
        <v>26</v>
      </c>
      <c r="B25" s="9">
        <v>32348</v>
      </c>
      <c r="C25" s="9">
        <v>359</v>
      </c>
      <c r="D25" s="9">
        <f t="shared" si="1"/>
        <v>32707</v>
      </c>
      <c r="E25" s="9">
        <v>143754</v>
      </c>
      <c r="F25" s="9">
        <v>878</v>
      </c>
      <c r="G25" s="9">
        <f t="shared" si="2"/>
        <v>144632</v>
      </c>
      <c r="H25" s="10">
        <f t="shared" si="3"/>
        <v>344.39841721281067</v>
      </c>
      <c r="I25" s="10">
        <f t="shared" si="3"/>
        <v>144.56824512534817</v>
      </c>
      <c r="J25" s="11">
        <f t="shared" si="4"/>
        <v>342.2050325618369</v>
      </c>
    </row>
    <row r="26" spans="1:10" ht="15">
      <c r="A26" s="12" t="s">
        <v>27</v>
      </c>
      <c r="B26" s="4"/>
      <c r="C26" s="4"/>
      <c r="D26" s="4"/>
      <c r="E26" s="4"/>
      <c r="F26" s="4"/>
      <c r="G26" s="4"/>
      <c r="H26" s="6"/>
      <c r="I26" s="6"/>
      <c r="J26" s="7"/>
    </row>
    <row r="27" spans="1:10" ht="15">
      <c r="A27" s="8" t="s">
        <v>28</v>
      </c>
      <c r="B27" s="9">
        <v>333545</v>
      </c>
      <c r="C27" s="9">
        <v>4705</v>
      </c>
      <c r="D27" s="9">
        <f t="shared" si="1"/>
        <v>338250</v>
      </c>
      <c r="E27" s="9">
        <v>409812</v>
      </c>
      <c r="F27" s="9">
        <v>6733</v>
      </c>
      <c r="G27" s="9">
        <f t="shared" si="2"/>
        <v>416545</v>
      </c>
      <c r="H27" s="10">
        <f t="shared" si="3"/>
        <v>22.86558035647364</v>
      </c>
      <c r="I27" s="10">
        <f t="shared" si="3"/>
        <v>43.10308182784272</v>
      </c>
      <c r="J27" s="11">
        <f t="shared" si="4"/>
        <v>23.14708056171471</v>
      </c>
    </row>
    <row r="28" spans="1:10" ht="15">
      <c r="A28" s="12" t="s">
        <v>29</v>
      </c>
      <c r="B28" s="4">
        <v>1515277</v>
      </c>
      <c r="C28" s="4">
        <v>15931</v>
      </c>
      <c r="D28" s="4">
        <f t="shared" si="1"/>
        <v>1531208</v>
      </c>
      <c r="E28" s="4">
        <v>1737754</v>
      </c>
      <c r="F28" s="4">
        <v>14220</v>
      </c>
      <c r="G28" s="4">
        <f t="shared" si="2"/>
        <v>1751974</v>
      </c>
      <c r="H28" s="6">
        <f t="shared" si="3"/>
        <v>14.68226601472866</v>
      </c>
      <c r="I28" s="6">
        <f t="shared" si="3"/>
        <v>-10.740066536940557</v>
      </c>
      <c r="J28" s="7">
        <f t="shared" si="4"/>
        <v>14.417766887320338</v>
      </c>
    </row>
    <row r="29" spans="1:10" ht="15">
      <c r="A29" s="8" t="s">
        <v>30</v>
      </c>
      <c r="B29" s="9">
        <v>723750</v>
      </c>
      <c r="C29" s="9">
        <v>34984</v>
      </c>
      <c r="D29" s="9">
        <f t="shared" si="1"/>
        <v>758734</v>
      </c>
      <c r="E29" s="9">
        <v>762088</v>
      </c>
      <c r="F29" s="9">
        <v>26710</v>
      </c>
      <c r="G29" s="9">
        <f t="shared" si="2"/>
        <v>788798</v>
      </c>
      <c r="H29" s="10">
        <f t="shared" si="3"/>
        <v>5.29713298791019</v>
      </c>
      <c r="I29" s="10">
        <f t="shared" si="3"/>
        <v>-23.650811799679854</v>
      </c>
      <c r="J29" s="11">
        <f t="shared" si="4"/>
        <v>3.9623899812055345</v>
      </c>
    </row>
    <row r="30" spans="1:10" ht="15">
      <c r="A30" s="12" t="s">
        <v>31</v>
      </c>
      <c r="B30" s="4">
        <v>250087</v>
      </c>
      <c r="C30" s="4">
        <v>1237</v>
      </c>
      <c r="D30" s="4">
        <f t="shared" si="1"/>
        <v>251324</v>
      </c>
      <c r="E30" s="4">
        <v>247407</v>
      </c>
      <c r="F30" s="4">
        <v>283</v>
      </c>
      <c r="G30" s="4">
        <f t="shared" si="2"/>
        <v>247690</v>
      </c>
      <c r="H30" s="6">
        <f t="shared" si="3"/>
        <v>-1.0716270737783251</v>
      </c>
      <c r="I30" s="6">
        <f t="shared" si="3"/>
        <v>-77.12206952303961</v>
      </c>
      <c r="J30" s="7">
        <f t="shared" si="4"/>
        <v>-1.4459422896340979</v>
      </c>
    </row>
    <row r="31" spans="1:10" ht="15">
      <c r="A31" s="8" t="s">
        <v>64</v>
      </c>
      <c r="B31" s="9">
        <v>1811</v>
      </c>
      <c r="C31" s="9">
        <v>38174</v>
      </c>
      <c r="D31" s="9">
        <f t="shared" si="1"/>
        <v>39985</v>
      </c>
      <c r="E31" s="9">
        <v>1889</v>
      </c>
      <c r="F31" s="9">
        <v>45493</v>
      </c>
      <c r="G31" s="9">
        <f t="shared" si="2"/>
        <v>47382</v>
      </c>
      <c r="H31" s="10">
        <f t="shared" si="3"/>
        <v>4.307012700165655</v>
      </c>
      <c r="I31" s="10">
        <f t="shared" si="3"/>
        <v>19.172735369623304</v>
      </c>
      <c r="J31" s="11">
        <f t="shared" si="4"/>
        <v>18.49943728898337</v>
      </c>
    </row>
    <row r="32" spans="1:10" ht="15">
      <c r="A32" s="12" t="s">
        <v>32</v>
      </c>
      <c r="B32" s="4"/>
      <c r="C32" s="4"/>
      <c r="D32" s="4"/>
      <c r="E32" s="4">
        <v>23723</v>
      </c>
      <c r="F32" s="4"/>
      <c r="G32" s="4">
        <f>+E32+F32</f>
        <v>23723</v>
      </c>
      <c r="H32" s="6"/>
      <c r="I32" s="6"/>
      <c r="J32" s="7"/>
    </row>
    <row r="33" spans="1:10" ht="15">
      <c r="A33" s="8" t="s">
        <v>33</v>
      </c>
      <c r="B33" s="9">
        <v>693438</v>
      </c>
      <c r="C33" s="9">
        <v>255011</v>
      </c>
      <c r="D33" s="9">
        <f t="shared" si="1"/>
        <v>948449</v>
      </c>
      <c r="E33" s="9">
        <v>743860</v>
      </c>
      <c r="F33" s="9">
        <v>248937</v>
      </c>
      <c r="G33" s="9">
        <f t="shared" si="2"/>
        <v>992797</v>
      </c>
      <c r="H33" s="10">
        <f t="shared" si="3"/>
        <v>7.27130615858952</v>
      </c>
      <c r="I33" s="10">
        <f t="shared" si="3"/>
        <v>-2.3818580374964218</v>
      </c>
      <c r="J33" s="11">
        <f t="shared" si="4"/>
        <v>4.675844457635572</v>
      </c>
    </row>
    <row r="34" spans="1:10" ht="15">
      <c r="A34" s="12" t="s">
        <v>34</v>
      </c>
      <c r="B34" s="4">
        <v>167507</v>
      </c>
      <c r="C34" s="4"/>
      <c r="D34" s="4">
        <f t="shared" si="1"/>
        <v>167507</v>
      </c>
      <c r="E34" s="4">
        <v>182675</v>
      </c>
      <c r="F34" s="4"/>
      <c r="G34" s="4">
        <f t="shared" si="2"/>
        <v>182675</v>
      </c>
      <c r="H34" s="6">
        <f t="shared" si="3"/>
        <v>9.055143964132842</v>
      </c>
      <c r="I34" s="6"/>
      <c r="J34" s="7">
        <f t="shared" si="4"/>
        <v>9.055143964132842</v>
      </c>
    </row>
    <row r="35" spans="1:10" ht="15">
      <c r="A35" s="8" t="s">
        <v>35</v>
      </c>
      <c r="B35" s="9">
        <v>51023</v>
      </c>
      <c r="C35" s="9">
        <v>121303</v>
      </c>
      <c r="D35" s="9">
        <f t="shared" si="1"/>
        <v>172326</v>
      </c>
      <c r="E35" s="9">
        <v>65292</v>
      </c>
      <c r="F35" s="9">
        <v>161998</v>
      </c>
      <c r="G35" s="9">
        <f t="shared" si="2"/>
        <v>227290</v>
      </c>
      <c r="H35" s="10">
        <f t="shared" si="3"/>
        <v>27.965819336377713</v>
      </c>
      <c r="I35" s="10">
        <f t="shared" si="3"/>
        <v>33.54822222039026</v>
      </c>
      <c r="J35" s="11">
        <f t="shared" si="4"/>
        <v>31.895361117881226</v>
      </c>
    </row>
    <row r="36" spans="1:10" ht="15">
      <c r="A36" s="12" t="s">
        <v>36</v>
      </c>
      <c r="B36" s="4">
        <v>157547</v>
      </c>
      <c r="C36" s="4"/>
      <c r="D36" s="4">
        <f t="shared" si="1"/>
        <v>157547</v>
      </c>
      <c r="E36" s="4">
        <v>191504</v>
      </c>
      <c r="F36" s="4"/>
      <c r="G36" s="4">
        <f t="shared" si="2"/>
        <v>191504</v>
      </c>
      <c r="H36" s="6">
        <f t="shared" si="3"/>
        <v>21.55356814157045</v>
      </c>
      <c r="I36" s="6"/>
      <c r="J36" s="7">
        <f t="shared" si="4"/>
        <v>21.55356814157045</v>
      </c>
    </row>
    <row r="37" spans="1:10" ht="15">
      <c r="A37" s="8" t="s">
        <v>37</v>
      </c>
      <c r="B37" s="9">
        <v>328835</v>
      </c>
      <c r="C37" s="9">
        <v>482</v>
      </c>
      <c r="D37" s="9">
        <f t="shared" si="1"/>
        <v>329317</v>
      </c>
      <c r="E37" s="9">
        <v>344297</v>
      </c>
      <c r="F37" s="9"/>
      <c r="G37" s="9">
        <f t="shared" si="2"/>
        <v>344297</v>
      </c>
      <c r="H37" s="10">
        <f t="shared" si="3"/>
        <v>4.702054221722141</v>
      </c>
      <c r="I37" s="10">
        <f t="shared" si="3"/>
        <v>-100</v>
      </c>
      <c r="J37" s="11">
        <f t="shared" si="4"/>
        <v>4.548808594758242</v>
      </c>
    </row>
    <row r="38" spans="1:10" ht="15">
      <c r="A38" s="12" t="s">
        <v>38</v>
      </c>
      <c r="B38" s="4">
        <v>59444</v>
      </c>
      <c r="C38" s="4"/>
      <c r="D38" s="4">
        <f t="shared" si="1"/>
        <v>59444</v>
      </c>
      <c r="E38" s="4">
        <v>70682</v>
      </c>
      <c r="F38" s="4"/>
      <c r="G38" s="4">
        <f t="shared" si="2"/>
        <v>70682</v>
      </c>
      <c r="H38" s="6">
        <f t="shared" si="3"/>
        <v>18.905188076172532</v>
      </c>
      <c r="I38" s="6"/>
      <c r="J38" s="7">
        <f t="shared" si="4"/>
        <v>18.905188076172532</v>
      </c>
    </row>
    <row r="39" spans="1:10" ht="15">
      <c r="A39" s="8" t="s">
        <v>39</v>
      </c>
      <c r="B39" s="9">
        <v>1260006</v>
      </c>
      <c r="C39" s="9">
        <v>209661</v>
      </c>
      <c r="D39" s="9">
        <f t="shared" si="1"/>
        <v>1469667</v>
      </c>
      <c r="E39" s="9">
        <v>1491447</v>
      </c>
      <c r="F39" s="9">
        <v>197943</v>
      </c>
      <c r="G39" s="9">
        <f t="shared" si="2"/>
        <v>1689390</v>
      </c>
      <c r="H39" s="10">
        <f t="shared" si="3"/>
        <v>18.368245865495876</v>
      </c>
      <c r="I39" s="10">
        <f t="shared" si="3"/>
        <v>-5.589022278821526</v>
      </c>
      <c r="J39" s="11">
        <f t="shared" si="4"/>
        <v>14.950529609768742</v>
      </c>
    </row>
    <row r="40" spans="1:10" ht="15">
      <c r="A40" s="12" t="s">
        <v>40</v>
      </c>
      <c r="B40" s="4">
        <v>11841</v>
      </c>
      <c r="C40" s="4"/>
      <c r="D40" s="4">
        <f t="shared" si="1"/>
        <v>11841</v>
      </c>
      <c r="E40" s="4">
        <v>32404</v>
      </c>
      <c r="F40" s="4">
        <v>103</v>
      </c>
      <c r="G40" s="4">
        <f t="shared" si="2"/>
        <v>32507</v>
      </c>
      <c r="H40" s="6">
        <f t="shared" si="3"/>
        <v>173.6593193142471</v>
      </c>
      <c r="I40" s="6"/>
      <c r="J40" s="7">
        <f t="shared" si="4"/>
        <v>174.5291782788616</v>
      </c>
    </row>
    <row r="41" spans="1:10" ht="15">
      <c r="A41" s="8" t="s">
        <v>41</v>
      </c>
      <c r="B41" s="9">
        <v>756591</v>
      </c>
      <c r="C41" s="9">
        <v>76023</v>
      </c>
      <c r="D41" s="9">
        <f t="shared" si="1"/>
        <v>832614</v>
      </c>
      <c r="E41" s="9">
        <v>807691</v>
      </c>
      <c r="F41" s="9">
        <v>82337</v>
      </c>
      <c r="G41" s="9">
        <f t="shared" si="2"/>
        <v>890028</v>
      </c>
      <c r="H41" s="10">
        <f t="shared" si="3"/>
        <v>6.753979362693979</v>
      </c>
      <c r="I41" s="10">
        <f t="shared" si="3"/>
        <v>8.305381266195756</v>
      </c>
      <c r="J41" s="11">
        <f t="shared" si="4"/>
        <v>6.8956323098098276</v>
      </c>
    </row>
    <row r="42" spans="1:10" ht="15">
      <c r="A42" s="12" t="s">
        <v>42</v>
      </c>
      <c r="B42" s="4">
        <v>538294</v>
      </c>
      <c r="C42" s="4">
        <v>10363</v>
      </c>
      <c r="D42" s="4">
        <f t="shared" si="1"/>
        <v>548657</v>
      </c>
      <c r="E42" s="4">
        <v>629708</v>
      </c>
      <c r="F42" s="4">
        <v>10729</v>
      </c>
      <c r="G42" s="4">
        <f t="shared" si="2"/>
        <v>640437</v>
      </c>
      <c r="H42" s="6">
        <f t="shared" si="3"/>
        <v>16.982169595054003</v>
      </c>
      <c r="I42" s="6">
        <f t="shared" si="3"/>
        <v>3.531795812023545</v>
      </c>
      <c r="J42" s="7">
        <f t="shared" si="4"/>
        <v>16.728119754236253</v>
      </c>
    </row>
    <row r="43" spans="1:10" ht="15">
      <c r="A43" s="8" t="s">
        <v>43</v>
      </c>
      <c r="B43" s="9">
        <v>392370</v>
      </c>
      <c r="C43" s="9"/>
      <c r="D43" s="9">
        <f t="shared" si="1"/>
        <v>392370</v>
      </c>
      <c r="E43" s="9">
        <v>490347</v>
      </c>
      <c r="F43" s="9">
        <v>181</v>
      </c>
      <c r="G43" s="9">
        <f t="shared" si="2"/>
        <v>490528</v>
      </c>
      <c r="H43" s="10">
        <f t="shared" si="3"/>
        <v>24.970563498738436</v>
      </c>
      <c r="I43" s="10"/>
      <c r="J43" s="11">
        <f t="shared" si="4"/>
        <v>25.016693427122362</v>
      </c>
    </row>
    <row r="44" spans="1:10" ht="15">
      <c r="A44" s="12" t="s">
        <v>44</v>
      </c>
      <c r="B44" s="4">
        <v>261418</v>
      </c>
      <c r="C44" s="4">
        <v>1213</v>
      </c>
      <c r="D44" s="4">
        <f t="shared" si="1"/>
        <v>262631</v>
      </c>
      <c r="E44" s="4">
        <v>283028</v>
      </c>
      <c r="F44" s="4">
        <v>1465</v>
      </c>
      <c r="G44" s="4">
        <f t="shared" si="2"/>
        <v>284493</v>
      </c>
      <c r="H44" s="6">
        <f t="shared" si="3"/>
        <v>8.266454490509451</v>
      </c>
      <c r="I44" s="6">
        <f t="shared" si="3"/>
        <v>20.774938169826875</v>
      </c>
      <c r="J44" s="7">
        <f t="shared" si="4"/>
        <v>8.32422676683255</v>
      </c>
    </row>
    <row r="45" spans="1:10" ht="15">
      <c r="A45" s="8" t="s">
        <v>45</v>
      </c>
      <c r="B45" s="9">
        <v>256878</v>
      </c>
      <c r="C45" s="9">
        <v>1496</v>
      </c>
      <c r="D45" s="9">
        <f t="shared" si="1"/>
        <v>258374</v>
      </c>
      <c r="E45" s="9">
        <v>301095</v>
      </c>
      <c r="F45" s="9">
        <v>3711</v>
      </c>
      <c r="G45" s="9">
        <f t="shared" si="2"/>
        <v>304806</v>
      </c>
      <c r="H45" s="10">
        <f t="shared" si="3"/>
        <v>17.21322962651531</v>
      </c>
      <c r="I45" s="10">
        <f t="shared" si="3"/>
        <v>148.0614973262032</v>
      </c>
      <c r="J45" s="11">
        <f t="shared" si="4"/>
        <v>17.970848459984364</v>
      </c>
    </row>
    <row r="46" spans="1:10" ht="15">
      <c r="A46" s="12" t="s">
        <v>46</v>
      </c>
      <c r="B46" s="4"/>
      <c r="C46" s="4"/>
      <c r="D46" s="4"/>
      <c r="E46" s="4">
        <v>120695</v>
      </c>
      <c r="F46" s="4">
        <v>297</v>
      </c>
      <c r="G46" s="4">
        <f>+E46+F46</f>
        <v>120992</v>
      </c>
      <c r="H46" s="6"/>
      <c r="I46" s="6"/>
      <c r="J46" s="7"/>
    </row>
    <row r="47" spans="1:10" ht="15">
      <c r="A47" s="8" t="s">
        <v>47</v>
      </c>
      <c r="B47" s="9">
        <v>1192030</v>
      </c>
      <c r="C47" s="9">
        <v>72757</v>
      </c>
      <c r="D47" s="9">
        <f t="shared" si="1"/>
        <v>1264787</v>
      </c>
      <c r="E47" s="9">
        <v>1371122</v>
      </c>
      <c r="F47" s="9">
        <v>70112</v>
      </c>
      <c r="G47" s="9">
        <f t="shared" si="2"/>
        <v>1441234</v>
      </c>
      <c r="H47" s="10">
        <f t="shared" si="3"/>
        <v>15.024118520507034</v>
      </c>
      <c r="I47" s="10">
        <f t="shared" si="3"/>
        <v>-3.635389034732053</v>
      </c>
      <c r="J47" s="11">
        <f t="shared" si="4"/>
        <v>13.950728462579074</v>
      </c>
    </row>
    <row r="48" spans="1:10" ht="15">
      <c r="A48" s="12" t="s">
        <v>48</v>
      </c>
      <c r="B48" s="4">
        <v>14464</v>
      </c>
      <c r="C48" s="4"/>
      <c r="D48" s="4">
        <f t="shared" si="1"/>
        <v>14464</v>
      </c>
      <c r="E48" s="4">
        <v>52746</v>
      </c>
      <c r="F48" s="4"/>
      <c r="G48" s="4">
        <f t="shared" si="2"/>
        <v>52746</v>
      </c>
      <c r="H48" s="6">
        <f t="shared" si="3"/>
        <v>264.67090707964604</v>
      </c>
      <c r="I48" s="6"/>
      <c r="J48" s="7">
        <f t="shared" si="4"/>
        <v>264.67090707964604</v>
      </c>
    </row>
    <row r="49" spans="1:10" ht="15">
      <c r="A49" s="8" t="s">
        <v>49</v>
      </c>
      <c r="B49" s="9">
        <v>66617</v>
      </c>
      <c r="C49" s="9"/>
      <c r="D49" s="9">
        <f t="shared" si="1"/>
        <v>66617</v>
      </c>
      <c r="E49" s="9">
        <v>76528</v>
      </c>
      <c r="F49" s="9">
        <v>354</v>
      </c>
      <c r="G49" s="9">
        <f t="shared" si="2"/>
        <v>76882</v>
      </c>
      <c r="H49" s="10">
        <f t="shared" si="3"/>
        <v>14.87758379993095</v>
      </c>
      <c r="I49" s="10"/>
      <c r="J49" s="11">
        <f t="shared" si="4"/>
        <v>15.408979689868952</v>
      </c>
    </row>
    <row r="50" spans="1:10" ht="15">
      <c r="A50" s="12" t="s">
        <v>50</v>
      </c>
      <c r="B50" s="4">
        <v>349171</v>
      </c>
      <c r="C50" s="4">
        <v>7105</v>
      </c>
      <c r="D50" s="4">
        <f t="shared" si="1"/>
        <v>356276</v>
      </c>
      <c r="E50" s="4">
        <v>453049</v>
      </c>
      <c r="F50" s="4">
        <v>5678</v>
      </c>
      <c r="G50" s="4">
        <f t="shared" si="2"/>
        <v>458727</v>
      </c>
      <c r="H50" s="6">
        <f t="shared" si="3"/>
        <v>29.749893318746402</v>
      </c>
      <c r="I50" s="6">
        <f t="shared" si="3"/>
        <v>-20.0844475721323</v>
      </c>
      <c r="J50" s="7">
        <f t="shared" si="4"/>
        <v>28.756076749486354</v>
      </c>
    </row>
    <row r="51" spans="1:10" ht="15">
      <c r="A51" s="8" t="s">
        <v>51</v>
      </c>
      <c r="B51" s="9">
        <v>485729</v>
      </c>
      <c r="C51" s="9">
        <v>8696</v>
      </c>
      <c r="D51" s="9">
        <f t="shared" si="1"/>
        <v>494425</v>
      </c>
      <c r="E51" s="9">
        <v>558905</v>
      </c>
      <c r="F51" s="9">
        <v>18310</v>
      </c>
      <c r="G51" s="9">
        <f t="shared" si="2"/>
        <v>577215</v>
      </c>
      <c r="H51" s="10">
        <f t="shared" si="3"/>
        <v>15.065190672164933</v>
      </c>
      <c r="I51" s="10">
        <f t="shared" si="3"/>
        <v>110.55657773689052</v>
      </c>
      <c r="J51" s="11">
        <f t="shared" si="4"/>
        <v>16.744703443393842</v>
      </c>
    </row>
    <row r="52" spans="1:10" ht="15">
      <c r="A52" s="12" t="s">
        <v>52</v>
      </c>
      <c r="B52" s="4">
        <v>213200</v>
      </c>
      <c r="C52" s="4"/>
      <c r="D52" s="4">
        <f t="shared" si="1"/>
        <v>213200</v>
      </c>
      <c r="E52" s="4">
        <v>231993</v>
      </c>
      <c r="F52" s="4"/>
      <c r="G52" s="4">
        <f t="shared" si="2"/>
        <v>231993</v>
      </c>
      <c r="H52" s="6">
        <f t="shared" si="3"/>
        <v>8.814727954971858</v>
      </c>
      <c r="I52" s="6"/>
      <c r="J52" s="7">
        <f t="shared" si="4"/>
        <v>8.814727954971858</v>
      </c>
    </row>
    <row r="53" spans="1:10" ht="15">
      <c r="A53" s="8" t="s">
        <v>53</v>
      </c>
      <c r="B53" s="9">
        <v>107153</v>
      </c>
      <c r="C53" s="9">
        <v>391</v>
      </c>
      <c r="D53" s="9">
        <f t="shared" si="1"/>
        <v>107544</v>
      </c>
      <c r="E53" s="9">
        <v>87290</v>
      </c>
      <c r="F53" s="9">
        <v>52382</v>
      </c>
      <c r="G53" s="9">
        <f t="shared" si="2"/>
        <v>139672</v>
      </c>
      <c r="H53" s="10">
        <f t="shared" si="3"/>
        <v>-18.53704515972488</v>
      </c>
      <c r="I53" s="10">
        <f t="shared" si="3"/>
        <v>13296.930946291559</v>
      </c>
      <c r="J53" s="11">
        <f t="shared" si="4"/>
        <v>29.874284013984976</v>
      </c>
    </row>
    <row r="54" spans="1:10" ht="15">
      <c r="A54" s="12" t="s">
        <v>54</v>
      </c>
      <c r="B54" s="4">
        <v>28997</v>
      </c>
      <c r="C54" s="4"/>
      <c r="D54" s="4">
        <f t="shared" si="1"/>
        <v>28997</v>
      </c>
      <c r="E54" s="4">
        <v>48714</v>
      </c>
      <c r="F54" s="4"/>
      <c r="G54" s="4">
        <f t="shared" si="2"/>
        <v>48714</v>
      </c>
      <c r="H54" s="6">
        <f t="shared" si="3"/>
        <v>67.99668931268752</v>
      </c>
      <c r="I54" s="6"/>
      <c r="J54" s="7">
        <f t="shared" si="4"/>
        <v>67.99668931268752</v>
      </c>
    </row>
    <row r="55" spans="1:10" ht="15">
      <c r="A55" s="8" t="s">
        <v>55</v>
      </c>
      <c r="B55" s="9">
        <v>8381</v>
      </c>
      <c r="C55" s="9"/>
      <c r="D55" s="9">
        <f t="shared" si="1"/>
        <v>8381</v>
      </c>
      <c r="E55" s="9">
        <v>7982</v>
      </c>
      <c r="F55" s="9"/>
      <c r="G55" s="9">
        <f t="shared" si="2"/>
        <v>7982</v>
      </c>
      <c r="H55" s="10">
        <f t="shared" si="3"/>
        <v>-4.760768404724973</v>
      </c>
      <c r="I55" s="10"/>
      <c r="J55" s="11">
        <f t="shared" si="4"/>
        <v>-4.760768404724973</v>
      </c>
    </row>
    <row r="56" spans="1:10" ht="15">
      <c r="A56" s="12" t="s">
        <v>56</v>
      </c>
      <c r="B56" s="4">
        <v>1006848</v>
      </c>
      <c r="C56" s="4">
        <v>3031</v>
      </c>
      <c r="D56" s="4">
        <f t="shared" si="1"/>
        <v>1009879</v>
      </c>
      <c r="E56" s="4">
        <v>1181804</v>
      </c>
      <c r="F56" s="4">
        <v>3990</v>
      </c>
      <c r="G56" s="4">
        <f t="shared" si="2"/>
        <v>1185794</v>
      </c>
      <c r="H56" s="6">
        <f t="shared" si="3"/>
        <v>17.37660500889906</v>
      </c>
      <c r="I56" s="6">
        <f t="shared" si="3"/>
        <v>31.639722863741337</v>
      </c>
      <c r="J56" s="7">
        <f t="shared" si="4"/>
        <v>17.41941361291798</v>
      </c>
    </row>
    <row r="57" spans="1:10" ht="15">
      <c r="A57" s="8" t="s">
        <v>65</v>
      </c>
      <c r="B57" s="9">
        <v>48320</v>
      </c>
      <c r="C57" s="9">
        <v>23952</v>
      </c>
      <c r="D57" s="9">
        <f t="shared" si="1"/>
        <v>72272</v>
      </c>
      <c r="E57" s="9">
        <v>58396</v>
      </c>
      <c r="F57" s="9">
        <v>21011</v>
      </c>
      <c r="G57" s="9">
        <f t="shared" si="2"/>
        <v>79407</v>
      </c>
      <c r="H57" s="10">
        <f t="shared" si="3"/>
        <v>20.852649006622517</v>
      </c>
      <c r="I57" s="10">
        <f t="shared" si="3"/>
        <v>-12.278724114896459</v>
      </c>
      <c r="J57" s="11">
        <f t="shared" si="4"/>
        <v>9.872426389196368</v>
      </c>
    </row>
    <row r="58" spans="1:10" ht="15">
      <c r="A58" s="12" t="s">
        <v>66</v>
      </c>
      <c r="B58" s="4"/>
      <c r="C58" s="4">
        <v>29037</v>
      </c>
      <c r="D58" s="4">
        <f t="shared" si="1"/>
        <v>29037</v>
      </c>
      <c r="E58" s="4"/>
      <c r="F58" s="4">
        <v>25723</v>
      </c>
      <c r="G58" s="4">
        <f t="shared" si="2"/>
        <v>25723</v>
      </c>
      <c r="H58" s="6"/>
      <c r="I58" s="6">
        <f t="shared" si="3"/>
        <v>-11.413024761511176</v>
      </c>
      <c r="J58" s="7">
        <f t="shared" si="4"/>
        <v>-11.413024761511176</v>
      </c>
    </row>
    <row r="59" spans="1:10" ht="15">
      <c r="A59" s="15" t="s">
        <v>57</v>
      </c>
      <c r="B59" s="16">
        <f>B60-SUM(B5+B9+B19+B31+B57+B58)</f>
        <v>59083254</v>
      </c>
      <c r="C59" s="16">
        <f>C60-SUM(C5+C9+C19+C31+C57+C58)</f>
        <v>63701365</v>
      </c>
      <c r="D59" s="16">
        <f>D60-SUM(D5+D9+D19+D31+D57+D58)</f>
        <v>122784619</v>
      </c>
      <c r="E59" s="16">
        <f>E60-SUM(E5+E9+E19+E31+E57+E58)</f>
        <v>66110868</v>
      </c>
      <c r="F59" s="16">
        <f>F60-SUM(F5+F9+F19+F31+F57+F58)</f>
        <v>66028147</v>
      </c>
      <c r="G59" s="16">
        <f>G60-SUM(G5+G9+G19+G31+G57+G58)</f>
        <v>132139015</v>
      </c>
      <c r="H59" s="17">
        <f>+((E59-B59)/B59)*100</f>
        <v>11.894426126225207</v>
      </c>
      <c r="I59" s="17">
        <f t="shared" si="3"/>
        <v>3.6526407244177577</v>
      </c>
      <c r="J59" s="17">
        <f t="shared" si="3"/>
        <v>7.618540560035456</v>
      </c>
    </row>
    <row r="60" spans="1:10" ht="15">
      <c r="A60" s="18" t="s">
        <v>58</v>
      </c>
      <c r="B60" s="19">
        <f>SUM(B4:B58)</f>
        <v>71976315</v>
      </c>
      <c r="C60" s="19">
        <f>SUM(C4:C58)</f>
        <v>71475603</v>
      </c>
      <c r="D60" s="19">
        <f>SUM(D4:D58)</f>
        <v>143451918</v>
      </c>
      <c r="E60" s="19">
        <f>SUM(E4:E58)</f>
        <v>82063152</v>
      </c>
      <c r="F60" s="19">
        <f>SUM(F4:F58)</f>
        <v>74761424</v>
      </c>
      <c r="G60" s="19">
        <f>SUM(G4:G58)</f>
        <v>156824576</v>
      </c>
      <c r="H60" s="20">
        <f>+((E60-B60)/B60)*100</f>
        <v>14.014105890250148</v>
      </c>
      <c r="I60" s="20">
        <f t="shared" si="3"/>
        <v>4.59712246149221</v>
      </c>
      <c r="J60" s="20">
        <f t="shared" si="3"/>
        <v>9.322048939073788</v>
      </c>
    </row>
    <row r="61" spans="1:10" ht="15">
      <c r="A61" s="25" t="s">
        <v>70</v>
      </c>
      <c r="B61" s="74">
        <v>412109</v>
      </c>
      <c r="C61" s="74"/>
      <c r="D61" s="74"/>
      <c r="E61" s="74">
        <v>223057</v>
      </c>
      <c r="F61" s="74"/>
      <c r="G61" s="74"/>
      <c r="H61" s="75">
        <f>+((E61-B61)/B61)*100</f>
        <v>-45.87427112729884</v>
      </c>
      <c r="I61" s="75"/>
      <c r="J61" s="76"/>
    </row>
    <row r="62" spans="1:10" ht="15">
      <c r="A62" s="26" t="s">
        <v>71</v>
      </c>
      <c r="B62" s="68">
        <v>16022</v>
      </c>
      <c r="C62" s="68"/>
      <c r="D62" s="68"/>
      <c r="E62" s="68">
        <v>70756</v>
      </c>
      <c r="F62" s="68"/>
      <c r="G62" s="68"/>
      <c r="H62" s="69">
        <f>+((E62-B62)/B62)*100</f>
        <v>341.6177755586069</v>
      </c>
      <c r="I62" s="69"/>
      <c r="J62" s="70"/>
    </row>
    <row r="63" spans="1:10" ht="15.75" thickBot="1">
      <c r="A63" s="27" t="s">
        <v>72</v>
      </c>
      <c r="B63" s="71">
        <v>428131</v>
      </c>
      <c r="C63" s="71"/>
      <c r="D63" s="71"/>
      <c r="E63" s="71">
        <v>293813</v>
      </c>
      <c r="F63" s="71"/>
      <c r="G63" s="71"/>
      <c r="H63" s="72">
        <f>+((E63-B63)/B63)*100</f>
        <v>-31.37310776374521</v>
      </c>
      <c r="I63" s="72"/>
      <c r="J63" s="73"/>
    </row>
    <row r="64" spans="1:10" ht="15.75" thickBot="1">
      <c r="A64" s="28" t="s">
        <v>73</v>
      </c>
      <c r="B64" s="29"/>
      <c r="C64" s="29"/>
      <c r="D64" s="29">
        <f>+D60+B63</f>
        <v>143880049</v>
      </c>
      <c r="E64" s="65">
        <f>+G60+E63</f>
        <v>157118389</v>
      </c>
      <c r="F64" s="65"/>
      <c r="G64" s="65"/>
      <c r="H64" s="66">
        <f>+((E64-D64)/D64)*100</f>
        <v>9.200955999118404</v>
      </c>
      <c r="I64" s="66"/>
      <c r="J64" s="67"/>
    </row>
    <row r="65" spans="1:10" ht="45.75" customHeight="1">
      <c r="A65" s="52" t="s">
        <v>67</v>
      </c>
      <c r="B65" s="52"/>
      <c r="C65" s="52"/>
      <c r="D65" s="52"/>
      <c r="E65" s="52"/>
      <c r="F65" s="52"/>
      <c r="G65" s="52"/>
      <c r="H65" s="52"/>
      <c r="I65" s="52"/>
      <c r="J65" s="52"/>
    </row>
    <row r="66" spans="1:10" ht="32.25" customHeight="1">
      <c r="A66" s="53" t="s">
        <v>68</v>
      </c>
      <c r="B66" s="53"/>
      <c r="C66" s="53"/>
      <c r="D66" s="53"/>
      <c r="E66" s="53"/>
      <c r="F66" s="53"/>
      <c r="G66" s="53"/>
      <c r="H66" s="53"/>
      <c r="I66" s="53"/>
      <c r="J66" s="53"/>
    </row>
  </sheetData>
  <sheetProtection/>
  <mergeCells count="18">
    <mergeCell ref="B61:D61"/>
    <mergeCell ref="E61:G61"/>
    <mergeCell ref="H61:J61"/>
    <mergeCell ref="A1:J1"/>
    <mergeCell ref="A2:A3"/>
    <mergeCell ref="B2:D2"/>
    <mergeCell ref="E2:G2"/>
    <mergeCell ref="H2:J2"/>
    <mergeCell ref="E64:G64"/>
    <mergeCell ref="H64:J64"/>
    <mergeCell ref="A65:J65"/>
    <mergeCell ref="A66:J66"/>
    <mergeCell ref="B62:D62"/>
    <mergeCell ref="E62:G62"/>
    <mergeCell ref="H62:J62"/>
    <mergeCell ref="B63:D63"/>
    <mergeCell ref="E63:G63"/>
    <mergeCell ref="H63:J63"/>
  </mergeCells>
  <printOptions/>
  <pageMargins left="0.7" right="0.7" top="0.75" bottom="0.75" header="0.3" footer="0.3"/>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J66"/>
  <sheetViews>
    <sheetView zoomScale="80" zoomScaleNormal="80" zoomScalePageLayoutView="0" workbookViewId="0" topLeftCell="A4">
      <selection activeCell="A65" sqref="A65:J66"/>
    </sheetView>
  </sheetViews>
  <sheetFormatPr defaultColWidth="9.140625" defaultRowHeight="15"/>
  <cols>
    <col min="1" max="1" width="27.28125" style="0" customWidth="1"/>
    <col min="2" max="10" width="14.28125" style="0" customWidth="1"/>
  </cols>
  <sheetData>
    <row r="1" spans="1:10" ht="26.25" customHeight="1">
      <c r="A1" s="54" t="s">
        <v>0</v>
      </c>
      <c r="B1" s="55"/>
      <c r="C1" s="55"/>
      <c r="D1" s="55"/>
      <c r="E1" s="55"/>
      <c r="F1" s="55"/>
      <c r="G1" s="55"/>
      <c r="H1" s="55"/>
      <c r="I1" s="55"/>
      <c r="J1" s="56"/>
    </row>
    <row r="2" spans="1:10" ht="27" customHeight="1">
      <c r="A2" s="57" t="s">
        <v>1</v>
      </c>
      <c r="B2" s="59" t="s">
        <v>2</v>
      </c>
      <c r="C2" s="59"/>
      <c r="D2" s="59"/>
      <c r="E2" s="59" t="s">
        <v>3</v>
      </c>
      <c r="F2" s="59"/>
      <c r="G2" s="59"/>
      <c r="H2" s="60" t="s">
        <v>4</v>
      </c>
      <c r="I2" s="60"/>
      <c r="J2" s="61"/>
    </row>
    <row r="3" spans="1:10" ht="23.25" customHeight="1">
      <c r="A3" s="58"/>
      <c r="B3" s="1" t="s">
        <v>5</v>
      </c>
      <c r="C3" s="1" t="s">
        <v>6</v>
      </c>
      <c r="D3" s="1" t="s">
        <v>7</v>
      </c>
      <c r="E3" s="1" t="s">
        <v>5</v>
      </c>
      <c r="F3" s="1" t="s">
        <v>6</v>
      </c>
      <c r="G3" s="1" t="s">
        <v>7</v>
      </c>
      <c r="H3" s="1" t="s">
        <v>5</v>
      </c>
      <c r="I3" s="1" t="s">
        <v>6</v>
      </c>
      <c r="J3" s="2" t="s">
        <v>7</v>
      </c>
    </row>
    <row r="4" spans="1:10" ht="15">
      <c r="A4" s="3" t="s">
        <v>8</v>
      </c>
      <c r="B4" s="4">
        <v>122834</v>
      </c>
      <c r="C4" s="4">
        <v>245049</v>
      </c>
      <c r="D4" s="4">
        <f>+B4+C4</f>
        <v>367883</v>
      </c>
      <c r="E4" s="4">
        <v>122930</v>
      </c>
      <c r="F4" s="4">
        <v>267423</v>
      </c>
      <c r="G4" s="4">
        <f>+E4+F4</f>
        <v>390353</v>
      </c>
      <c r="H4" s="5">
        <f>+((E4-B4)/B4)*100</f>
        <v>0.07815425696468405</v>
      </c>
      <c r="I4" s="6">
        <f aca="true" t="shared" si="0" ref="I4:J19">+((F4-C4)/C4)*100</f>
        <v>9.130418814196345</v>
      </c>
      <c r="J4" s="7">
        <f t="shared" si="0"/>
        <v>6.107920181144548</v>
      </c>
    </row>
    <row r="5" spans="1:10" ht="15">
      <c r="A5" s="8" t="s">
        <v>61</v>
      </c>
      <c r="B5" s="9">
        <v>94274</v>
      </c>
      <c r="C5" s="9">
        <v>61745</v>
      </c>
      <c r="D5" s="9">
        <f aca="true" t="shared" si="1" ref="D5:D58">+B5+C5</f>
        <v>156019</v>
      </c>
      <c r="E5" s="9">
        <v>114712</v>
      </c>
      <c r="F5" s="9">
        <v>68744</v>
      </c>
      <c r="G5" s="9">
        <f aca="true" t="shared" si="2" ref="G5:G58">+E5+F5</f>
        <v>183456</v>
      </c>
      <c r="H5" s="10">
        <f>+((E5-B5)/B5)*100</f>
        <v>21.679360162929335</v>
      </c>
      <c r="I5" s="10">
        <f t="shared" si="0"/>
        <v>11.335330796015871</v>
      </c>
      <c r="J5" s="11">
        <f t="shared" si="0"/>
        <v>17.585678667341796</v>
      </c>
    </row>
    <row r="6" spans="1:10" ht="15">
      <c r="A6" s="12" t="s">
        <v>9</v>
      </c>
      <c r="B6" s="4">
        <v>66091</v>
      </c>
      <c r="C6" s="4">
        <v>13484</v>
      </c>
      <c r="D6" s="4">
        <f t="shared" si="1"/>
        <v>79575</v>
      </c>
      <c r="E6" s="4">
        <v>69374</v>
      </c>
      <c r="F6" s="4">
        <v>13475</v>
      </c>
      <c r="G6" s="4">
        <f t="shared" si="2"/>
        <v>82849</v>
      </c>
      <c r="H6" s="6">
        <f>+((E6-B6)/B6)*100</f>
        <v>4.967393442374908</v>
      </c>
      <c r="I6" s="5">
        <f t="shared" si="0"/>
        <v>-0.06674577276772471</v>
      </c>
      <c r="J6" s="7">
        <f t="shared" si="0"/>
        <v>4.114357524348099</v>
      </c>
    </row>
    <row r="7" spans="1:10" ht="15">
      <c r="A7" s="8" t="s">
        <v>10</v>
      </c>
      <c r="B7" s="9">
        <v>52159</v>
      </c>
      <c r="C7" s="9">
        <v>17375</v>
      </c>
      <c r="D7" s="9">
        <f t="shared" si="1"/>
        <v>69534</v>
      </c>
      <c r="E7" s="9">
        <v>55219</v>
      </c>
      <c r="F7" s="9">
        <v>18809</v>
      </c>
      <c r="G7" s="9">
        <f t="shared" si="2"/>
        <v>74028</v>
      </c>
      <c r="H7" s="10">
        <f>+((E7-B7)/B7)*100</f>
        <v>5.866676891811576</v>
      </c>
      <c r="I7" s="10">
        <f t="shared" si="0"/>
        <v>8.253237410071943</v>
      </c>
      <c r="J7" s="11">
        <f t="shared" si="0"/>
        <v>6.463025282595565</v>
      </c>
    </row>
    <row r="8" spans="1:10" ht="15">
      <c r="A8" s="12" t="s">
        <v>11</v>
      </c>
      <c r="B8" s="4">
        <v>41411</v>
      </c>
      <c r="C8" s="4">
        <v>122305</v>
      </c>
      <c r="D8" s="4">
        <f t="shared" si="1"/>
        <v>163716</v>
      </c>
      <c r="E8" s="4">
        <v>44462</v>
      </c>
      <c r="F8" s="4">
        <v>116431</v>
      </c>
      <c r="G8" s="4">
        <f t="shared" si="2"/>
        <v>160893</v>
      </c>
      <c r="H8" s="6">
        <f>+((E8-B8)/B8)*100</f>
        <v>7.367607640481998</v>
      </c>
      <c r="I8" s="6">
        <f t="shared" si="0"/>
        <v>-4.802747230284943</v>
      </c>
      <c r="J8" s="7">
        <f t="shared" si="0"/>
        <v>-1.724327493952943</v>
      </c>
    </row>
    <row r="9" spans="1:10" ht="15">
      <c r="A9" s="8" t="s">
        <v>62</v>
      </c>
      <c r="B9" s="9">
        <v>2450</v>
      </c>
      <c r="C9" s="9">
        <v>2747</v>
      </c>
      <c r="D9" s="9">
        <f t="shared" si="1"/>
        <v>5197</v>
      </c>
      <c r="E9" s="9">
        <v>2920</v>
      </c>
      <c r="F9" s="9">
        <v>3544</v>
      </c>
      <c r="G9" s="9">
        <f t="shared" si="2"/>
        <v>6464</v>
      </c>
      <c r="H9" s="10">
        <f>+((E9-B9)/B9)*100</f>
        <v>19.183673469387756</v>
      </c>
      <c r="I9" s="10">
        <f t="shared" si="0"/>
        <v>29.013469239170004</v>
      </c>
      <c r="J9" s="11">
        <f t="shared" si="0"/>
        <v>24.37944968250914</v>
      </c>
    </row>
    <row r="10" spans="1:10" ht="15">
      <c r="A10" s="12" t="s">
        <v>12</v>
      </c>
      <c r="B10" s="4">
        <v>11161</v>
      </c>
      <c r="C10" s="4">
        <v>19596</v>
      </c>
      <c r="D10" s="4">
        <f t="shared" si="1"/>
        <v>30757</v>
      </c>
      <c r="E10" s="4">
        <v>12863</v>
      </c>
      <c r="F10" s="4">
        <v>19271</v>
      </c>
      <c r="G10" s="4">
        <f t="shared" si="2"/>
        <v>32134</v>
      </c>
      <c r="H10" s="6">
        <f>+((E10-B10)/B10)*100</f>
        <v>15.24952961204193</v>
      </c>
      <c r="I10" s="6">
        <f t="shared" si="0"/>
        <v>-1.6585017350479692</v>
      </c>
      <c r="J10" s="7">
        <f t="shared" si="0"/>
        <v>4.477029619273662</v>
      </c>
    </row>
    <row r="11" spans="1:10" ht="15">
      <c r="A11" s="8" t="s">
        <v>13</v>
      </c>
      <c r="B11" s="9">
        <v>18372</v>
      </c>
      <c r="C11" s="9">
        <v>13806</v>
      </c>
      <c r="D11" s="9">
        <f t="shared" si="1"/>
        <v>32178</v>
      </c>
      <c r="E11" s="9">
        <v>19201</v>
      </c>
      <c r="F11" s="9">
        <v>12939</v>
      </c>
      <c r="G11" s="9">
        <f t="shared" si="2"/>
        <v>32140</v>
      </c>
      <c r="H11" s="10">
        <f>+((E11-B11)/B11)*100</f>
        <v>4.5123013281079905</v>
      </c>
      <c r="I11" s="10">
        <f t="shared" si="0"/>
        <v>-6.279878313776618</v>
      </c>
      <c r="J11" s="13">
        <f t="shared" si="0"/>
        <v>-0.11809310709180185</v>
      </c>
    </row>
    <row r="12" spans="1:10" ht="15">
      <c r="A12" s="12" t="s">
        <v>14</v>
      </c>
      <c r="B12" s="4">
        <v>31337</v>
      </c>
      <c r="C12" s="4">
        <v>6464</v>
      </c>
      <c r="D12" s="4">
        <f t="shared" si="1"/>
        <v>37801</v>
      </c>
      <c r="E12" s="4">
        <v>32204</v>
      </c>
      <c r="F12" s="4">
        <v>6662</v>
      </c>
      <c r="G12" s="4">
        <f t="shared" si="2"/>
        <v>38866</v>
      </c>
      <c r="H12" s="6">
        <f>+((E12-B12)/B12)*100</f>
        <v>2.766697514120688</v>
      </c>
      <c r="I12" s="6">
        <f t="shared" si="0"/>
        <v>3.0631188118811883</v>
      </c>
      <c r="J12" s="7">
        <f t="shared" si="0"/>
        <v>2.817385783444882</v>
      </c>
    </row>
    <row r="13" spans="1:10" ht="15">
      <c r="A13" s="8" t="s">
        <v>15</v>
      </c>
      <c r="B13" s="9">
        <v>15418</v>
      </c>
      <c r="C13" s="9">
        <v>2566</v>
      </c>
      <c r="D13" s="9">
        <f t="shared" si="1"/>
        <v>17984</v>
      </c>
      <c r="E13" s="9">
        <v>19129</v>
      </c>
      <c r="F13" s="9">
        <v>2056</v>
      </c>
      <c r="G13" s="9">
        <f t="shared" si="2"/>
        <v>21185</v>
      </c>
      <c r="H13" s="10">
        <f>+((E13-B13)/B13)*100</f>
        <v>24.069269684784018</v>
      </c>
      <c r="I13" s="10">
        <f t="shared" si="0"/>
        <v>-19.875292283710056</v>
      </c>
      <c r="J13" s="11">
        <f t="shared" si="0"/>
        <v>17.79915480427046</v>
      </c>
    </row>
    <row r="14" spans="1:10" ht="15">
      <c r="A14" s="12" t="s">
        <v>16</v>
      </c>
      <c r="B14" s="4">
        <v>6657</v>
      </c>
      <c r="C14" s="4">
        <v>212</v>
      </c>
      <c r="D14" s="4">
        <f t="shared" si="1"/>
        <v>6869</v>
      </c>
      <c r="E14" s="4">
        <v>7118</v>
      </c>
      <c r="F14" s="4">
        <v>190</v>
      </c>
      <c r="G14" s="4">
        <f t="shared" si="2"/>
        <v>7308</v>
      </c>
      <c r="H14" s="6">
        <f>+((E14-B14)/B14)*100</f>
        <v>6.925041309899354</v>
      </c>
      <c r="I14" s="6">
        <f t="shared" si="0"/>
        <v>-10.377358490566039</v>
      </c>
      <c r="J14" s="7">
        <f t="shared" si="0"/>
        <v>6.391032173533265</v>
      </c>
    </row>
    <row r="15" spans="1:10" ht="15">
      <c r="A15" s="8" t="s">
        <v>17</v>
      </c>
      <c r="B15" s="9">
        <v>13045</v>
      </c>
      <c r="C15" s="9">
        <v>1337</v>
      </c>
      <c r="D15" s="9">
        <f t="shared" si="1"/>
        <v>14382</v>
      </c>
      <c r="E15" s="9">
        <v>13671</v>
      </c>
      <c r="F15" s="9">
        <v>1295</v>
      </c>
      <c r="G15" s="9">
        <f t="shared" si="2"/>
        <v>14966</v>
      </c>
      <c r="H15" s="10">
        <f>+((E15-B15)/B15)*100</f>
        <v>4.79877347642775</v>
      </c>
      <c r="I15" s="10">
        <f t="shared" si="0"/>
        <v>-3.1413612565445024</v>
      </c>
      <c r="J15" s="11">
        <f t="shared" si="0"/>
        <v>4.060631344736477</v>
      </c>
    </row>
    <row r="16" spans="1:10" ht="15">
      <c r="A16" s="12" t="s">
        <v>18</v>
      </c>
      <c r="B16" s="4">
        <v>1190</v>
      </c>
      <c r="C16" s="4"/>
      <c r="D16" s="4">
        <f t="shared" si="1"/>
        <v>1190</v>
      </c>
      <c r="E16" s="4">
        <v>1428</v>
      </c>
      <c r="F16" s="4"/>
      <c r="G16" s="4">
        <f t="shared" si="2"/>
        <v>1428</v>
      </c>
      <c r="H16" s="6">
        <f>+((E16-B16)/B16)*100</f>
        <v>20</v>
      </c>
      <c r="I16" s="6"/>
      <c r="J16" s="7">
        <f t="shared" si="0"/>
        <v>20</v>
      </c>
    </row>
    <row r="17" spans="1:10" ht="15">
      <c r="A17" s="8" t="s">
        <v>19</v>
      </c>
      <c r="B17" s="9">
        <v>1394</v>
      </c>
      <c r="C17" s="9">
        <v>1</v>
      </c>
      <c r="D17" s="9">
        <f t="shared" si="1"/>
        <v>1395</v>
      </c>
      <c r="E17" s="9">
        <v>1521</v>
      </c>
      <c r="F17" s="9"/>
      <c r="G17" s="9">
        <f t="shared" si="2"/>
        <v>1521</v>
      </c>
      <c r="H17" s="10">
        <f>+((E17-B17)/B17)*100</f>
        <v>9.110473457675754</v>
      </c>
      <c r="I17" s="10">
        <f>+((F17-C17)/C17)*100</f>
        <v>-100</v>
      </c>
      <c r="J17" s="11">
        <f t="shared" si="0"/>
        <v>9.032258064516128</v>
      </c>
    </row>
    <row r="18" spans="1:10" ht="15">
      <c r="A18" s="12" t="s">
        <v>20</v>
      </c>
      <c r="B18" s="4">
        <v>974</v>
      </c>
      <c r="C18" s="4">
        <v>19</v>
      </c>
      <c r="D18" s="4">
        <f t="shared" si="1"/>
        <v>993</v>
      </c>
      <c r="E18" s="4">
        <v>967</v>
      </c>
      <c r="F18" s="4">
        <v>26</v>
      </c>
      <c r="G18" s="4">
        <f t="shared" si="2"/>
        <v>993</v>
      </c>
      <c r="H18" s="6">
        <f>+((E18-B18)/B18)*100</f>
        <v>-0.7186858316221766</v>
      </c>
      <c r="I18" s="6">
        <f>+((F18-C18)/C18)*100</f>
        <v>36.84210526315789</v>
      </c>
      <c r="J18" s="7">
        <f t="shared" si="0"/>
        <v>0</v>
      </c>
    </row>
    <row r="19" spans="1:10" ht="15">
      <c r="A19" s="8" t="s">
        <v>63</v>
      </c>
      <c r="B19" s="9">
        <v>11781</v>
      </c>
      <c r="C19" s="9"/>
      <c r="D19" s="9">
        <f t="shared" si="1"/>
        <v>11781</v>
      </c>
      <c r="E19" s="9">
        <v>13320</v>
      </c>
      <c r="F19" s="9"/>
      <c r="G19" s="9">
        <f t="shared" si="2"/>
        <v>13320</v>
      </c>
      <c r="H19" s="10">
        <f>+((E19-B19)/B19)*100</f>
        <v>13.06340718105424</v>
      </c>
      <c r="I19" s="10"/>
      <c r="J19" s="11">
        <f t="shared" si="0"/>
        <v>13.06340718105424</v>
      </c>
    </row>
    <row r="20" spans="1:10" ht="15">
      <c r="A20" s="12" t="s">
        <v>21</v>
      </c>
      <c r="B20" s="4">
        <v>5443</v>
      </c>
      <c r="C20" s="4">
        <v>88</v>
      </c>
      <c r="D20" s="4">
        <f t="shared" si="1"/>
        <v>5531</v>
      </c>
      <c r="E20" s="4">
        <v>5670</v>
      </c>
      <c r="F20" s="4">
        <v>113</v>
      </c>
      <c r="G20" s="4">
        <f t="shared" si="2"/>
        <v>5783</v>
      </c>
      <c r="H20" s="6">
        <f>+((E20-B20)/B20)*100</f>
        <v>4.170494212750322</v>
      </c>
      <c r="I20" s="6">
        <f>+((F20-C20)/C20)*100</f>
        <v>28.40909090909091</v>
      </c>
      <c r="J20" s="7">
        <f>+((G20-D20)/D20)*100</f>
        <v>4.556138130536973</v>
      </c>
    </row>
    <row r="21" spans="1:10" ht="15">
      <c r="A21" s="8" t="s">
        <v>22</v>
      </c>
      <c r="B21" s="9">
        <v>109</v>
      </c>
      <c r="C21" s="9"/>
      <c r="D21" s="9">
        <f t="shared" si="1"/>
        <v>109</v>
      </c>
      <c r="E21" s="9">
        <v>150</v>
      </c>
      <c r="F21" s="9"/>
      <c r="G21" s="9">
        <f t="shared" si="2"/>
        <v>150</v>
      </c>
      <c r="H21" s="10">
        <f aca="true" t="shared" si="3" ref="H21:J60">+((E21-B21)/B21)*100</f>
        <v>37.61467889908257</v>
      </c>
      <c r="I21" s="10"/>
      <c r="J21" s="11">
        <f aca="true" t="shared" si="4" ref="J21:J58">+((G21-D21)/D21)*100</f>
        <v>37.61467889908257</v>
      </c>
    </row>
    <row r="22" spans="1:10" ht="15">
      <c r="A22" s="12" t="s">
        <v>23</v>
      </c>
      <c r="B22" s="4">
        <v>3023</v>
      </c>
      <c r="C22" s="4">
        <v>2</v>
      </c>
      <c r="D22" s="4">
        <f t="shared" si="1"/>
        <v>3025</v>
      </c>
      <c r="E22" s="4">
        <v>1336</v>
      </c>
      <c r="F22" s="4">
        <v>4</v>
      </c>
      <c r="G22" s="4">
        <f t="shared" si="2"/>
        <v>1340</v>
      </c>
      <c r="H22" s="6">
        <f t="shared" si="3"/>
        <v>-55.80549123387364</v>
      </c>
      <c r="I22" s="6">
        <f t="shared" si="3"/>
        <v>100</v>
      </c>
      <c r="J22" s="7">
        <f t="shared" si="4"/>
        <v>-55.70247933884298</v>
      </c>
    </row>
    <row r="23" spans="1:10" ht="15">
      <c r="A23" s="8" t="s">
        <v>24</v>
      </c>
      <c r="B23" s="9">
        <v>978</v>
      </c>
      <c r="C23" s="9"/>
      <c r="D23" s="9">
        <f t="shared" si="1"/>
        <v>978</v>
      </c>
      <c r="E23" s="9">
        <v>1022</v>
      </c>
      <c r="F23" s="9">
        <v>3</v>
      </c>
      <c r="G23" s="9">
        <f t="shared" si="2"/>
        <v>1025</v>
      </c>
      <c r="H23" s="10">
        <f t="shared" si="3"/>
        <v>4.4989775051124745</v>
      </c>
      <c r="I23" s="10"/>
      <c r="J23" s="11">
        <f t="shared" si="4"/>
        <v>4.805725971370143</v>
      </c>
    </row>
    <row r="24" spans="1:10" ht="15">
      <c r="A24" s="12" t="s">
        <v>25</v>
      </c>
      <c r="B24" s="4">
        <v>6085</v>
      </c>
      <c r="C24" s="4">
        <v>386</v>
      </c>
      <c r="D24" s="4">
        <f t="shared" si="1"/>
        <v>6471</v>
      </c>
      <c r="E24" s="4">
        <v>5422</v>
      </c>
      <c r="F24" s="4">
        <v>305</v>
      </c>
      <c r="G24" s="4">
        <f t="shared" si="2"/>
        <v>5727</v>
      </c>
      <c r="H24" s="6">
        <f t="shared" si="3"/>
        <v>-10.895645028759244</v>
      </c>
      <c r="I24" s="6">
        <f t="shared" si="3"/>
        <v>-20.984455958549223</v>
      </c>
      <c r="J24" s="7">
        <f t="shared" si="4"/>
        <v>-11.497450162262401</v>
      </c>
    </row>
    <row r="25" spans="1:10" ht="15">
      <c r="A25" s="8" t="s">
        <v>26</v>
      </c>
      <c r="B25" s="9">
        <v>621</v>
      </c>
      <c r="C25" s="9">
        <v>11</v>
      </c>
      <c r="D25" s="9">
        <f t="shared" si="1"/>
        <v>632</v>
      </c>
      <c r="E25" s="9">
        <v>3854</v>
      </c>
      <c r="F25" s="9">
        <v>73</v>
      </c>
      <c r="G25" s="9">
        <f t="shared" si="2"/>
        <v>3927</v>
      </c>
      <c r="H25" s="10">
        <f t="shared" si="3"/>
        <v>520.6119162640902</v>
      </c>
      <c r="I25" s="10">
        <f t="shared" si="3"/>
        <v>563.6363636363636</v>
      </c>
      <c r="J25" s="11">
        <f t="shared" si="4"/>
        <v>521.3607594936708</v>
      </c>
    </row>
    <row r="26" spans="1:10" ht="15">
      <c r="A26" s="12" t="s">
        <v>27</v>
      </c>
      <c r="B26" s="4">
        <v>56</v>
      </c>
      <c r="C26" s="4"/>
      <c r="D26" s="4">
        <f t="shared" si="1"/>
        <v>56</v>
      </c>
      <c r="E26" s="4">
        <v>94</v>
      </c>
      <c r="F26" s="4"/>
      <c r="G26" s="4">
        <f t="shared" si="2"/>
        <v>94</v>
      </c>
      <c r="H26" s="6">
        <f t="shared" si="3"/>
        <v>67.85714285714286</v>
      </c>
      <c r="I26" s="6"/>
      <c r="J26" s="7">
        <f t="shared" si="4"/>
        <v>67.85714285714286</v>
      </c>
    </row>
    <row r="27" spans="1:10" ht="15">
      <c r="A27" s="8" t="s">
        <v>28</v>
      </c>
      <c r="B27" s="9">
        <v>5211</v>
      </c>
      <c r="C27" s="9">
        <v>61</v>
      </c>
      <c r="D27" s="9">
        <f t="shared" si="1"/>
        <v>5272</v>
      </c>
      <c r="E27" s="9">
        <v>5409</v>
      </c>
      <c r="F27" s="9">
        <v>75</v>
      </c>
      <c r="G27" s="9">
        <f t="shared" si="2"/>
        <v>5484</v>
      </c>
      <c r="H27" s="10">
        <f t="shared" si="3"/>
        <v>3.7996545768566494</v>
      </c>
      <c r="I27" s="10">
        <f t="shared" si="3"/>
        <v>22.950819672131146</v>
      </c>
      <c r="J27" s="11">
        <f t="shared" si="4"/>
        <v>4.021244309559939</v>
      </c>
    </row>
    <row r="28" spans="1:10" ht="15">
      <c r="A28" s="12" t="s">
        <v>29</v>
      </c>
      <c r="B28" s="4">
        <v>11581</v>
      </c>
      <c r="C28" s="4">
        <v>191</v>
      </c>
      <c r="D28" s="4">
        <f t="shared" si="1"/>
        <v>11772</v>
      </c>
      <c r="E28" s="4">
        <v>12030</v>
      </c>
      <c r="F28" s="4">
        <v>135</v>
      </c>
      <c r="G28" s="4">
        <f t="shared" si="2"/>
        <v>12165</v>
      </c>
      <c r="H28" s="6">
        <f t="shared" si="3"/>
        <v>3.877039979276401</v>
      </c>
      <c r="I28" s="6">
        <f t="shared" si="3"/>
        <v>-29.31937172774869</v>
      </c>
      <c r="J28" s="7">
        <f t="shared" si="4"/>
        <v>3.3384301732925588</v>
      </c>
    </row>
    <row r="29" spans="1:10" ht="15">
      <c r="A29" s="8" t="s">
        <v>30</v>
      </c>
      <c r="B29" s="9">
        <v>5653</v>
      </c>
      <c r="C29" s="9">
        <v>330</v>
      </c>
      <c r="D29" s="9">
        <f t="shared" si="1"/>
        <v>5983</v>
      </c>
      <c r="E29" s="9">
        <v>5779</v>
      </c>
      <c r="F29" s="9">
        <v>234</v>
      </c>
      <c r="G29" s="9">
        <f t="shared" si="2"/>
        <v>6013</v>
      </c>
      <c r="H29" s="10">
        <f t="shared" si="3"/>
        <v>2.2289050061914026</v>
      </c>
      <c r="I29" s="10">
        <f t="shared" si="3"/>
        <v>-29.09090909090909</v>
      </c>
      <c r="J29" s="11">
        <f t="shared" si="4"/>
        <v>0.5014206919605549</v>
      </c>
    </row>
    <row r="30" spans="1:10" ht="15">
      <c r="A30" s="12" t="s">
        <v>31</v>
      </c>
      <c r="B30" s="4">
        <v>2180</v>
      </c>
      <c r="C30" s="4">
        <v>16</v>
      </c>
      <c r="D30" s="4">
        <f t="shared" si="1"/>
        <v>2196</v>
      </c>
      <c r="E30" s="4">
        <v>2163</v>
      </c>
      <c r="F30" s="4">
        <v>12</v>
      </c>
      <c r="G30" s="4">
        <f t="shared" si="2"/>
        <v>2175</v>
      </c>
      <c r="H30" s="6">
        <f t="shared" si="3"/>
        <v>-0.7798165137614679</v>
      </c>
      <c r="I30" s="6">
        <f t="shared" si="3"/>
        <v>-25</v>
      </c>
      <c r="J30" s="7">
        <f t="shared" si="4"/>
        <v>-0.9562841530054645</v>
      </c>
    </row>
    <row r="31" spans="1:10" ht="15">
      <c r="A31" s="8" t="s">
        <v>64</v>
      </c>
      <c r="B31" s="9">
        <v>3753</v>
      </c>
      <c r="C31" s="9">
        <v>366</v>
      </c>
      <c r="D31" s="9">
        <f t="shared" si="1"/>
        <v>4119</v>
      </c>
      <c r="E31" s="9">
        <v>3806</v>
      </c>
      <c r="F31" s="9">
        <v>465</v>
      </c>
      <c r="G31" s="9">
        <f t="shared" si="2"/>
        <v>4271</v>
      </c>
      <c r="H31" s="10">
        <f t="shared" si="3"/>
        <v>1.4122035704769518</v>
      </c>
      <c r="I31" s="10">
        <f t="shared" si="3"/>
        <v>27.049180327868854</v>
      </c>
      <c r="J31" s="11">
        <f t="shared" si="4"/>
        <v>3.690216071862103</v>
      </c>
    </row>
    <row r="32" spans="1:10" ht="15">
      <c r="A32" s="12" t="s">
        <v>32</v>
      </c>
      <c r="B32" s="4"/>
      <c r="C32" s="4"/>
      <c r="D32" s="4"/>
      <c r="E32" s="4">
        <v>238</v>
      </c>
      <c r="F32" s="4"/>
      <c r="G32" s="4">
        <f>+E32+F32</f>
        <v>238</v>
      </c>
      <c r="H32" s="6"/>
      <c r="I32" s="6"/>
      <c r="J32" s="7"/>
    </row>
    <row r="33" spans="1:10" ht="15">
      <c r="A33" s="8" t="s">
        <v>33</v>
      </c>
      <c r="B33" s="9">
        <v>5781</v>
      </c>
      <c r="C33" s="9">
        <v>2494</v>
      </c>
      <c r="D33" s="9">
        <f t="shared" si="1"/>
        <v>8275</v>
      </c>
      <c r="E33" s="9">
        <v>5991</v>
      </c>
      <c r="F33" s="9">
        <v>2227</v>
      </c>
      <c r="G33" s="9">
        <f t="shared" si="2"/>
        <v>8218</v>
      </c>
      <c r="H33" s="10">
        <f t="shared" si="3"/>
        <v>3.632589517384536</v>
      </c>
      <c r="I33" s="10">
        <f t="shared" si="3"/>
        <v>-10.70569366479551</v>
      </c>
      <c r="J33" s="11">
        <f t="shared" si="4"/>
        <v>-0.6888217522658611</v>
      </c>
    </row>
    <row r="34" spans="1:10" ht="15">
      <c r="A34" s="12" t="s">
        <v>34</v>
      </c>
      <c r="B34" s="4">
        <v>1184</v>
      </c>
      <c r="C34" s="4"/>
      <c r="D34" s="4">
        <f t="shared" si="1"/>
        <v>1184</v>
      </c>
      <c r="E34" s="4">
        <v>1321</v>
      </c>
      <c r="F34" s="4"/>
      <c r="G34" s="4">
        <f t="shared" si="2"/>
        <v>1321</v>
      </c>
      <c r="H34" s="6">
        <f t="shared" si="3"/>
        <v>11.570945945945946</v>
      </c>
      <c r="I34" s="6"/>
      <c r="J34" s="7">
        <f t="shared" si="4"/>
        <v>11.570945945945946</v>
      </c>
    </row>
    <row r="35" spans="1:10" ht="15">
      <c r="A35" s="8" t="s">
        <v>35</v>
      </c>
      <c r="B35" s="9">
        <v>11543</v>
      </c>
      <c r="C35" s="9">
        <v>789</v>
      </c>
      <c r="D35" s="9">
        <f t="shared" si="1"/>
        <v>12332</v>
      </c>
      <c r="E35" s="9">
        <v>18841</v>
      </c>
      <c r="F35" s="9">
        <v>1064</v>
      </c>
      <c r="G35" s="9">
        <f t="shared" si="2"/>
        <v>19905</v>
      </c>
      <c r="H35" s="10">
        <f t="shared" si="3"/>
        <v>63.224465043749454</v>
      </c>
      <c r="I35" s="10">
        <f t="shared" si="3"/>
        <v>34.85424588086185</v>
      </c>
      <c r="J35" s="11">
        <f t="shared" si="4"/>
        <v>61.40934155043789</v>
      </c>
    </row>
    <row r="36" spans="1:10" ht="15">
      <c r="A36" s="12" t="s">
        <v>36</v>
      </c>
      <c r="B36" s="4">
        <v>1615</v>
      </c>
      <c r="C36" s="4"/>
      <c r="D36" s="4">
        <f t="shared" si="1"/>
        <v>1615</v>
      </c>
      <c r="E36" s="4">
        <v>2006</v>
      </c>
      <c r="F36" s="4">
        <v>2</v>
      </c>
      <c r="G36" s="4">
        <f t="shared" si="2"/>
        <v>2008</v>
      </c>
      <c r="H36" s="6">
        <f t="shared" si="3"/>
        <v>24.210526315789473</v>
      </c>
      <c r="I36" s="6"/>
      <c r="J36" s="7">
        <f t="shared" si="4"/>
        <v>24.3343653250774</v>
      </c>
    </row>
    <row r="37" spans="1:10" ht="15">
      <c r="A37" s="8" t="s">
        <v>37</v>
      </c>
      <c r="B37" s="9">
        <v>2622</v>
      </c>
      <c r="C37" s="9">
        <v>8</v>
      </c>
      <c r="D37" s="9">
        <f t="shared" si="1"/>
        <v>2630</v>
      </c>
      <c r="E37" s="9">
        <v>2632</v>
      </c>
      <c r="F37" s="9">
        <v>10</v>
      </c>
      <c r="G37" s="9">
        <f t="shared" si="2"/>
        <v>2642</v>
      </c>
      <c r="H37" s="14">
        <f t="shared" si="3"/>
        <v>0.38138825324180015</v>
      </c>
      <c r="I37" s="10">
        <f t="shared" si="3"/>
        <v>25</v>
      </c>
      <c r="J37" s="13">
        <f t="shared" si="4"/>
        <v>0.45627376425855515</v>
      </c>
    </row>
    <row r="38" spans="1:10" ht="15">
      <c r="A38" s="12" t="s">
        <v>38</v>
      </c>
      <c r="B38" s="4">
        <v>764</v>
      </c>
      <c r="C38" s="4"/>
      <c r="D38" s="4">
        <f t="shared" si="1"/>
        <v>764</v>
      </c>
      <c r="E38" s="4">
        <v>692</v>
      </c>
      <c r="F38" s="4"/>
      <c r="G38" s="4">
        <f t="shared" si="2"/>
        <v>692</v>
      </c>
      <c r="H38" s="6">
        <f t="shared" si="3"/>
        <v>-9.424083769633508</v>
      </c>
      <c r="I38" s="6"/>
      <c r="J38" s="7">
        <f t="shared" si="4"/>
        <v>-9.424083769633508</v>
      </c>
    </row>
    <row r="39" spans="1:10" ht="15">
      <c r="A39" s="8" t="s">
        <v>39</v>
      </c>
      <c r="B39" s="9">
        <v>9828</v>
      </c>
      <c r="C39" s="9">
        <v>2226</v>
      </c>
      <c r="D39" s="9">
        <f t="shared" si="1"/>
        <v>12054</v>
      </c>
      <c r="E39" s="9">
        <v>11133</v>
      </c>
      <c r="F39" s="9">
        <v>1853</v>
      </c>
      <c r="G39" s="9">
        <f t="shared" si="2"/>
        <v>12986</v>
      </c>
      <c r="H39" s="10">
        <f t="shared" si="3"/>
        <v>13.27838827838828</v>
      </c>
      <c r="I39" s="10">
        <f t="shared" si="3"/>
        <v>-16.756513926325248</v>
      </c>
      <c r="J39" s="11">
        <f t="shared" si="4"/>
        <v>7.731873237099718</v>
      </c>
    </row>
    <row r="40" spans="1:10" ht="15">
      <c r="A40" s="12" t="s">
        <v>40</v>
      </c>
      <c r="B40" s="4">
        <v>642</v>
      </c>
      <c r="C40" s="4">
        <v>17</v>
      </c>
      <c r="D40" s="4">
        <f t="shared" si="1"/>
        <v>659</v>
      </c>
      <c r="E40" s="4">
        <v>667</v>
      </c>
      <c r="F40" s="4">
        <v>34</v>
      </c>
      <c r="G40" s="4">
        <f t="shared" si="2"/>
        <v>701</v>
      </c>
      <c r="H40" s="6">
        <f t="shared" si="3"/>
        <v>3.894080996884735</v>
      </c>
      <c r="I40" s="6">
        <f t="shared" si="3"/>
        <v>100</v>
      </c>
      <c r="J40" s="7">
        <f t="shared" si="4"/>
        <v>6.373292867981791</v>
      </c>
    </row>
    <row r="41" spans="1:10" ht="15">
      <c r="A41" s="8" t="s">
        <v>41</v>
      </c>
      <c r="B41" s="9">
        <v>7743</v>
      </c>
      <c r="C41" s="9">
        <v>780</v>
      </c>
      <c r="D41" s="9">
        <f t="shared" si="1"/>
        <v>8523</v>
      </c>
      <c r="E41" s="9">
        <v>6711</v>
      </c>
      <c r="F41" s="9">
        <v>679</v>
      </c>
      <c r="G41" s="9">
        <f t="shared" si="2"/>
        <v>7390</v>
      </c>
      <c r="H41" s="10">
        <f t="shared" si="3"/>
        <v>-13.328167376985665</v>
      </c>
      <c r="I41" s="10">
        <f t="shared" si="3"/>
        <v>-12.94871794871795</v>
      </c>
      <c r="J41" s="11">
        <f t="shared" si="4"/>
        <v>-13.293441276545817</v>
      </c>
    </row>
    <row r="42" spans="1:10" ht="15">
      <c r="A42" s="12" t="s">
        <v>42</v>
      </c>
      <c r="B42" s="4">
        <v>5447</v>
      </c>
      <c r="C42" s="4">
        <v>107</v>
      </c>
      <c r="D42" s="4">
        <f t="shared" si="1"/>
        <v>5554</v>
      </c>
      <c r="E42" s="4">
        <v>5879</v>
      </c>
      <c r="F42" s="4">
        <v>95</v>
      </c>
      <c r="G42" s="4">
        <f t="shared" si="2"/>
        <v>5974</v>
      </c>
      <c r="H42" s="6">
        <f t="shared" si="3"/>
        <v>7.930971176794566</v>
      </c>
      <c r="I42" s="6">
        <f t="shared" si="3"/>
        <v>-11.214953271028037</v>
      </c>
      <c r="J42" s="7">
        <f t="shared" si="4"/>
        <v>7.562117392870003</v>
      </c>
    </row>
    <row r="43" spans="1:10" ht="15">
      <c r="A43" s="8" t="s">
        <v>43</v>
      </c>
      <c r="B43" s="9">
        <v>2945</v>
      </c>
      <c r="C43" s="9"/>
      <c r="D43" s="9">
        <f t="shared" si="1"/>
        <v>2945</v>
      </c>
      <c r="E43" s="9">
        <v>3601</v>
      </c>
      <c r="F43" s="9">
        <v>4</v>
      </c>
      <c r="G43" s="9">
        <f t="shared" si="2"/>
        <v>3605</v>
      </c>
      <c r="H43" s="10">
        <f t="shared" si="3"/>
        <v>22.275042444821732</v>
      </c>
      <c r="I43" s="10"/>
      <c r="J43" s="11">
        <f t="shared" si="4"/>
        <v>22.410865874363328</v>
      </c>
    </row>
    <row r="44" spans="1:10" ht="15">
      <c r="A44" s="12" t="s">
        <v>44</v>
      </c>
      <c r="B44" s="4">
        <v>1899</v>
      </c>
      <c r="C44" s="4">
        <v>12</v>
      </c>
      <c r="D44" s="4">
        <f t="shared" si="1"/>
        <v>1911</v>
      </c>
      <c r="E44" s="4">
        <v>2066</v>
      </c>
      <c r="F44" s="4">
        <v>14</v>
      </c>
      <c r="G44" s="4">
        <f t="shared" si="2"/>
        <v>2080</v>
      </c>
      <c r="H44" s="6">
        <f t="shared" si="3"/>
        <v>8.794102159031068</v>
      </c>
      <c r="I44" s="6">
        <f t="shared" si="3"/>
        <v>16.666666666666664</v>
      </c>
      <c r="J44" s="7">
        <f t="shared" si="4"/>
        <v>8.843537414965986</v>
      </c>
    </row>
    <row r="45" spans="1:10" ht="15">
      <c r="A45" s="8" t="s">
        <v>45</v>
      </c>
      <c r="B45" s="9">
        <v>2484</v>
      </c>
      <c r="C45" s="9">
        <v>62</v>
      </c>
      <c r="D45" s="9">
        <f t="shared" si="1"/>
        <v>2546</v>
      </c>
      <c r="E45" s="9">
        <v>3219</v>
      </c>
      <c r="F45" s="9">
        <v>103</v>
      </c>
      <c r="G45" s="9">
        <f t="shared" si="2"/>
        <v>3322</v>
      </c>
      <c r="H45" s="10">
        <f t="shared" si="3"/>
        <v>29.589371980676326</v>
      </c>
      <c r="I45" s="10">
        <f t="shared" si="3"/>
        <v>66.12903225806451</v>
      </c>
      <c r="J45" s="11">
        <f t="shared" si="4"/>
        <v>30.479183032207384</v>
      </c>
    </row>
    <row r="46" spans="1:10" ht="15">
      <c r="A46" s="12" t="s">
        <v>46</v>
      </c>
      <c r="B46" s="4"/>
      <c r="C46" s="4"/>
      <c r="D46" s="4"/>
      <c r="E46" s="4">
        <v>1071</v>
      </c>
      <c r="F46" s="4">
        <v>8</v>
      </c>
      <c r="G46" s="4">
        <f>+E46+F46</f>
        <v>1079</v>
      </c>
      <c r="H46" s="6"/>
      <c r="I46" s="6"/>
      <c r="J46" s="7"/>
    </row>
    <row r="47" spans="1:10" ht="15">
      <c r="A47" s="8" t="s">
        <v>47</v>
      </c>
      <c r="B47" s="9">
        <v>11320</v>
      </c>
      <c r="C47" s="9">
        <v>758</v>
      </c>
      <c r="D47" s="9">
        <f t="shared" si="1"/>
        <v>12078</v>
      </c>
      <c r="E47" s="9">
        <v>13708</v>
      </c>
      <c r="F47" s="9">
        <v>730</v>
      </c>
      <c r="G47" s="9">
        <f t="shared" si="2"/>
        <v>14438</v>
      </c>
      <c r="H47" s="10">
        <f t="shared" si="3"/>
        <v>21.09540636042403</v>
      </c>
      <c r="I47" s="10">
        <f t="shared" si="3"/>
        <v>-3.6939313984168867</v>
      </c>
      <c r="J47" s="11">
        <f t="shared" si="4"/>
        <v>19.53965888392118</v>
      </c>
    </row>
    <row r="48" spans="1:10" ht="15">
      <c r="A48" s="12" t="s">
        <v>48</v>
      </c>
      <c r="B48" s="4">
        <v>316</v>
      </c>
      <c r="C48" s="4"/>
      <c r="D48" s="4">
        <f t="shared" si="1"/>
        <v>316</v>
      </c>
      <c r="E48" s="4">
        <v>866</v>
      </c>
      <c r="F48" s="4"/>
      <c r="G48" s="4">
        <f t="shared" si="2"/>
        <v>866</v>
      </c>
      <c r="H48" s="6">
        <f t="shared" si="3"/>
        <v>174.0506329113924</v>
      </c>
      <c r="I48" s="6"/>
      <c r="J48" s="7">
        <f t="shared" si="4"/>
        <v>174.0506329113924</v>
      </c>
    </row>
    <row r="49" spans="1:10" ht="15">
      <c r="A49" s="8" t="s">
        <v>49</v>
      </c>
      <c r="B49" s="9">
        <v>963</v>
      </c>
      <c r="C49" s="9"/>
      <c r="D49" s="9">
        <f t="shared" si="1"/>
        <v>963</v>
      </c>
      <c r="E49" s="9">
        <v>896</v>
      </c>
      <c r="F49" s="9">
        <v>4</v>
      </c>
      <c r="G49" s="9">
        <f t="shared" si="2"/>
        <v>900</v>
      </c>
      <c r="H49" s="10">
        <f t="shared" si="3"/>
        <v>-6.95742471443406</v>
      </c>
      <c r="I49" s="10"/>
      <c r="J49" s="11">
        <f t="shared" si="4"/>
        <v>-6.5420560747663545</v>
      </c>
    </row>
    <row r="50" spans="1:10" ht="15">
      <c r="A50" s="12" t="s">
        <v>50</v>
      </c>
      <c r="B50" s="4">
        <v>2946</v>
      </c>
      <c r="C50" s="4">
        <v>76</v>
      </c>
      <c r="D50" s="4">
        <f t="shared" si="1"/>
        <v>3022</v>
      </c>
      <c r="E50" s="4">
        <v>3582</v>
      </c>
      <c r="F50" s="4">
        <v>57</v>
      </c>
      <c r="G50" s="4">
        <f t="shared" si="2"/>
        <v>3639</v>
      </c>
      <c r="H50" s="6">
        <f t="shared" si="3"/>
        <v>21.58859470468432</v>
      </c>
      <c r="I50" s="6">
        <f t="shared" si="3"/>
        <v>-25</v>
      </c>
      <c r="J50" s="7">
        <f t="shared" si="4"/>
        <v>20.416942422236932</v>
      </c>
    </row>
    <row r="51" spans="1:10" ht="15">
      <c r="A51" s="8" t="s">
        <v>51</v>
      </c>
      <c r="B51" s="9">
        <v>4119</v>
      </c>
      <c r="C51" s="9">
        <v>90</v>
      </c>
      <c r="D51" s="9">
        <f t="shared" si="1"/>
        <v>4209</v>
      </c>
      <c r="E51" s="9">
        <v>4689</v>
      </c>
      <c r="F51" s="9">
        <v>154</v>
      </c>
      <c r="G51" s="9">
        <f t="shared" si="2"/>
        <v>4843</v>
      </c>
      <c r="H51" s="10">
        <f t="shared" si="3"/>
        <v>13.838310269482884</v>
      </c>
      <c r="I51" s="10">
        <f t="shared" si="3"/>
        <v>71.11111111111111</v>
      </c>
      <c r="J51" s="11">
        <f t="shared" si="4"/>
        <v>15.06296032311713</v>
      </c>
    </row>
    <row r="52" spans="1:10" ht="15">
      <c r="A52" s="12" t="s">
        <v>52</v>
      </c>
      <c r="B52" s="4">
        <v>1898</v>
      </c>
      <c r="C52" s="4"/>
      <c r="D52" s="4">
        <f t="shared" si="1"/>
        <v>1898</v>
      </c>
      <c r="E52" s="4">
        <v>2018</v>
      </c>
      <c r="F52" s="4">
        <v>2</v>
      </c>
      <c r="G52" s="4">
        <f t="shared" si="2"/>
        <v>2020</v>
      </c>
      <c r="H52" s="6">
        <f t="shared" si="3"/>
        <v>6.322444678609063</v>
      </c>
      <c r="I52" s="6"/>
      <c r="J52" s="7">
        <f t="shared" si="4"/>
        <v>6.42781875658588</v>
      </c>
    </row>
    <row r="53" spans="1:10" ht="15">
      <c r="A53" s="8" t="s">
        <v>53</v>
      </c>
      <c r="B53" s="9">
        <v>16270</v>
      </c>
      <c r="C53" s="9">
        <v>711</v>
      </c>
      <c r="D53" s="9">
        <f t="shared" si="1"/>
        <v>16981</v>
      </c>
      <c r="E53" s="9">
        <v>21220</v>
      </c>
      <c r="F53" s="9">
        <v>1765</v>
      </c>
      <c r="G53" s="9">
        <f t="shared" si="2"/>
        <v>22985</v>
      </c>
      <c r="H53" s="10">
        <f t="shared" si="3"/>
        <v>30.424093423478794</v>
      </c>
      <c r="I53" s="10">
        <f t="shared" si="3"/>
        <v>148.2419127988748</v>
      </c>
      <c r="J53" s="11">
        <f t="shared" si="4"/>
        <v>35.35716388905247</v>
      </c>
    </row>
    <row r="54" spans="1:10" ht="15">
      <c r="A54" s="12" t="s">
        <v>54</v>
      </c>
      <c r="B54" s="4">
        <v>768</v>
      </c>
      <c r="C54" s="4"/>
      <c r="D54" s="4">
        <f t="shared" si="1"/>
        <v>768</v>
      </c>
      <c r="E54" s="4">
        <v>1019</v>
      </c>
      <c r="F54" s="4"/>
      <c r="G54" s="4">
        <f t="shared" si="2"/>
        <v>1019</v>
      </c>
      <c r="H54" s="6">
        <f t="shared" si="3"/>
        <v>32.68229166666667</v>
      </c>
      <c r="I54" s="6"/>
      <c r="J54" s="7">
        <f t="shared" si="4"/>
        <v>32.68229166666667</v>
      </c>
    </row>
    <row r="55" spans="1:10" ht="15">
      <c r="A55" s="8" t="s">
        <v>55</v>
      </c>
      <c r="B55" s="9">
        <v>1964</v>
      </c>
      <c r="C55" s="9">
        <v>4</v>
      </c>
      <c r="D55" s="9">
        <f t="shared" si="1"/>
        <v>1968</v>
      </c>
      <c r="E55" s="9">
        <v>1587</v>
      </c>
      <c r="F55" s="9">
        <v>7</v>
      </c>
      <c r="G55" s="9">
        <f t="shared" si="2"/>
        <v>1594</v>
      </c>
      <c r="H55" s="10">
        <f t="shared" si="3"/>
        <v>-19.19551934826884</v>
      </c>
      <c r="I55" s="10">
        <f t="shared" si="3"/>
        <v>75</v>
      </c>
      <c r="J55" s="11">
        <f t="shared" si="4"/>
        <v>-19.004065040650406</v>
      </c>
    </row>
    <row r="56" spans="1:10" ht="15">
      <c r="A56" s="12" t="s">
        <v>56</v>
      </c>
      <c r="B56" s="4">
        <v>7823</v>
      </c>
      <c r="C56" s="4">
        <v>77</v>
      </c>
      <c r="D56" s="4">
        <f t="shared" si="1"/>
        <v>7900</v>
      </c>
      <c r="E56" s="4">
        <v>9425</v>
      </c>
      <c r="F56" s="4">
        <v>119</v>
      </c>
      <c r="G56" s="4">
        <f t="shared" si="2"/>
        <v>9544</v>
      </c>
      <c r="H56" s="6">
        <f t="shared" si="3"/>
        <v>20.478077463888532</v>
      </c>
      <c r="I56" s="6">
        <f t="shared" si="3"/>
        <v>54.54545454545454</v>
      </c>
      <c r="J56" s="7">
        <f t="shared" si="4"/>
        <v>20.810126582278482</v>
      </c>
    </row>
    <row r="57" spans="1:10" ht="15">
      <c r="A57" s="8" t="s">
        <v>65</v>
      </c>
      <c r="B57" s="9">
        <v>689</v>
      </c>
      <c r="C57" s="9">
        <v>224</v>
      </c>
      <c r="D57" s="9">
        <f t="shared" si="1"/>
        <v>913</v>
      </c>
      <c r="E57" s="9">
        <v>658</v>
      </c>
      <c r="F57" s="9">
        <v>181</v>
      </c>
      <c r="G57" s="9">
        <f t="shared" si="2"/>
        <v>839</v>
      </c>
      <c r="H57" s="10">
        <f t="shared" si="3"/>
        <v>-4.499274310595065</v>
      </c>
      <c r="I57" s="10">
        <f t="shared" si="3"/>
        <v>-19.196428571428573</v>
      </c>
      <c r="J57" s="11">
        <f t="shared" si="4"/>
        <v>-8.105147864184008</v>
      </c>
    </row>
    <row r="58" spans="1:10" ht="15">
      <c r="A58" s="12" t="s">
        <v>66</v>
      </c>
      <c r="B58" s="4">
        <v>179</v>
      </c>
      <c r="C58" s="4">
        <v>244</v>
      </c>
      <c r="D58" s="4">
        <f t="shared" si="1"/>
        <v>423</v>
      </c>
      <c r="E58" s="4">
        <v>151</v>
      </c>
      <c r="F58" s="4">
        <v>203</v>
      </c>
      <c r="G58" s="4">
        <f t="shared" si="2"/>
        <v>354</v>
      </c>
      <c r="H58" s="6">
        <f t="shared" si="3"/>
        <v>-15.64245810055866</v>
      </c>
      <c r="I58" s="6">
        <f t="shared" si="3"/>
        <v>-16.80327868852459</v>
      </c>
      <c r="J58" s="7">
        <f t="shared" si="4"/>
        <v>-16.312056737588655</v>
      </c>
    </row>
    <row r="59" spans="1:10" ht="15">
      <c r="A59" s="15" t="s">
        <v>57</v>
      </c>
      <c r="B59" s="16">
        <f>B60-SUM(B5+B9+B19+B31+B57+B58)</f>
        <v>525867</v>
      </c>
      <c r="C59" s="16">
        <f>C60-SUM(C5+C9+C19+C31+C57+C58)</f>
        <v>451510</v>
      </c>
      <c r="D59" s="16">
        <f>D60-SUM(D5+D9+D19+D31+D57+D58)</f>
        <v>977377</v>
      </c>
      <c r="E59" s="16">
        <f>E60-SUM(E5+E9+E19+E31+E57+E58)</f>
        <v>568094</v>
      </c>
      <c r="F59" s="16">
        <f>F60-SUM(F5+F9+F19+F31+F57+F58)</f>
        <v>468462</v>
      </c>
      <c r="G59" s="16">
        <f>G60-SUM(G5+G9+G19+G31+G57+G58)</f>
        <v>1036556</v>
      </c>
      <c r="H59" s="17">
        <f>+((E59-B59)/B59)*100</f>
        <v>8.029977161525633</v>
      </c>
      <c r="I59" s="17">
        <f t="shared" si="3"/>
        <v>3.7545126353790614</v>
      </c>
      <c r="J59" s="17">
        <f t="shared" si="3"/>
        <v>6.054879539829564</v>
      </c>
    </row>
    <row r="60" spans="1:10" ht="15">
      <c r="A60" s="18" t="s">
        <v>58</v>
      </c>
      <c r="B60" s="19">
        <f>SUM(B4:B58)</f>
        <v>638993</v>
      </c>
      <c r="C60" s="19">
        <f>SUM(C4:C58)</f>
        <v>516836</v>
      </c>
      <c r="D60" s="19">
        <f>SUM(D4:D58)</f>
        <v>1155829</v>
      </c>
      <c r="E60" s="19">
        <f>SUM(E4:E58)</f>
        <v>703661</v>
      </c>
      <c r="F60" s="19">
        <f>SUM(F4:F58)</f>
        <v>541599</v>
      </c>
      <c r="G60" s="19">
        <f>SUM(G4:G58)</f>
        <v>1245260</v>
      </c>
      <c r="H60" s="20">
        <f>+((E60-B60)/B60)*100</f>
        <v>10.120298657418783</v>
      </c>
      <c r="I60" s="20">
        <f t="shared" si="3"/>
        <v>4.791268410095272</v>
      </c>
      <c r="J60" s="20">
        <f t="shared" si="3"/>
        <v>7.737390219487485</v>
      </c>
    </row>
    <row r="61" spans="1:10" ht="15.75" thickBot="1">
      <c r="A61" s="21" t="s">
        <v>59</v>
      </c>
      <c r="B61" s="62">
        <v>278572</v>
      </c>
      <c r="C61" s="62"/>
      <c r="D61" s="62"/>
      <c r="E61" s="62">
        <v>305382</v>
      </c>
      <c r="F61" s="62"/>
      <c r="G61" s="62"/>
      <c r="H61" s="63">
        <f>+((E61-B61)/B61)*100</f>
        <v>9.624082822394211</v>
      </c>
      <c r="I61" s="63"/>
      <c r="J61" s="64"/>
    </row>
    <row r="62" spans="1:10" ht="15">
      <c r="A62" s="22" t="s">
        <v>60</v>
      </c>
      <c r="B62" s="23"/>
      <c r="C62" s="23"/>
      <c r="D62" s="23">
        <f>+D60+B61</f>
        <v>1434401</v>
      </c>
      <c r="E62" s="23"/>
      <c r="F62" s="23"/>
      <c r="G62" s="23">
        <f>+G60+E61</f>
        <v>1550642</v>
      </c>
      <c r="H62" s="24"/>
      <c r="I62" s="24"/>
      <c r="J62" s="24">
        <f>+((G62-D62)/D62)*100</f>
        <v>8.10380081999385</v>
      </c>
    </row>
    <row r="63" spans="1:10" ht="15">
      <c r="A63" s="46"/>
      <c r="B63" s="47"/>
      <c r="C63" s="47"/>
      <c r="D63" s="47"/>
      <c r="E63" s="47"/>
      <c r="F63" s="47"/>
      <c r="G63" s="47"/>
      <c r="H63" s="47"/>
      <c r="I63" s="47"/>
      <c r="J63" s="48"/>
    </row>
    <row r="64" spans="1:10" ht="15.75" thickBot="1">
      <c r="A64" s="49"/>
      <c r="B64" s="50"/>
      <c r="C64" s="50"/>
      <c r="D64" s="50"/>
      <c r="E64" s="50"/>
      <c r="F64" s="50"/>
      <c r="G64" s="50"/>
      <c r="H64" s="50"/>
      <c r="I64" s="50"/>
      <c r="J64" s="51"/>
    </row>
    <row r="65" spans="1:10" ht="45.75" customHeight="1">
      <c r="A65" s="52" t="s">
        <v>67</v>
      </c>
      <c r="B65" s="52"/>
      <c r="C65" s="52"/>
      <c r="D65" s="52"/>
      <c r="E65" s="52"/>
      <c r="F65" s="52"/>
      <c r="G65" s="52"/>
      <c r="H65" s="52"/>
      <c r="I65" s="52"/>
      <c r="J65" s="52"/>
    </row>
    <row r="66" spans="1:10" ht="33" customHeight="1">
      <c r="A66" s="53" t="s">
        <v>68</v>
      </c>
      <c r="B66" s="53"/>
      <c r="C66" s="53"/>
      <c r="D66" s="53"/>
      <c r="E66" s="53"/>
      <c r="F66" s="53"/>
      <c r="G66" s="53"/>
      <c r="H66" s="53"/>
      <c r="I66" s="53"/>
      <c r="J66" s="53"/>
    </row>
  </sheetData>
  <sheetProtection/>
  <mergeCells count="12">
    <mergeCell ref="A63:J63"/>
    <mergeCell ref="A64:J64"/>
    <mergeCell ref="A65:J65"/>
    <mergeCell ref="A66:J66"/>
    <mergeCell ref="A1:J1"/>
    <mergeCell ref="A2:A3"/>
    <mergeCell ref="B2:D2"/>
    <mergeCell ref="E2:G2"/>
    <mergeCell ref="H2:J2"/>
    <mergeCell ref="B61:D61"/>
    <mergeCell ref="E61:G61"/>
    <mergeCell ref="H61:J61"/>
  </mergeCells>
  <printOptions/>
  <pageMargins left="0.7" right="0.7" top="0.75" bottom="0.75" header="0.3" footer="0.3"/>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J65"/>
  <sheetViews>
    <sheetView zoomScale="80" zoomScaleNormal="80" zoomScalePageLayoutView="0" workbookViewId="0" topLeftCell="A10">
      <selection activeCell="A64" sqref="A64:J65"/>
    </sheetView>
  </sheetViews>
  <sheetFormatPr defaultColWidth="9.140625" defaultRowHeight="15"/>
  <cols>
    <col min="1" max="1" width="27.28125" style="0" customWidth="1"/>
    <col min="2" max="10" width="14.28125" style="0" customWidth="1"/>
  </cols>
  <sheetData>
    <row r="1" spans="1:10" ht="29.25" customHeight="1">
      <c r="A1" s="54" t="s">
        <v>74</v>
      </c>
      <c r="B1" s="55"/>
      <c r="C1" s="55"/>
      <c r="D1" s="55"/>
      <c r="E1" s="55"/>
      <c r="F1" s="55"/>
      <c r="G1" s="55"/>
      <c r="H1" s="55"/>
      <c r="I1" s="55"/>
      <c r="J1" s="56"/>
    </row>
    <row r="2" spans="1:10" ht="25.5" customHeight="1">
      <c r="A2" s="57" t="s">
        <v>1</v>
      </c>
      <c r="B2" s="59" t="s">
        <v>2</v>
      </c>
      <c r="C2" s="59"/>
      <c r="D2" s="59"/>
      <c r="E2" s="59" t="s">
        <v>3</v>
      </c>
      <c r="F2" s="59"/>
      <c r="G2" s="59"/>
      <c r="H2" s="60" t="s">
        <v>4</v>
      </c>
      <c r="I2" s="60"/>
      <c r="J2" s="61"/>
    </row>
    <row r="3" spans="1:10" ht="15">
      <c r="A3" s="58"/>
      <c r="B3" s="1" t="s">
        <v>5</v>
      </c>
      <c r="C3" s="1" t="s">
        <v>6</v>
      </c>
      <c r="D3" s="1" t="s">
        <v>7</v>
      </c>
      <c r="E3" s="1" t="s">
        <v>5</v>
      </c>
      <c r="F3" s="1" t="s">
        <v>6</v>
      </c>
      <c r="G3" s="1" t="s">
        <v>7</v>
      </c>
      <c r="H3" s="1" t="s">
        <v>5</v>
      </c>
      <c r="I3" s="1" t="s">
        <v>6</v>
      </c>
      <c r="J3" s="2" t="s">
        <v>7</v>
      </c>
    </row>
    <row r="4" spans="1:10" ht="15">
      <c r="A4" s="30" t="s">
        <v>8</v>
      </c>
      <c r="B4" s="4">
        <v>112586</v>
      </c>
      <c r="C4" s="4">
        <v>238562</v>
      </c>
      <c r="D4" s="4">
        <f>+B4+C4</f>
        <v>351148</v>
      </c>
      <c r="E4" s="4">
        <v>113734</v>
      </c>
      <c r="F4" s="4">
        <v>261603</v>
      </c>
      <c r="G4" s="4">
        <f>+E4+F4</f>
        <v>375337</v>
      </c>
      <c r="H4" s="6">
        <f>+((E4-B4)/B4)*100</f>
        <v>1.0196649672250546</v>
      </c>
      <c r="I4" s="6">
        <f aca="true" t="shared" si="0" ref="I4:J18">+((F4-C4)/C4)*100</f>
        <v>9.658285896328838</v>
      </c>
      <c r="J4" s="7">
        <f t="shared" si="0"/>
        <v>6.888548418330733</v>
      </c>
    </row>
    <row r="5" spans="1:10" ht="15">
      <c r="A5" s="31" t="s">
        <v>61</v>
      </c>
      <c r="B5" s="9">
        <v>87908</v>
      </c>
      <c r="C5" s="9">
        <v>55672</v>
      </c>
      <c r="D5" s="9">
        <f aca="true" t="shared" si="1" ref="D5:D58">+B5+C5</f>
        <v>143580</v>
      </c>
      <c r="E5" s="9">
        <v>108439</v>
      </c>
      <c r="F5" s="9">
        <v>63866</v>
      </c>
      <c r="G5" s="9">
        <f aca="true" t="shared" si="2" ref="G5:G58">+E5+F5</f>
        <v>172305</v>
      </c>
      <c r="H5" s="10">
        <f>+((E5-B5)/B5)*100</f>
        <v>23.35509851208081</v>
      </c>
      <c r="I5" s="10">
        <f t="shared" si="0"/>
        <v>14.718350337692195</v>
      </c>
      <c r="J5" s="11">
        <f t="shared" si="0"/>
        <v>20.0062682824906</v>
      </c>
    </row>
    <row r="6" spans="1:10" ht="15">
      <c r="A6" s="32" t="s">
        <v>9</v>
      </c>
      <c r="B6" s="4">
        <v>59038</v>
      </c>
      <c r="C6" s="4">
        <v>10063</v>
      </c>
      <c r="D6" s="4">
        <f t="shared" si="1"/>
        <v>69101</v>
      </c>
      <c r="E6" s="4">
        <v>63383</v>
      </c>
      <c r="F6" s="4">
        <v>10500</v>
      </c>
      <c r="G6" s="4">
        <f t="shared" si="2"/>
        <v>73883</v>
      </c>
      <c r="H6" s="6">
        <f>+((E6-B6)/B6)*100</f>
        <v>7.359666655374504</v>
      </c>
      <c r="I6" s="6">
        <f t="shared" si="0"/>
        <v>4.342641359435556</v>
      </c>
      <c r="J6" s="7">
        <f t="shared" si="0"/>
        <v>6.920305060708238</v>
      </c>
    </row>
    <row r="7" spans="1:10" ht="15">
      <c r="A7" s="31" t="s">
        <v>10</v>
      </c>
      <c r="B7" s="9">
        <v>45526</v>
      </c>
      <c r="C7" s="9">
        <v>15974</v>
      </c>
      <c r="D7" s="9">
        <f t="shared" si="1"/>
        <v>61500</v>
      </c>
      <c r="E7" s="9">
        <v>50605</v>
      </c>
      <c r="F7" s="9">
        <v>17986</v>
      </c>
      <c r="G7" s="9">
        <f t="shared" si="2"/>
        <v>68591</v>
      </c>
      <c r="H7" s="10">
        <f>+((E7-B7)/B7)*100</f>
        <v>11.156262355577033</v>
      </c>
      <c r="I7" s="10">
        <f t="shared" si="0"/>
        <v>12.595467634906724</v>
      </c>
      <c r="J7" s="11">
        <f t="shared" si="0"/>
        <v>11.530081300813007</v>
      </c>
    </row>
    <row r="8" spans="1:10" ht="15">
      <c r="A8" s="32" t="s">
        <v>11</v>
      </c>
      <c r="B8" s="4">
        <v>35581</v>
      </c>
      <c r="C8" s="4">
        <v>116266</v>
      </c>
      <c r="D8" s="4">
        <f t="shared" si="1"/>
        <v>151847</v>
      </c>
      <c r="E8" s="4">
        <v>41086</v>
      </c>
      <c r="F8" s="4">
        <v>113889</v>
      </c>
      <c r="G8" s="4">
        <f t="shared" si="2"/>
        <v>154975</v>
      </c>
      <c r="H8" s="6">
        <f>+((E8-B8)/B8)*100</f>
        <v>15.471740535679155</v>
      </c>
      <c r="I8" s="6">
        <f t="shared" si="0"/>
        <v>-2.044449796157088</v>
      </c>
      <c r="J8" s="7">
        <f t="shared" si="0"/>
        <v>2.0599682575223746</v>
      </c>
    </row>
    <row r="9" spans="1:10" ht="15">
      <c r="A9" s="31" t="s">
        <v>62</v>
      </c>
      <c r="B9" s="9">
        <v>2172</v>
      </c>
      <c r="C9" s="9">
        <v>2665</v>
      </c>
      <c r="D9" s="9">
        <f t="shared" si="1"/>
        <v>4837</v>
      </c>
      <c r="E9" s="9">
        <v>2654</v>
      </c>
      <c r="F9" s="9">
        <v>3534</v>
      </c>
      <c r="G9" s="9">
        <f t="shared" si="2"/>
        <v>6188</v>
      </c>
      <c r="H9" s="10">
        <f>+((E9-B9)/B9)*100</f>
        <v>22.191528545119706</v>
      </c>
      <c r="I9" s="10">
        <f t="shared" si="0"/>
        <v>32.607879924953096</v>
      </c>
      <c r="J9" s="11">
        <f t="shared" si="0"/>
        <v>27.930535455861072</v>
      </c>
    </row>
    <row r="10" spans="1:10" ht="15">
      <c r="A10" s="32" t="s">
        <v>12</v>
      </c>
      <c r="B10" s="4">
        <v>6867</v>
      </c>
      <c r="C10" s="4">
        <v>18177</v>
      </c>
      <c r="D10" s="4">
        <f t="shared" si="1"/>
        <v>25044</v>
      </c>
      <c r="E10" s="4">
        <v>8443</v>
      </c>
      <c r="F10" s="4">
        <v>18054</v>
      </c>
      <c r="G10" s="4">
        <f t="shared" si="2"/>
        <v>26497</v>
      </c>
      <c r="H10" s="6">
        <f>+((E10-B10)/B10)*100</f>
        <v>22.950342216397264</v>
      </c>
      <c r="I10" s="6">
        <f t="shared" si="0"/>
        <v>-0.6766793200198052</v>
      </c>
      <c r="J10" s="7">
        <f t="shared" si="0"/>
        <v>5.801788851621146</v>
      </c>
    </row>
    <row r="11" spans="1:10" ht="15">
      <c r="A11" s="31" t="s">
        <v>13</v>
      </c>
      <c r="B11" s="9">
        <v>13873</v>
      </c>
      <c r="C11" s="9">
        <v>11167</v>
      </c>
      <c r="D11" s="9">
        <f t="shared" si="1"/>
        <v>25040</v>
      </c>
      <c r="E11" s="9">
        <v>15618</v>
      </c>
      <c r="F11" s="9">
        <v>10035</v>
      </c>
      <c r="G11" s="9">
        <f t="shared" si="2"/>
        <v>25653</v>
      </c>
      <c r="H11" s="10">
        <f>+((E11-B11)/B11)*100</f>
        <v>12.578389677791394</v>
      </c>
      <c r="I11" s="10">
        <f t="shared" si="0"/>
        <v>-10.137010835497447</v>
      </c>
      <c r="J11" s="11">
        <f t="shared" si="0"/>
        <v>2.448083067092652</v>
      </c>
    </row>
    <row r="12" spans="1:10" ht="15">
      <c r="A12" s="32" t="s">
        <v>14</v>
      </c>
      <c r="B12" s="4">
        <v>23655</v>
      </c>
      <c r="C12" s="4">
        <v>5048</v>
      </c>
      <c r="D12" s="4">
        <f t="shared" si="1"/>
        <v>28703</v>
      </c>
      <c r="E12" s="4">
        <v>25948</v>
      </c>
      <c r="F12" s="4">
        <v>5479</v>
      </c>
      <c r="G12" s="4">
        <f t="shared" si="2"/>
        <v>31427</v>
      </c>
      <c r="H12" s="6">
        <f>+((E12-B12)/B12)*100</f>
        <v>9.693510885647855</v>
      </c>
      <c r="I12" s="6">
        <f t="shared" si="0"/>
        <v>8.538034865293186</v>
      </c>
      <c r="J12" s="7">
        <f t="shared" si="0"/>
        <v>9.490297181479287</v>
      </c>
    </row>
    <row r="13" spans="1:10" ht="15">
      <c r="A13" s="31" t="s">
        <v>15</v>
      </c>
      <c r="B13" s="9">
        <v>14571</v>
      </c>
      <c r="C13" s="9">
        <v>1017</v>
      </c>
      <c r="D13" s="9">
        <f t="shared" si="1"/>
        <v>15588</v>
      </c>
      <c r="E13" s="9">
        <v>18410</v>
      </c>
      <c r="F13" s="9">
        <v>867</v>
      </c>
      <c r="G13" s="9">
        <f t="shared" si="2"/>
        <v>19277</v>
      </c>
      <c r="H13" s="10">
        <f>+((E13-B13)/B13)*100</f>
        <v>26.34685333882369</v>
      </c>
      <c r="I13" s="10">
        <f t="shared" si="0"/>
        <v>-14.749262536873156</v>
      </c>
      <c r="J13" s="11">
        <f t="shared" si="0"/>
        <v>23.665640236079035</v>
      </c>
    </row>
    <row r="14" spans="1:10" ht="15">
      <c r="A14" s="32" t="s">
        <v>16</v>
      </c>
      <c r="B14" s="4">
        <v>5419</v>
      </c>
      <c r="C14" s="4">
        <v>108</v>
      </c>
      <c r="D14" s="4">
        <f t="shared" si="1"/>
        <v>5527</v>
      </c>
      <c r="E14" s="4">
        <v>5759</v>
      </c>
      <c r="F14" s="4">
        <v>127</v>
      </c>
      <c r="G14" s="4">
        <f t="shared" si="2"/>
        <v>5886</v>
      </c>
      <c r="H14" s="6">
        <f>+((E14-B14)/B14)*100</f>
        <v>6.274220335855324</v>
      </c>
      <c r="I14" s="6">
        <f t="shared" si="0"/>
        <v>17.59259259259259</v>
      </c>
      <c r="J14" s="7">
        <f t="shared" si="0"/>
        <v>6.495386285507508</v>
      </c>
    </row>
    <row r="15" spans="1:10" ht="15">
      <c r="A15" s="31" t="s">
        <v>17</v>
      </c>
      <c r="B15" s="9">
        <v>11489</v>
      </c>
      <c r="C15" s="9">
        <v>1185</v>
      </c>
      <c r="D15" s="9">
        <f t="shared" si="1"/>
        <v>12674</v>
      </c>
      <c r="E15" s="9">
        <v>12198</v>
      </c>
      <c r="F15" s="9">
        <v>1208</v>
      </c>
      <c r="G15" s="9">
        <f t="shared" si="2"/>
        <v>13406</v>
      </c>
      <c r="H15" s="10">
        <f>+((E15-B15)/B15)*100</f>
        <v>6.171120201932283</v>
      </c>
      <c r="I15" s="10">
        <f t="shared" si="0"/>
        <v>1.9409282700421944</v>
      </c>
      <c r="J15" s="11">
        <f t="shared" si="0"/>
        <v>5.775603597916996</v>
      </c>
    </row>
    <row r="16" spans="1:10" ht="15">
      <c r="A16" s="32" t="s">
        <v>18</v>
      </c>
      <c r="B16" s="4">
        <v>1082</v>
      </c>
      <c r="C16" s="4"/>
      <c r="D16" s="4">
        <f t="shared" si="1"/>
        <v>1082</v>
      </c>
      <c r="E16" s="4">
        <v>1288</v>
      </c>
      <c r="F16" s="4"/>
      <c r="G16" s="4">
        <f t="shared" si="2"/>
        <v>1288</v>
      </c>
      <c r="H16" s="6">
        <f>+((E16-B16)/B16)*100</f>
        <v>19.038817005545287</v>
      </c>
      <c r="I16" s="6"/>
      <c r="J16" s="7">
        <f t="shared" si="0"/>
        <v>19.038817005545287</v>
      </c>
    </row>
    <row r="17" spans="1:10" ht="15">
      <c r="A17" s="31" t="s">
        <v>19</v>
      </c>
      <c r="B17" s="9">
        <v>1194</v>
      </c>
      <c r="C17" s="9"/>
      <c r="D17" s="9">
        <f t="shared" si="1"/>
        <v>1194</v>
      </c>
      <c r="E17" s="9">
        <v>1190</v>
      </c>
      <c r="F17" s="9"/>
      <c r="G17" s="9">
        <f t="shared" si="2"/>
        <v>1190</v>
      </c>
      <c r="H17" s="10">
        <f>+((E17-B17)/B17)*100</f>
        <v>-0.33500837520938026</v>
      </c>
      <c r="I17" s="10"/>
      <c r="J17" s="11">
        <f t="shared" si="0"/>
        <v>-0.33500837520938026</v>
      </c>
    </row>
    <row r="18" spans="1:10" ht="15">
      <c r="A18" s="32" t="s">
        <v>20</v>
      </c>
      <c r="B18" s="4">
        <v>863</v>
      </c>
      <c r="C18" s="4">
        <v>12</v>
      </c>
      <c r="D18" s="4">
        <f t="shared" si="1"/>
        <v>875</v>
      </c>
      <c r="E18" s="4">
        <v>920</v>
      </c>
      <c r="F18" s="4">
        <v>24</v>
      </c>
      <c r="G18" s="4">
        <f t="shared" si="2"/>
        <v>944</v>
      </c>
      <c r="H18" s="6">
        <f>+((E18-B18)/B18)*100</f>
        <v>6.60486674391657</v>
      </c>
      <c r="I18" s="6">
        <f>+((F18-C18)/C18)*100</f>
        <v>100</v>
      </c>
      <c r="J18" s="7">
        <f t="shared" si="0"/>
        <v>7.885714285714286</v>
      </c>
    </row>
    <row r="19" spans="1:10" ht="15">
      <c r="A19" s="31" t="s">
        <v>63</v>
      </c>
      <c r="B19" s="9"/>
      <c r="C19" s="9"/>
      <c r="D19" s="9"/>
      <c r="E19" s="9"/>
      <c r="F19" s="9"/>
      <c r="G19" s="9"/>
      <c r="H19" s="10"/>
      <c r="I19" s="10"/>
      <c r="J19" s="11"/>
    </row>
    <row r="20" spans="1:10" ht="15">
      <c r="A20" s="32" t="s">
        <v>21</v>
      </c>
      <c r="B20" s="4">
        <v>2375</v>
      </c>
      <c r="C20" s="4">
        <v>56</v>
      </c>
      <c r="D20" s="4">
        <f t="shared" si="1"/>
        <v>2431</v>
      </c>
      <c r="E20" s="4">
        <v>2673</v>
      </c>
      <c r="F20" s="4">
        <v>101</v>
      </c>
      <c r="G20" s="4">
        <f t="shared" si="2"/>
        <v>2774</v>
      </c>
      <c r="H20" s="6">
        <f>+((E20-B20)/B20)*100</f>
        <v>12.547368421052632</v>
      </c>
      <c r="I20" s="6">
        <f>+((F20-C20)/C20)*100</f>
        <v>80.35714285714286</v>
      </c>
      <c r="J20" s="7">
        <f>+((G20-D20)/D20)*100</f>
        <v>14.109419991772935</v>
      </c>
    </row>
    <row r="21" spans="1:10" ht="15">
      <c r="A21" s="31" t="s">
        <v>22</v>
      </c>
      <c r="B21" s="9">
        <v>3</v>
      </c>
      <c r="C21" s="9"/>
      <c r="D21" s="9">
        <f t="shared" si="1"/>
        <v>3</v>
      </c>
      <c r="E21" s="9">
        <v>3</v>
      </c>
      <c r="F21" s="9"/>
      <c r="G21" s="9">
        <f t="shared" si="2"/>
        <v>3</v>
      </c>
      <c r="H21" s="10">
        <f aca="true" t="shared" si="3" ref="H21:J60">+((E21-B21)/B21)*100</f>
        <v>0</v>
      </c>
      <c r="I21" s="10"/>
      <c r="J21" s="11">
        <f aca="true" t="shared" si="4" ref="J21:J58">+((G21-D21)/D21)*100</f>
        <v>0</v>
      </c>
    </row>
    <row r="22" spans="1:10" ht="15">
      <c r="A22" s="32" t="s">
        <v>23</v>
      </c>
      <c r="B22" s="4">
        <v>2686</v>
      </c>
      <c r="C22" s="4">
        <v>2</v>
      </c>
      <c r="D22" s="4">
        <f t="shared" si="1"/>
        <v>2688</v>
      </c>
      <c r="E22" s="4">
        <v>1108</v>
      </c>
      <c r="F22" s="4">
        <v>4</v>
      </c>
      <c r="G22" s="4">
        <f t="shared" si="2"/>
        <v>1112</v>
      </c>
      <c r="H22" s="6">
        <f t="shared" si="3"/>
        <v>-58.74906924795235</v>
      </c>
      <c r="I22" s="6">
        <f t="shared" si="3"/>
        <v>100</v>
      </c>
      <c r="J22" s="7">
        <f t="shared" si="4"/>
        <v>-58.63095238095239</v>
      </c>
    </row>
    <row r="23" spans="1:10" ht="15">
      <c r="A23" s="31" t="s">
        <v>24</v>
      </c>
      <c r="B23" s="9">
        <v>872</v>
      </c>
      <c r="C23" s="9"/>
      <c r="D23" s="9">
        <f t="shared" si="1"/>
        <v>872</v>
      </c>
      <c r="E23" s="9">
        <v>876</v>
      </c>
      <c r="F23" s="9"/>
      <c r="G23" s="9">
        <f t="shared" si="2"/>
        <v>876</v>
      </c>
      <c r="H23" s="14">
        <f t="shared" si="3"/>
        <v>0.45871559633027525</v>
      </c>
      <c r="I23" s="10"/>
      <c r="J23" s="13">
        <f t="shared" si="4"/>
        <v>0.45871559633027525</v>
      </c>
    </row>
    <row r="24" spans="1:10" ht="15">
      <c r="A24" s="32" t="s">
        <v>25</v>
      </c>
      <c r="B24" s="4">
        <v>972</v>
      </c>
      <c r="C24" s="4">
        <v>242</v>
      </c>
      <c r="D24" s="4">
        <f t="shared" si="1"/>
        <v>1214</v>
      </c>
      <c r="E24" s="4">
        <v>1002</v>
      </c>
      <c r="F24" s="4">
        <v>171</v>
      </c>
      <c r="G24" s="4">
        <f t="shared" si="2"/>
        <v>1173</v>
      </c>
      <c r="H24" s="6">
        <f t="shared" si="3"/>
        <v>3.0864197530864197</v>
      </c>
      <c r="I24" s="6">
        <f t="shared" si="3"/>
        <v>-29.338842975206614</v>
      </c>
      <c r="J24" s="7">
        <f t="shared" si="4"/>
        <v>-3.3772652388797364</v>
      </c>
    </row>
    <row r="25" spans="1:10" ht="15">
      <c r="A25" s="31" t="s">
        <v>26</v>
      </c>
      <c r="B25" s="9">
        <v>254</v>
      </c>
      <c r="C25" s="9">
        <v>2</v>
      </c>
      <c r="D25" s="9">
        <f t="shared" si="1"/>
        <v>256</v>
      </c>
      <c r="E25" s="9">
        <v>1477</v>
      </c>
      <c r="F25" s="9">
        <v>18</v>
      </c>
      <c r="G25" s="9">
        <f t="shared" si="2"/>
        <v>1495</v>
      </c>
      <c r="H25" s="10">
        <f t="shared" si="3"/>
        <v>481.49606299212604</v>
      </c>
      <c r="I25" s="10">
        <f t="shared" si="3"/>
        <v>800</v>
      </c>
      <c r="J25" s="11">
        <f t="shared" si="4"/>
        <v>483.984375</v>
      </c>
    </row>
    <row r="26" spans="1:10" ht="15">
      <c r="A26" s="32" t="s">
        <v>27</v>
      </c>
      <c r="B26" s="4"/>
      <c r="C26" s="4"/>
      <c r="D26" s="4"/>
      <c r="E26" s="4"/>
      <c r="F26" s="4"/>
      <c r="G26" s="4"/>
      <c r="H26" s="6"/>
      <c r="I26" s="6"/>
      <c r="J26" s="7"/>
    </row>
    <row r="27" spans="1:10" ht="15">
      <c r="A27" s="31" t="s">
        <v>28</v>
      </c>
      <c r="B27" s="9">
        <v>2638</v>
      </c>
      <c r="C27" s="9">
        <v>26</v>
      </c>
      <c r="D27" s="9">
        <f t="shared" si="1"/>
        <v>2664</v>
      </c>
      <c r="E27" s="9">
        <v>2959</v>
      </c>
      <c r="F27" s="9">
        <v>41</v>
      </c>
      <c r="G27" s="9">
        <f t="shared" si="2"/>
        <v>3000</v>
      </c>
      <c r="H27" s="10">
        <f t="shared" si="3"/>
        <v>12.1683093252464</v>
      </c>
      <c r="I27" s="10">
        <f t="shared" si="3"/>
        <v>57.692307692307686</v>
      </c>
      <c r="J27" s="11">
        <f t="shared" si="4"/>
        <v>12.612612612612612</v>
      </c>
    </row>
    <row r="28" spans="1:10" ht="15">
      <c r="A28" s="32" t="s">
        <v>29</v>
      </c>
      <c r="B28" s="4">
        <v>10356</v>
      </c>
      <c r="C28" s="4">
        <v>95</v>
      </c>
      <c r="D28" s="4">
        <f t="shared" si="1"/>
        <v>10451</v>
      </c>
      <c r="E28" s="4">
        <v>11435</v>
      </c>
      <c r="F28" s="4">
        <v>116</v>
      </c>
      <c r="G28" s="4">
        <f t="shared" si="2"/>
        <v>11551</v>
      </c>
      <c r="H28" s="6">
        <f t="shared" si="3"/>
        <v>10.419080726149092</v>
      </c>
      <c r="I28" s="6">
        <f t="shared" si="3"/>
        <v>22.105263157894736</v>
      </c>
      <c r="J28" s="7">
        <f t="shared" si="4"/>
        <v>10.525308582910727</v>
      </c>
    </row>
    <row r="29" spans="1:10" ht="15">
      <c r="A29" s="31" t="s">
        <v>30</v>
      </c>
      <c r="B29" s="9">
        <v>5160</v>
      </c>
      <c r="C29" s="9">
        <v>268</v>
      </c>
      <c r="D29" s="9">
        <f t="shared" si="1"/>
        <v>5428</v>
      </c>
      <c r="E29" s="9">
        <v>5342</v>
      </c>
      <c r="F29" s="9">
        <v>222</v>
      </c>
      <c r="G29" s="9">
        <f t="shared" si="2"/>
        <v>5564</v>
      </c>
      <c r="H29" s="10">
        <f t="shared" si="3"/>
        <v>3.527131782945737</v>
      </c>
      <c r="I29" s="10">
        <f t="shared" si="3"/>
        <v>-17.16417910447761</v>
      </c>
      <c r="J29" s="11">
        <f t="shared" si="4"/>
        <v>2.5055268975681653</v>
      </c>
    </row>
    <row r="30" spans="1:10" ht="15">
      <c r="A30" s="32" t="s">
        <v>31</v>
      </c>
      <c r="B30" s="4">
        <v>1820</v>
      </c>
      <c r="C30" s="4">
        <v>7</v>
      </c>
      <c r="D30" s="4">
        <f t="shared" si="1"/>
        <v>1827</v>
      </c>
      <c r="E30" s="4">
        <v>1809</v>
      </c>
      <c r="F30" s="4">
        <v>2</v>
      </c>
      <c r="G30" s="4">
        <f t="shared" si="2"/>
        <v>1811</v>
      </c>
      <c r="H30" s="6">
        <f t="shared" si="3"/>
        <v>-0.6043956043956045</v>
      </c>
      <c r="I30" s="6">
        <f t="shared" si="3"/>
        <v>-71.42857142857143</v>
      </c>
      <c r="J30" s="7">
        <f t="shared" si="4"/>
        <v>-0.875752599890531</v>
      </c>
    </row>
    <row r="31" spans="1:10" ht="15">
      <c r="A31" s="8" t="s">
        <v>64</v>
      </c>
      <c r="B31" s="9">
        <v>22</v>
      </c>
      <c r="C31" s="9">
        <v>310</v>
      </c>
      <c r="D31" s="9">
        <f t="shared" si="1"/>
        <v>332</v>
      </c>
      <c r="E31" s="9">
        <v>24</v>
      </c>
      <c r="F31" s="9">
        <v>388</v>
      </c>
      <c r="G31" s="9">
        <f t="shared" si="2"/>
        <v>412</v>
      </c>
      <c r="H31" s="10">
        <f t="shared" si="3"/>
        <v>9.090909090909092</v>
      </c>
      <c r="I31" s="10">
        <f t="shared" si="3"/>
        <v>25.161290322580644</v>
      </c>
      <c r="J31" s="11">
        <f t="shared" si="4"/>
        <v>24.096385542168676</v>
      </c>
    </row>
    <row r="32" spans="1:10" ht="15">
      <c r="A32" s="32" t="s">
        <v>32</v>
      </c>
      <c r="B32" s="4"/>
      <c r="C32" s="4"/>
      <c r="D32" s="4"/>
      <c r="E32" s="4">
        <v>206</v>
      </c>
      <c r="F32" s="4"/>
      <c r="G32" s="4">
        <f>+E32+F32</f>
        <v>206</v>
      </c>
      <c r="H32" s="6"/>
      <c r="I32" s="6"/>
      <c r="J32" s="7"/>
    </row>
    <row r="33" spans="1:10" ht="15">
      <c r="A33" s="31" t="s">
        <v>33</v>
      </c>
      <c r="B33" s="9">
        <v>5179</v>
      </c>
      <c r="C33" s="9">
        <v>2426</v>
      </c>
      <c r="D33" s="9">
        <f t="shared" si="1"/>
        <v>7605</v>
      </c>
      <c r="E33" s="9">
        <v>5440</v>
      </c>
      <c r="F33" s="9">
        <v>2166</v>
      </c>
      <c r="G33" s="9">
        <f t="shared" si="2"/>
        <v>7606</v>
      </c>
      <c r="H33" s="10">
        <f t="shared" si="3"/>
        <v>5.039582931067773</v>
      </c>
      <c r="I33" s="10">
        <f t="shared" si="3"/>
        <v>-10.717230008244023</v>
      </c>
      <c r="J33" s="33">
        <f t="shared" si="4"/>
        <v>0.013149243918474687</v>
      </c>
    </row>
    <row r="34" spans="1:10" ht="15">
      <c r="A34" s="32" t="s">
        <v>34</v>
      </c>
      <c r="B34" s="4">
        <v>1088</v>
      </c>
      <c r="C34" s="4"/>
      <c r="D34" s="4">
        <f t="shared" si="1"/>
        <v>1088</v>
      </c>
      <c r="E34" s="4">
        <v>1169</v>
      </c>
      <c r="F34" s="4"/>
      <c r="G34" s="4">
        <f t="shared" si="2"/>
        <v>1169</v>
      </c>
      <c r="H34" s="6">
        <f t="shared" si="3"/>
        <v>7.44485294117647</v>
      </c>
      <c r="I34" s="6"/>
      <c r="J34" s="7">
        <f t="shared" si="4"/>
        <v>7.44485294117647</v>
      </c>
    </row>
    <row r="35" spans="1:10" ht="15">
      <c r="A35" s="31" t="s">
        <v>35</v>
      </c>
      <c r="B35" s="9">
        <v>465</v>
      </c>
      <c r="C35" s="9">
        <v>639</v>
      </c>
      <c r="D35" s="9">
        <f t="shared" si="1"/>
        <v>1104</v>
      </c>
      <c r="E35" s="9">
        <v>574</v>
      </c>
      <c r="F35" s="9">
        <v>982</v>
      </c>
      <c r="G35" s="9">
        <f t="shared" si="2"/>
        <v>1556</v>
      </c>
      <c r="H35" s="10">
        <f t="shared" si="3"/>
        <v>23.440860215053764</v>
      </c>
      <c r="I35" s="10">
        <f t="shared" si="3"/>
        <v>53.677621283255085</v>
      </c>
      <c r="J35" s="11">
        <f t="shared" si="4"/>
        <v>40.94202898550724</v>
      </c>
    </row>
    <row r="36" spans="1:10" ht="15">
      <c r="A36" s="32" t="s">
        <v>36</v>
      </c>
      <c r="B36" s="4">
        <v>1284</v>
      </c>
      <c r="C36" s="4"/>
      <c r="D36" s="4">
        <f t="shared" si="1"/>
        <v>1284</v>
      </c>
      <c r="E36" s="4">
        <v>1620</v>
      </c>
      <c r="F36" s="4"/>
      <c r="G36" s="4">
        <f t="shared" si="2"/>
        <v>1620</v>
      </c>
      <c r="H36" s="6">
        <f t="shared" si="3"/>
        <v>26.168224299065418</v>
      </c>
      <c r="I36" s="6"/>
      <c r="J36" s="7">
        <f t="shared" si="4"/>
        <v>26.168224299065418</v>
      </c>
    </row>
    <row r="37" spans="1:10" ht="15">
      <c r="A37" s="31" t="s">
        <v>37</v>
      </c>
      <c r="B37" s="9">
        <v>2165</v>
      </c>
      <c r="C37" s="9">
        <v>3</v>
      </c>
      <c r="D37" s="9">
        <f t="shared" si="1"/>
        <v>2168</v>
      </c>
      <c r="E37" s="9">
        <v>2181</v>
      </c>
      <c r="F37" s="9"/>
      <c r="G37" s="9">
        <f t="shared" si="2"/>
        <v>2181</v>
      </c>
      <c r="H37" s="10">
        <f t="shared" si="3"/>
        <v>0.7390300230946882</v>
      </c>
      <c r="I37" s="10">
        <f t="shared" si="3"/>
        <v>-100</v>
      </c>
      <c r="J37" s="11">
        <f t="shared" si="4"/>
        <v>0.5996309963099631</v>
      </c>
    </row>
    <row r="38" spans="1:10" ht="15">
      <c r="A38" s="32" t="s">
        <v>38</v>
      </c>
      <c r="B38" s="4">
        <v>575</v>
      </c>
      <c r="C38" s="4"/>
      <c r="D38" s="4">
        <f t="shared" si="1"/>
        <v>575</v>
      </c>
      <c r="E38" s="4">
        <v>622</v>
      </c>
      <c r="F38" s="4"/>
      <c r="G38" s="4">
        <f t="shared" si="2"/>
        <v>622</v>
      </c>
      <c r="H38" s="6">
        <f t="shared" si="3"/>
        <v>8.17391304347826</v>
      </c>
      <c r="I38" s="6"/>
      <c r="J38" s="7">
        <f t="shared" si="4"/>
        <v>8.17391304347826</v>
      </c>
    </row>
    <row r="39" spans="1:10" ht="15">
      <c r="A39" s="31" t="s">
        <v>39</v>
      </c>
      <c r="B39" s="9">
        <v>9072</v>
      </c>
      <c r="C39" s="9">
        <v>1934</v>
      </c>
      <c r="D39" s="9">
        <f t="shared" si="1"/>
        <v>11006</v>
      </c>
      <c r="E39" s="9">
        <v>10522</v>
      </c>
      <c r="F39" s="9">
        <v>1728</v>
      </c>
      <c r="G39" s="9">
        <f t="shared" si="2"/>
        <v>12250</v>
      </c>
      <c r="H39" s="10">
        <f t="shared" si="3"/>
        <v>15.983245149911818</v>
      </c>
      <c r="I39" s="10">
        <f t="shared" si="3"/>
        <v>-10.651499482936918</v>
      </c>
      <c r="J39" s="11">
        <f t="shared" si="4"/>
        <v>11.302925676903506</v>
      </c>
    </row>
    <row r="40" spans="1:10" ht="15">
      <c r="A40" s="32" t="s">
        <v>40</v>
      </c>
      <c r="B40" s="4">
        <v>260</v>
      </c>
      <c r="C40" s="4"/>
      <c r="D40" s="4">
        <f t="shared" si="1"/>
        <v>260</v>
      </c>
      <c r="E40" s="4">
        <v>284</v>
      </c>
      <c r="F40" s="4">
        <v>1</v>
      </c>
      <c r="G40" s="4">
        <f t="shared" si="2"/>
        <v>285</v>
      </c>
      <c r="H40" s="6">
        <f t="shared" si="3"/>
        <v>9.230769230769232</v>
      </c>
      <c r="I40" s="6"/>
      <c r="J40" s="7">
        <f t="shared" si="4"/>
        <v>9.615384615384617</v>
      </c>
    </row>
    <row r="41" spans="1:10" ht="15">
      <c r="A41" s="31" t="s">
        <v>41</v>
      </c>
      <c r="B41" s="9">
        <v>5729</v>
      </c>
      <c r="C41" s="9">
        <v>537</v>
      </c>
      <c r="D41" s="9">
        <f t="shared" si="1"/>
        <v>6266</v>
      </c>
      <c r="E41" s="9">
        <v>6220</v>
      </c>
      <c r="F41" s="9">
        <v>618</v>
      </c>
      <c r="G41" s="9">
        <f t="shared" si="2"/>
        <v>6838</v>
      </c>
      <c r="H41" s="10">
        <f t="shared" si="3"/>
        <v>8.570431139814977</v>
      </c>
      <c r="I41" s="10">
        <f t="shared" si="3"/>
        <v>15.083798882681565</v>
      </c>
      <c r="J41" s="11">
        <f t="shared" si="4"/>
        <v>9.12863070539419</v>
      </c>
    </row>
    <row r="42" spans="1:10" ht="15">
      <c r="A42" s="32" t="s">
        <v>42</v>
      </c>
      <c r="B42" s="4">
        <v>3635</v>
      </c>
      <c r="C42" s="4">
        <v>77</v>
      </c>
      <c r="D42" s="4">
        <f t="shared" si="1"/>
        <v>3712</v>
      </c>
      <c r="E42" s="4">
        <v>4131</v>
      </c>
      <c r="F42" s="4">
        <v>69</v>
      </c>
      <c r="G42" s="4">
        <f t="shared" si="2"/>
        <v>4200</v>
      </c>
      <c r="H42" s="6">
        <f t="shared" si="3"/>
        <v>13.645116918844566</v>
      </c>
      <c r="I42" s="6">
        <f t="shared" si="3"/>
        <v>-10.38961038961039</v>
      </c>
      <c r="J42" s="7">
        <f t="shared" si="4"/>
        <v>13.14655172413793</v>
      </c>
    </row>
    <row r="43" spans="1:10" ht="15">
      <c r="A43" s="31" t="s">
        <v>43</v>
      </c>
      <c r="B43" s="9">
        <v>2710</v>
      </c>
      <c r="C43" s="9"/>
      <c r="D43" s="9">
        <f t="shared" si="1"/>
        <v>2710</v>
      </c>
      <c r="E43" s="9">
        <v>3216</v>
      </c>
      <c r="F43" s="9">
        <v>1</v>
      </c>
      <c r="G43" s="9">
        <f t="shared" si="2"/>
        <v>3217</v>
      </c>
      <c r="H43" s="10">
        <f t="shared" si="3"/>
        <v>18.671586715867157</v>
      </c>
      <c r="I43" s="10"/>
      <c r="J43" s="11">
        <f t="shared" si="4"/>
        <v>18.708487084870846</v>
      </c>
    </row>
    <row r="44" spans="1:10" ht="15">
      <c r="A44" s="32" t="s">
        <v>44</v>
      </c>
      <c r="B44" s="4">
        <v>1706</v>
      </c>
      <c r="C44" s="4">
        <v>6</v>
      </c>
      <c r="D44" s="4">
        <f t="shared" si="1"/>
        <v>1712</v>
      </c>
      <c r="E44" s="4">
        <v>1809</v>
      </c>
      <c r="F44" s="4">
        <v>14</v>
      </c>
      <c r="G44" s="4">
        <f t="shared" si="2"/>
        <v>1823</v>
      </c>
      <c r="H44" s="6">
        <f t="shared" si="3"/>
        <v>6.0375146541617815</v>
      </c>
      <c r="I44" s="6">
        <f t="shared" si="3"/>
        <v>133.33333333333331</v>
      </c>
      <c r="J44" s="7">
        <f t="shared" si="4"/>
        <v>6.483644859813084</v>
      </c>
    </row>
    <row r="45" spans="1:10" ht="15">
      <c r="A45" s="31" t="s">
        <v>45</v>
      </c>
      <c r="B45" s="9">
        <v>1962</v>
      </c>
      <c r="C45" s="9">
        <v>8</v>
      </c>
      <c r="D45" s="9">
        <f t="shared" si="1"/>
        <v>1970</v>
      </c>
      <c r="E45" s="9">
        <v>2409</v>
      </c>
      <c r="F45" s="9">
        <v>26</v>
      </c>
      <c r="G45" s="9">
        <f t="shared" si="2"/>
        <v>2435</v>
      </c>
      <c r="H45" s="10">
        <f t="shared" si="3"/>
        <v>22.782874617737004</v>
      </c>
      <c r="I45" s="10">
        <f t="shared" si="3"/>
        <v>225</v>
      </c>
      <c r="J45" s="11">
        <f t="shared" si="4"/>
        <v>23.604060913705585</v>
      </c>
    </row>
    <row r="46" spans="1:10" ht="15">
      <c r="A46" s="32" t="s">
        <v>46</v>
      </c>
      <c r="B46" s="4"/>
      <c r="C46" s="4"/>
      <c r="D46" s="4"/>
      <c r="E46" s="4">
        <v>966</v>
      </c>
      <c r="F46" s="4">
        <v>2</v>
      </c>
      <c r="G46" s="4">
        <f>+E46+F46</f>
        <v>968</v>
      </c>
      <c r="H46" s="6"/>
      <c r="I46" s="6"/>
      <c r="J46" s="7"/>
    </row>
    <row r="47" spans="1:10" ht="15">
      <c r="A47" s="31" t="s">
        <v>47</v>
      </c>
      <c r="B47" s="9">
        <v>8429</v>
      </c>
      <c r="C47" s="9">
        <v>536</v>
      </c>
      <c r="D47" s="9">
        <f t="shared" si="1"/>
        <v>8965</v>
      </c>
      <c r="E47" s="9">
        <v>9517</v>
      </c>
      <c r="F47" s="9">
        <v>583</v>
      </c>
      <c r="G47" s="9">
        <f t="shared" si="2"/>
        <v>10100</v>
      </c>
      <c r="H47" s="10">
        <f t="shared" si="3"/>
        <v>12.907818246529837</v>
      </c>
      <c r="I47" s="10">
        <f t="shared" si="3"/>
        <v>8.768656716417912</v>
      </c>
      <c r="J47" s="11">
        <f t="shared" si="4"/>
        <v>12.660345789180145</v>
      </c>
    </row>
    <row r="48" spans="1:10" ht="15">
      <c r="A48" s="32" t="s">
        <v>48</v>
      </c>
      <c r="B48" s="4">
        <v>250</v>
      </c>
      <c r="C48" s="4"/>
      <c r="D48" s="4">
        <f t="shared" si="1"/>
        <v>250</v>
      </c>
      <c r="E48" s="4">
        <v>712</v>
      </c>
      <c r="F48" s="4"/>
      <c r="G48" s="4">
        <f t="shared" si="2"/>
        <v>712</v>
      </c>
      <c r="H48" s="6">
        <f t="shared" si="3"/>
        <v>184.8</v>
      </c>
      <c r="I48" s="6"/>
      <c r="J48" s="7">
        <f t="shared" si="4"/>
        <v>184.8</v>
      </c>
    </row>
    <row r="49" spans="1:10" ht="15">
      <c r="A49" s="31" t="s">
        <v>49</v>
      </c>
      <c r="B49" s="9">
        <v>695</v>
      </c>
      <c r="C49" s="9"/>
      <c r="D49" s="9">
        <f t="shared" si="1"/>
        <v>695</v>
      </c>
      <c r="E49" s="9">
        <v>598</v>
      </c>
      <c r="F49" s="9">
        <v>2</v>
      </c>
      <c r="G49" s="9">
        <f t="shared" si="2"/>
        <v>600</v>
      </c>
      <c r="H49" s="10">
        <f t="shared" si="3"/>
        <v>-13.956834532374101</v>
      </c>
      <c r="I49" s="10"/>
      <c r="J49" s="11">
        <f t="shared" si="4"/>
        <v>-13.66906474820144</v>
      </c>
    </row>
    <row r="50" spans="1:10" ht="15">
      <c r="A50" s="32" t="s">
        <v>50</v>
      </c>
      <c r="B50" s="4">
        <v>2593</v>
      </c>
      <c r="C50" s="4">
        <v>47</v>
      </c>
      <c r="D50" s="4">
        <f t="shared" si="1"/>
        <v>2640</v>
      </c>
      <c r="E50" s="4">
        <v>3274</v>
      </c>
      <c r="F50" s="4">
        <v>49</v>
      </c>
      <c r="G50" s="4">
        <f t="shared" si="2"/>
        <v>3323</v>
      </c>
      <c r="H50" s="6">
        <f t="shared" si="3"/>
        <v>26.263015811801004</v>
      </c>
      <c r="I50" s="6">
        <f t="shared" si="3"/>
        <v>4.25531914893617</v>
      </c>
      <c r="J50" s="7">
        <f t="shared" si="4"/>
        <v>25.87121212121212</v>
      </c>
    </row>
    <row r="51" spans="1:10" ht="15">
      <c r="A51" s="31" t="s">
        <v>51</v>
      </c>
      <c r="B51" s="9">
        <v>3425</v>
      </c>
      <c r="C51" s="9">
        <v>46</v>
      </c>
      <c r="D51" s="9">
        <f t="shared" si="1"/>
        <v>3471</v>
      </c>
      <c r="E51" s="9">
        <v>4070</v>
      </c>
      <c r="F51" s="9">
        <v>138</v>
      </c>
      <c r="G51" s="9">
        <f t="shared" si="2"/>
        <v>4208</v>
      </c>
      <c r="H51" s="10">
        <f t="shared" si="3"/>
        <v>18.83211678832117</v>
      </c>
      <c r="I51" s="10">
        <f t="shared" si="3"/>
        <v>200</v>
      </c>
      <c r="J51" s="11">
        <f t="shared" si="4"/>
        <v>21.233074042062803</v>
      </c>
    </row>
    <row r="52" spans="1:10" ht="15">
      <c r="A52" s="32" t="s">
        <v>52</v>
      </c>
      <c r="B52" s="4">
        <v>1548</v>
      </c>
      <c r="C52" s="4"/>
      <c r="D52" s="4">
        <f t="shared" si="1"/>
        <v>1548</v>
      </c>
      <c r="E52" s="4">
        <v>1550</v>
      </c>
      <c r="F52" s="4"/>
      <c r="G52" s="4">
        <f t="shared" si="2"/>
        <v>1550</v>
      </c>
      <c r="H52" s="5">
        <f t="shared" si="3"/>
        <v>0.12919896640826875</v>
      </c>
      <c r="I52" s="6"/>
      <c r="J52" s="34">
        <f t="shared" si="4"/>
        <v>0.12919896640826875</v>
      </c>
    </row>
    <row r="53" spans="1:10" ht="15">
      <c r="A53" s="31" t="s">
        <v>53</v>
      </c>
      <c r="B53" s="9">
        <v>950</v>
      </c>
      <c r="C53" s="9">
        <v>201</v>
      </c>
      <c r="D53" s="9">
        <f t="shared" si="1"/>
        <v>1151</v>
      </c>
      <c r="E53" s="9">
        <v>963</v>
      </c>
      <c r="F53" s="9">
        <v>1010</v>
      </c>
      <c r="G53" s="9">
        <f t="shared" si="2"/>
        <v>1973</v>
      </c>
      <c r="H53" s="10">
        <f t="shared" si="3"/>
        <v>1.368421052631579</v>
      </c>
      <c r="I53" s="10">
        <f t="shared" si="3"/>
        <v>402.48756218905476</v>
      </c>
      <c r="J53" s="11">
        <f t="shared" si="4"/>
        <v>71.41615986099045</v>
      </c>
    </row>
    <row r="54" spans="1:10" ht="15">
      <c r="A54" s="32" t="s">
        <v>54</v>
      </c>
      <c r="B54" s="4">
        <v>498</v>
      </c>
      <c r="C54" s="4"/>
      <c r="D54" s="4">
        <f t="shared" si="1"/>
        <v>498</v>
      </c>
      <c r="E54" s="4">
        <v>682</v>
      </c>
      <c r="F54" s="4"/>
      <c r="G54" s="4">
        <f t="shared" si="2"/>
        <v>682</v>
      </c>
      <c r="H54" s="6">
        <f t="shared" si="3"/>
        <v>36.94779116465863</v>
      </c>
      <c r="I54" s="6"/>
      <c r="J54" s="7">
        <f t="shared" si="4"/>
        <v>36.94779116465863</v>
      </c>
    </row>
    <row r="55" spans="1:10" ht="15">
      <c r="A55" s="31" t="s">
        <v>55</v>
      </c>
      <c r="B55" s="9">
        <v>238</v>
      </c>
      <c r="C55" s="9"/>
      <c r="D55" s="9">
        <f t="shared" si="1"/>
        <v>238</v>
      </c>
      <c r="E55" s="9">
        <v>108</v>
      </c>
      <c r="F55" s="9"/>
      <c r="G55" s="9">
        <f t="shared" si="2"/>
        <v>108</v>
      </c>
      <c r="H55" s="10">
        <f t="shared" si="3"/>
        <v>-54.621848739495796</v>
      </c>
      <c r="I55" s="10"/>
      <c r="J55" s="11">
        <f t="shared" si="4"/>
        <v>-54.621848739495796</v>
      </c>
    </row>
    <row r="56" spans="1:10" ht="15">
      <c r="A56" s="32" t="s">
        <v>56</v>
      </c>
      <c r="B56" s="4">
        <v>6335</v>
      </c>
      <c r="C56" s="4">
        <v>18</v>
      </c>
      <c r="D56" s="4">
        <f t="shared" si="1"/>
        <v>6353</v>
      </c>
      <c r="E56" s="4">
        <v>7273</v>
      </c>
      <c r="F56" s="4">
        <v>34</v>
      </c>
      <c r="G56" s="4">
        <f t="shared" si="2"/>
        <v>7307</v>
      </c>
      <c r="H56" s="6">
        <f t="shared" si="3"/>
        <v>14.806629834254142</v>
      </c>
      <c r="I56" s="6">
        <f t="shared" si="3"/>
        <v>88.88888888888889</v>
      </c>
      <c r="J56" s="7">
        <f t="shared" si="4"/>
        <v>15.016527624744217</v>
      </c>
    </row>
    <row r="57" spans="1:10" ht="15">
      <c r="A57" s="31" t="s">
        <v>65</v>
      </c>
      <c r="B57" s="9">
        <v>555</v>
      </c>
      <c r="C57" s="9">
        <v>190</v>
      </c>
      <c r="D57" s="9">
        <f t="shared" si="1"/>
        <v>745</v>
      </c>
      <c r="E57" s="9">
        <v>606</v>
      </c>
      <c r="F57" s="9">
        <v>176</v>
      </c>
      <c r="G57" s="9">
        <f t="shared" si="2"/>
        <v>782</v>
      </c>
      <c r="H57" s="10">
        <f t="shared" si="3"/>
        <v>9.18918918918919</v>
      </c>
      <c r="I57" s="10">
        <f t="shared" si="3"/>
        <v>-7.368421052631578</v>
      </c>
      <c r="J57" s="11">
        <f t="shared" si="4"/>
        <v>4.966442953020135</v>
      </c>
    </row>
    <row r="58" spans="1:10" ht="15">
      <c r="A58" s="32" t="s">
        <v>66</v>
      </c>
      <c r="B58" s="4"/>
      <c r="C58" s="4">
        <v>228</v>
      </c>
      <c r="D58" s="4">
        <f t="shared" si="1"/>
        <v>228</v>
      </c>
      <c r="E58" s="4"/>
      <c r="F58" s="4">
        <v>196</v>
      </c>
      <c r="G58" s="4">
        <f t="shared" si="2"/>
        <v>196</v>
      </c>
      <c r="H58" s="6"/>
      <c r="I58" s="6">
        <f t="shared" si="3"/>
        <v>-14.035087719298245</v>
      </c>
      <c r="J58" s="7">
        <f t="shared" si="4"/>
        <v>-14.035087719298245</v>
      </c>
    </row>
    <row r="59" spans="1:10" ht="15">
      <c r="A59" s="15" t="s">
        <v>57</v>
      </c>
      <c r="B59" s="35">
        <f>+B60-SUM(B5+B9+B19+B31+B57+B58)</f>
        <v>419671</v>
      </c>
      <c r="C59" s="35">
        <f>+C60-SUM(C5+C9+C19+C31+C57+C58)</f>
        <v>424755</v>
      </c>
      <c r="D59" s="35">
        <f>+D60-SUM(D5+D9+D19+D31+D57+D58)</f>
        <v>844426</v>
      </c>
      <c r="E59" s="35">
        <f>+E60-SUM(E5+E9+E19+E31+E57+E58)</f>
        <v>457382</v>
      </c>
      <c r="F59" s="35">
        <f>+F60-SUM(F5+F9+F19+F31+F57+F58)</f>
        <v>447870</v>
      </c>
      <c r="G59" s="35">
        <f>+G60-SUM(G5+G9+G19+G31+G57+G58)</f>
        <v>905252</v>
      </c>
      <c r="H59" s="36">
        <f>+((E59-B59)/B59)*100</f>
        <v>8.98584843841962</v>
      </c>
      <c r="I59" s="36">
        <f t="shared" si="3"/>
        <v>5.4419606596744</v>
      </c>
      <c r="J59" s="36">
        <f t="shared" si="3"/>
        <v>7.203236281213512</v>
      </c>
    </row>
    <row r="60" spans="1:10" ht="15">
      <c r="A60" s="18" t="s">
        <v>58</v>
      </c>
      <c r="B60" s="37">
        <f>SUM(B4:B58)</f>
        <v>510328</v>
      </c>
      <c r="C60" s="37">
        <f>SUM(C4:C58)</f>
        <v>483820</v>
      </c>
      <c r="D60" s="37">
        <f>SUM(D4:D58)</f>
        <v>994148</v>
      </c>
      <c r="E60" s="37">
        <f>SUM(E4:E58)</f>
        <v>569105</v>
      </c>
      <c r="F60" s="37">
        <f>SUM(F4:F58)</f>
        <v>516030</v>
      </c>
      <c r="G60" s="37">
        <f>SUM(G4:G58)</f>
        <v>1085135</v>
      </c>
      <c r="H60" s="38">
        <f>+((E60-B60)/B60)*100</f>
        <v>11.517494630904046</v>
      </c>
      <c r="I60" s="38">
        <f t="shared" si="3"/>
        <v>6.6574345831094215</v>
      </c>
      <c r="J60" s="38">
        <f t="shared" si="3"/>
        <v>9.152259019783775</v>
      </c>
    </row>
    <row r="61" spans="1:10" ht="15">
      <c r="A61" s="39"/>
      <c r="B61" s="40"/>
      <c r="C61" s="40"/>
      <c r="D61" s="40"/>
      <c r="E61" s="40"/>
      <c r="F61" s="40"/>
      <c r="G61" s="40"/>
      <c r="H61" s="40"/>
      <c r="I61" s="40"/>
      <c r="J61" s="41"/>
    </row>
    <row r="62" spans="1:10" ht="15">
      <c r="A62" s="39"/>
      <c r="B62" s="40"/>
      <c r="C62" s="40"/>
      <c r="D62" s="40"/>
      <c r="E62" s="40"/>
      <c r="F62" s="40"/>
      <c r="G62" s="40"/>
      <c r="H62" s="40"/>
      <c r="I62" s="40"/>
      <c r="J62" s="41"/>
    </row>
    <row r="63" spans="1:10" ht="15.75" thickBot="1">
      <c r="A63" s="42"/>
      <c r="B63" s="43"/>
      <c r="C63" s="43"/>
      <c r="D63" s="43"/>
      <c r="E63" s="43"/>
      <c r="F63" s="43"/>
      <c r="G63" s="43"/>
      <c r="H63" s="43"/>
      <c r="I63" s="43"/>
      <c r="J63" s="44"/>
    </row>
    <row r="64" spans="1:10" ht="51" customHeight="1">
      <c r="A64" s="52" t="s">
        <v>67</v>
      </c>
      <c r="B64" s="52"/>
      <c r="C64" s="52"/>
      <c r="D64" s="52"/>
      <c r="E64" s="52"/>
      <c r="F64" s="52"/>
      <c r="G64" s="52"/>
      <c r="H64" s="52"/>
      <c r="I64" s="52"/>
      <c r="J64" s="52"/>
    </row>
    <row r="65" spans="1:10" ht="34.5" customHeight="1">
      <c r="A65" s="53" t="s">
        <v>68</v>
      </c>
      <c r="B65" s="53"/>
      <c r="C65" s="53"/>
      <c r="D65" s="53"/>
      <c r="E65" s="53"/>
      <c r="F65" s="53"/>
      <c r="G65" s="53"/>
      <c r="H65" s="53"/>
      <c r="I65" s="53"/>
      <c r="J65" s="53"/>
    </row>
  </sheetData>
  <sheetProtection/>
  <mergeCells count="7">
    <mergeCell ref="A65:J65"/>
    <mergeCell ref="A1:J1"/>
    <mergeCell ref="A2:A3"/>
    <mergeCell ref="B2:D2"/>
    <mergeCell ref="E2:G2"/>
    <mergeCell ref="H2:J2"/>
    <mergeCell ref="A64:J64"/>
  </mergeCells>
  <printOptions/>
  <pageMargins left="0.7" right="0.7" top="0.75" bottom="0.75" header="0.3" footer="0.3"/>
  <pageSetup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dimension ref="A1:J66"/>
  <sheetViews>
    <sheetView zoomScale="80" zoomScaleNormal="80" zoomScalePageLayoutView="0" workbookViewId="0" topLeftCell="A1">
      <selection activeCell="C68" sqref="C68"/>
    </sheetView>
  </sheetViews>
  <sheetFormatPr defaultColWidth="9.140625" defaultRowHeight="15"/>
  <cols>
    <col min="1" max="1" width="27.00390625" style="0" customWidth="1"/>
    <col min="2" max="10" width="14.28125" style="0" customWidth="1"/>
  </cols>
  <sheetData>
    <row r="1" spans="1:10" ht="25.5" customHeight="1">
      <c r="A1" s="54" t="s">
        <v>75</v>
      </c>
      <c r="B1" s="55"/>
      <c r="C1" s="55"/>
      <c r="D1" s="55"/>
      <c r="E1" s="55"/>
      <c r="F1" s="55"/>
      <c r="G1" s="55"/>
      <c r="H1" s="55"/>
      <c r="I1" s="55"/>
      <c r="J1" s="56"/>
    </row>
    <row r="2" spans="1:10" ht="34.5" customHeight="1">
      <c r="A2" s="57" t="s">
        <v>1</v>
      </c>
      <c r="B2" s="59" t="s">
        <v>2</v>
      </c>
      <c r="C2" s="59"/>
      <c r="D2" s="59"/>
      <c r="E2" s="59" t="s">
        <v>3</v>
      </c>
      <c r="F2" s="59"/>
      <c r="G2" s="59"/>
      <c r="H2" s="60" t="s">
        <v>4</v>
      </c>
      <c r="I2" s="60"/>
      <c r="J2" s="61"/>
    </row>
    <row r="3" spans="1:10" ht="15">
      <c r="A3" s="58"/>
      <c r="B3" s="1" t="s">
        <v>5</v>
      </c>
      <c r="C3" s="1" t="s">
        <v>6</v>
      </c>
      <c r="D3" s="1" t="s">
        <v>7</v>
      </c>
      <c r="E3" s="1" t="s">
        <v>5</v>
      </c>
      <c r="F3" s="1" t="s">
        <v>6</v>
      </c>
      <c r="G3" s="1" t="s">
        <v>7</v>
      </c>
      <c r="H3" s="1" t="s">
        <v>5</v>
      </c>
      <c r="I3" s="1" t="s">
        <v>6</v>
      </c>
      <c r="J3" s="2" t="s">
        <v>7</v>
      </c>
    </row>
    <row r="4" spans="1:10" ht="15">
      <c r="A4" s="3" t="s">
        <v>8</v>
      </c>
      <c r="B4" s="4">
        <v>190363.528</v>
      </c>
      <c r="C4" s="4">
        <v>1170693.868</v>
      </c>
      <c r="D4" s="4">
        <f>+B4+C4</f>
        <v>1361057.396</v>
      </c>
      <c r="E4" s="4">
        <v>192853.138</v>
      </c>
      <c r="F4" s="4">
        <v>1260995.016</v>
      </c>
      <c r="G4" s="4">
        <f>+E4+F4</f>
        <v>1453848.154</v>
      </c>
      <c r="H4" s="6">
        <f>+((E4-B4)/B4)*100</f>
        <v>1.3078187960458556</v>
      </c>
      <c r="I4" s="6">
        <f aca="true" t="shared" si="0" ref="I4:J18">+((F4-C4)/C4)*100</f>
        <v>7.713472366116473</v>
      </c>
      <c r="J4" s="7">
        <f t="shared" si="0"/>
        <v>6.817549228467669</v>
      </c>
    </row>
    <row r="5" spans="1:10" ht="15">
      <c r="A5" s="8" t="s">
        <v>61</v>
      </c>
      <c r="B5" s="9">
        <v>98418.96200000001</v>
      </c>
      <c r="C5" s="9">
        <v>143052.04599999997</v>
      </c>
      <c r="D5" s="9">
        <f aca="true" t="shared" si="1" ref="D5:D58">+B5+C5</f>
        <v>241471.00799999997</v>
      </c>
      <c r="E5" s="9">
        <v>118500.377</v>
      </c>
      <c r="F5" s="9">
        <v>158334.608</v>
      </c>
      <c r="G5" s="9">
        <f aca="true" t="shared" si="2" ref="G5:G58">+E5+F5</f>
        <v>276834.985</v>
      </c>
      <c r="H5" s="10">
        <f>+((E5-B5)/B5)*100</f>
        <v>20.404010154059517</v>
      </c>
      <c r="I5" s="10">
        <f t="shared" si="0"/>
        <v>10.683218050582818</v>
      </c>
      <c r="J5" s="11">
        <f t="shared" si="0"/>
        <v>14.645226892000226</v>
      </c>
    </row>
    <row r="6" spans="1:10" ht="15">
      <c r="A6" s="12" t="s">
        <v>9</v>
      </c>
      <c r="B6" s="4">
        <v>67336.012</v>
      </c>
      <c r="C6" s="4">
        <v>27318.613</v>
      </c>
      <c r="D6" s="4">
        <f t="shared" si="1"/>
        <v>94654.625</v>
      </c>
      <c r="E6" s="4">
        <v>70513.263</v>
      </c>
      <c r="F6" s="4">
        <v>27224.378</v>
      </c>
      <c r="G6" s="4">
        <f t="shared" si="2"/>
        <v>97737.641</v>
      </c>
      <c r="H6" s="6">
        <f>+((E6-B6)/B6)*100</f>
        <v>4.718501891677226</v>
      </c>
      <c r="I6" s="5">
        <f t="shared" si="0"/>
        <v>-0.3449479664286052</v>
      </c>
      <c r="J6" s="7">
        <f t="shared" si="0"/>
        <v>3.257121350383041</v>
      </c>
    </row>
    <row r="7" spans="1:10" ht="15">
      <c r="A7" s="8" t="s">
        <v>10</v>
      </c>
      <c r="B7" s="9">
        <v>68933.193</v>
      </c>
      <c r="C7" s="9">
        <v>42397.674999999996</v>
      </c>
      <c r="D7" s="9">
        <f t="shared" si="1"/>
        <v>111330.86799999999</v>
      </c>
      <c r="E7" s="9">
        <v>83522.22</v>
      </c>
      <c r="F7" s="9">
        <v>42491.549</v>
      </c>
      <c r="G7" s="9">
        <f t="shared" si="2"/>
        <v>126013.769</v>
      </c>
      <c r="H7" s="10">
        <f>+((E7-B7)/B7)*100</f>
        <v>21.16400875264838</v>
      </c>
      <c r="I7" s="10">
        <f t="shared" si="0"/>
        <v>0.22141308456183847</v>
      </c>
      <c r="J7" s="11">
        <f t="shared" si="0"/>
        <v>13.188526474077264</v>
      </c>
    </row>
    <row r="8" spans="1:10" ht="15">
      <c r="A8" s="12" t="s">
        <v>11</v>
      </c>
      <c r="B8" s="4">
        <v>52357.471999999994</v>
      </c>
      <c r="C8" s="4">
        <v>285655.697</v>
      </c>
      <c r="D8" s="4">
        <f t="shared" si="1"/>
        <v>338013.169</v>
      </c>
      <c r="E8" s="4">
        <v>56162.12</v>
      </c>
      <c r="F8" s="4">
        <v>270548.552</v>
      </c>
      <c r="G8" s="4">
        <f t="shared" si="2"/>
        <v>326710.672</v>
      </c>
      <c r="H8" s="6">
        <f>+((E8-B8)/B8)*100</f>
        <v>7.266676282613509</v>
      </c>
      <c r="I8" s="6">
        <f t="shared" si="0"/>
        <v>-5.288585229931528</v>
      </c>
      <c r="J8" s="7">
        <f t="shared" si="0"/>
        <v>-3.343803743930454</v>
      </c>
    </row>
    <row r="9" spans="1:10" ht="15">
      <c r="A9" s="8" t="s">
        <v>62</v>
      </c>
      <c r="B9" s="9">
        <v>2482.822</v>
      </c>
      <c r="C9" s="9">
        <v>5364.425</v>
      </c>
      <c r="D9" s="9">
        <f t="shared" si="1"/>
        <v>7847.247</v>
      </c>
      <c r="E9" s="9">
        <v>3138.0879999999997</v>
      </c>
      <c r="F9" s="9">
        <v>7241.937</v>
      </c>
      <c r="G9" s="9">
        <f t="shared" si="2"/>
        <v>10380.025</v>
      </c>
      <c r="H9" s="10">
        <f>+((E9-B9)/B9)*100</f>
        <v>26.391984604615214</v>
      </c>
      <c r="I9" s="10">
        <f t="shared" si="0"/>
        <v>34.999314931236796</v>
      </c>
      <c r="J9" s="11">
        <f t="shared" si="0"/>
        <v>32.27600711434213</v>
      </c>
    </row>
    <row r="10" spans="1:10" ht="15">
      <c r="A10" s="12" t="s">
        <v>12</v>
      </c>
      <c r="B10" s="4">
        <v>9327.713999999998</v>
      </c>
      <c r="C10" s="4">
        <v>44073.086</v>
      </c>
      <c r="D10" s="4">
        <f t="shared" si="1"/>
        <v>53400.8</v>
      </c>
      <c r="E10" s="4">
        <v>10468.720000000001</v>
      </c>
      <c r="F10" s="4">
        <v>42552.338</v>
      </c>
      <c r="G10" s="4">
        <f t="shared" si="2"/>
        <v>53021.058000000005</v>
      </c>
      <c r="H10" s="6">
        <f>+((E10-B10)/B10)*100</f>
        <v>12.232429081766478</v>
      </c>
      <c r="I10" s="6">
        <f t="shared" si="0"/>
        <v>-3.450513993959941</v>
      </c>
      <c r="J10" s="34">
        <f t="shared" si="0"/>
        <v>-0.711116687390448</v>
      </c>
    </row>
    <row r="11" spans="1:10" ht="15">
      <c r="A11" s="8" t="s">
        <v>13</v>
      </c>
      <c r="B11" s="9">
        <v>17355.808</v>
      </c>
      <c r="C11" s="9">
        <v>25043.138000000003</v>
      </c>
      <c r="D11" s="9">
        <f t="shared" si="1"/>
        <v>42398.946</v>
      </c>
      <c r="E11" s="9">
        <v>18840.452</v>
      </c>
      <c r="F11" s="9">
        <v>21278.253</v>
      </c>
      <c r="G11" s="9">
        <f t="shared" si="2"/>
        <v>40118.705</v>
      </c>
      <c r="H11" s="10">
        <f>+((E11-B11)/B11)*100</f>
        <v>8.554162387599588</v>
      </c>
      <c r="I11" s="10">
        <f t="shared" si="0"/>
        <v>-15.033599223867238</v>
      </c>
      <c r="J11" s="11">
        <f t="shared" si="0"/>
        <v>-5.37806057726058</v>
      </c>
    </row>
    <row r="12" spans="1:10" ht="15">
      <c r="A12" s="12" t="s">
        <v>14</v>
      </c>
      <c r="B12" s="4">
        <v>30413.208</v>
      </c>
      <c r="C12" s="4">
        <v>8993.881</v>
      </c>
      <c r="D12" s="4">
        <f t="shared" si="1"/>
        <v>39407.089</v>
      </c>
      <c r="E12" s="4">
        <v>32466.807</v>
      </c>
      <c r="F12" s="4">
        <v>9555.313</v>
      </c>
      <c r="G12" s="4">
        <f t="shared" si="2"/>
        <v>42022.12</v>
      </c>
      <c r="H12" s="6">
        <f>+((E12-B12)/B12)*100</f>
        <v>6.752326160397161</v>
      </c>
      <c r="I12" s="6">
        <f t="shared" si="0"/>
        <v>6.242377456406203</v>
      </c>
      <c r="J12" s="7">
        <f t="shared" si="0"/>
        <v>6.635940553741493</v>
      </c>
    </row>
    <row r="13" spans="1:10" ht="15">
      <c r="A13" s="8" t="s">
        <v>15</v>
      </c>
      <c r="B13" s="9">
        <v>21187.42</v>
      </c>
      <c r="C13" s="9">
        <v>9492.026</v>
      </c>
      <c r="D13" s="9">
        <f t="shared" si="1"/>
        <v>30679.445999999996</v>
      </c>
      <c r="E13" s="9">
        <v>23105.720999999998</v>
      </c>
      <c r="F13" s="9">
        <v>2144.1</v>
      </c>
      <c r="G13" s="9">
        <f t="shared" si="2"/>
        <v>25249.820999999996</v>
      </c>
      <c r="H13" s="10">
        <f>+((E13-B13)/B13)*100</f>
        <v>9.05396220965082</v>
      </c>
      <c r="I13" s="10">
        <f t="shared" si="0"/>
        <v>-77.41156629785884</v>
      </c>
      <c r="J13" s="11">
        <f t="shared" si="0"/>
        <v>-17.69792388037255</v>
      </c>
    </row>
    <row r="14" spans="1:10" ht="15">
      <c r="A14" s="12" t="s">
        <v>16</v>
      </c>
      <c r="B14" s="4">
        <v>7299.126</v>
      </c>
      <c r="C14" s="4">
        <v>354.45399999999995</v>
      </c>
      <c r="D14" s="4">
        <f t="shared" si="1"/>
        <v>7653.58</v>
      </c>
      <c r="E14" s="4">
        <v>7340.625</v>
      </c>
      <c r="F14" s="4">
        <v>338.341</v>
      </c>
      <c r="G14" s="4">
        <f t="shared" si="2"/>
        <v>7678.966</v>
      </c>
      <c r="H14" s="6">
        <f>+((E14-B14)/B14)*100</f>
        <v>0.5685475219909862</v>
      </c>
      <c r="I14" s="6">
        <f t="shared" si="0"/>
        <v>-4.545864907717205</v>
      </c>
      <c r="J14" s="34">
        <f t="shared" si="0"/>
        <v>0.3316879159818075</v>
      </c>
    </row>
    <row r="15" spans="1:10" ht="15">
      <c r="A15" s="8" t="s">
        <v>17</v>
      </c>
      <c r="B15" s="9">
        <v>15699.086000000001</v>
      </c>
      <c r="C15" s="9">
        <v>3384.182</v>
      </c>
      <c r="D15" s="9">
        <f t="shared" si="1"/>
        <v>19083.268</v>
      </c>
      <c r="E15" s="9">
        <v>18108.078999999998</v>
      </c>
      <c r="F15" s="9">
        <v>3277.395</v>
      </c>
      <c r="G15" s="9">
        <f t="shared" si="2"/>
        <v>21385.474</v>
      </c>
      <c r="H15" s="10">
        <f>+((E15-B15)/B15)*100</f>
        <v>15.344797779947166</v>
      </c>
      <c r="I15" s="10">
        <f t="shared" si="0"/>
        <v>-3.155474498711943</v>
      </c>
      <c r="J15" s="11">
        <f t="shared" si="0"/>
        <v>12.064002874140835</v>
      </c>
    </row>
    <row r="16" spans="1:10" ht="15">
      <c r="A16" s="12" t="s">
        <v>18</v>
      </c>
      <c r="B16" s="4">
        <v>1098.8139999999999</v>
      </c>
      <c r="C16" s="4"/>
      <c r="D16" s="4">
        <f t="shared" si="1"/>
        <v>1098.8139999999999</v>
      </c>
      <c r="E16" s="4">
        <v>1359.984</v>
      </c>
      <c r="F16" s="4"/>
      <c r="G16" s="4">
        <f t="shared" si="2"/>
        <v>1359.984</v>
      </c>
      <c r="H16" s="6">
        <f>+((E16-B16)/B16)*100</f>
        <v>23.76835387972852</v>
      </c>
      <c r="I16" s="6"/>
      <c r="J16" s="7">
        <f t="shared" si="0"/>
        <v>23.76835387972852</v>
      </c>
    </row>
    <row r="17" spans="1:10" ht="15">
      <c r="A17" s="8" t="s">
        <v>19</v>
      </c>
      <c r="B17" s="9">
        <v>1708.9590000000003</v>
      </c>
      <c r="C17" s="9"/>
      <c r="D17" s="9">
        <f t="shared" si="1"/>
        <v>1708.9590000000003</v>
      </c>
      <c r="E17" s="9">
        <v>1794.234</v>
      </c>
      <c r="F17" s="9"/>
      <c r="G17" s="9">
        <f t="shared" si="2"/>
        <v>1794.234</v>
      </c>
      <c r="H17" s="10">
        <f>+((E17-B17)/B17)*100</f>
        <v>4.989879804021022</v>
      </c>
      <c r="I17" s="10"/>
      <c r="J17" s="11">
        <f t="shared" si="0"/>
        <v>4.989879804021022</v>
      </c>
    </row>
    <row r="18" spans="1:10" ht="15">
      <c r="A18" s="12" t="s">
        <v>20</v>
      </c>
      <c r="B18" s="4">
        <v>998.697</v>
      </c>
      <c r="C18" s="4">
        <v>46.047000000000004</v>
      </c>
      <c r="D18" s="4">
        <f t="shared" si="1"/>
        <v>1044.744</v>
      </c>
      <c r="E18" s="4">
        <v>1029.081</v>
      </c>
      <c r="F18" s="4">
        <v>76.19200000000001</v>
      </c>
      <c r="G18" s="4">
        <f t="shared" si="2"/>
        <v>1105.273</v>
      </c>
      <c r="H18" s="6">
        <f>+((E18-B18)/B18)*100</f>
        <v>3.042364200553311</v>
      </c>
      <c r="I18" s="6">
        <f>+((F18-C18)/C18)*100</f>
        <v>65.46571980802224</v>
      </c>
      <c r="J18" s="7">
        <f t="shared" si="0"/>
        <v>5.793668113911159</v>
      </c>
    </row>
    <row r="19" spans="1:10" ht="15">
      <c r="A19" s="8" t="s">
        <v>63</v>
      </c>
      <c r="B19" s="9"/>
      <c r="C19" s="9"/>
      <c r="D19" s="9"/>
      <c r="E19" s="9"/>
      <c r="F19" s="9"/>
      <c r="G19" s="9"/>
      <c r="H19" s="10"/>
      <c r="I19" s="10"/>
      <c r="J19" s="11"/>
    </row>
    <row r="20" spans="1:10" ht="15">
      <c r="A20" s="12" t="s">
        <v>21</v>
      </c>
      <c r="B20" s="4">
        <v>1338.436</v>
      </c>
      <c r="C20" s="4">
        <v>159.438</v>
      </c>
      <c r="D20" s="4">
        <f t="shared" si="1"/>
        <v>1497.8739999999998</v>
      </c>
      <c r="E20" s="4">
        <v>1944.2559999999999</v>
      </c>
      <c r="F20" s="4">
        <v>215.079</v>
      </c>
      <c r="G20" s="4">
        <f t="shared" si="2"/>
        <v>2159.335</v>
      </c>
      <c r="H20" s="6">
        <f>+((E20-B20)/B20)*100</f>
        <v>45.26327743724765</v>
      </c>
      <c r="I20" s="6">
        <f>+((F20-C20)/C20)*100</f>
        <v>34.898204944868866</v>
      </c>
      <c r="J20" s="7">
        <f>+((G20-D20)/D20)*100</f>
        <v>44.15998942501174</v>
      </c>
    </row>
    <row r="21" spans="1:10" ht="15">
      <c r="A21" s="8" t="s">
        <v>22</v>
      </c>
      <c r="B21" s="9"/>
      <c r="C21" s="9"/>
      <c r="D21" s="9"/>
      <c r="E21" s="9">
        <v>1.463</v>
      </c>
      <c r="F21" s="9"/>
      <c r="G21" s="9">
        <f t="shared" si="2"/>
        <v>1.463</v>
      </c>
      <c r="H21" s="10"/>
      <c r="I21" s="10"/>
      <c r="J21" s="11"/>
    </row>
    <row r="22" spans="1:10" ht="15">
      <c r="A22" s="12" t="s">
        <v>23</v>
      </c>
      <c r="B22" s="4">
        <v>3704.661</v>
      </c>
      <c r="C22" s="4">
        <v>7.652</v>
      </c>
      <c r="D22" s="4">
        <f t="shared" si="1"/>
        <v>3712.313</v>
      </c>
      <c r="E22" s="4">
        <v>1540.001</v>
      </c>
      <c r="F22" s="4">
        <v>8.922</v>
      </c>
      <c r="G22" s="4">
        <f t="shared" si="2"/>
        <v>1548.923</v>
      </c>
      <c r="H22" s="6">
        <f aca="true" t="shared" si="3" ref="H22:J60">+((E22-B22)/B22)*100</f>
        <v>-58.430717412470386</v>
      </c>
      <c r="I22" s="6">
        <f t="shared" si="3"/>
        <v>16.596968112911664</v>
      </c>
      <c r="J22" s="7">
        <f t="shared" si="3"/>
        <v>-58.27606670019474</v>
      </c>
    </row>
    <row r="23" spans="1:10" ht="15">
      <c r="A23" s="8" t="s">
        <v>24</v>
      </c>
      <c r="B23" s="9">
        <v>1012.8230000000001</v>
      </c>
      <c r="C23" s="9"/>
      <c r="D23" s="9">
        <f t="shared" si="1"/>
        <v>1012.8230000000001</v>
      </c>
      <c r="E23" s="9">
        <v>1144.205</v>
      </c>
      <c r="F23" s="9"/>
      <c r="G23" s="9">
        <f t="shared" si="2"/>
        <v>1144.205</v>
      </c>
      <c r="H23" s="10">
        <f t="shared" si="3"/>
        <v>12.971861815934258</v>
      </c>
      <c r="I23" s="10"/>
      <c r="J23" s="11">
        <f t="shared" si="3"/>
        <v>12.971861815934258</v>
      </c>
    </row>
    <row r="24" spans="1:10" ht="15">
      <c r="A24" s="12" t="s">
        <v>25</v>
      </c>
      <c r="B24" s="4">
        <v>317.805</v>
      </c>
      <c r="C24" s="4">
        <v>613.893</v>
      </c>
      <c r="D24" s="4">
        <f t="shared" si="1"/>
        <v>931.6980000000001</v>
      </c>
      <c r="E24" s="4">
        <v>1144.87</v>
      </c>
      <c r="F24" s="4">
        <v>610.795</v>
      </c>
      <c r="G24" s="4">
        <f t="shared" si="2"/>
        <v>1755.665</v>
      </c>
      <c r="H24" s="6">
        <f t="shared" si="3"/>
        <v>260.2429162536775</v>
      </c>
      <c r="I24" s="6">
        <f t="shared" si="3"/>
        <v>-0.504648204165884</v>
      </c>
      <c r="J24" s="7">
        <f t="shared" si="3"/>
        <v>88.43713306243008</v>
      </c>
    </row>
    <row r="25" spans="1:10" ht="15">
      <c r="A25" s="8" t="s">
        <v>26</v>
      </c>
      <c r="B25" s="9">
        <v>260.438</v>
      </c>
      <c r="C25" s="9">
        <v>6.233</v>
      </c>
      <c r="D25" s="9">
        <f t="shared" si="1"/>
        <v>266.671</v>
      </c>
      <c r="E25" s="9">
        <v>797.251</v>
      </c>
      <c r="F25" s="9">
        <v>8</v>
      </c>
      <c r="G25" s="9">
        <f t="shared" si="2"/>
        <v>805.251</v>
      </c>
      <c r="H25" s="10">
        <f t="shared" si="3"/>
        <v>206.1193067063946</v>
      </c>
      <c r="I25" s="10">
        <f t="shared" si="3"/>
        <v>28.34910957805231</v>
      </c>
      <c r="J25" s="11">
        <f t="shared" si="3"/>
        <v>201.96421808145618</v>
      </c>
    </row>
    <row r="26" spans="1:10" ht="15">
      <c r="A26" s="12" t="s">
        <v>27</v>
      </c>
      <c r="B26" s="4"/>
      <c r="C26" s="4"/>
      <c r="D26" s="4"/>
      <c r="E26" s="4"/>
      <c r="F26" s="4"/>
      <c r="G26" s="4"/>
      <c r="H26" s="6"/>
      <c r="I26" s="6"/>
      <c r="J26" s="7"/>
    </row>
    <row r="27" spans="1:10" ht="15">
      <c r="A27" s="8" t="s">
        <v>28</v>
      </c>
      <c r="B27" s="9">
        <v>2876.3360000000002</v>
      </c>
      <c r="C27" s="9">
        <v>103.675</v>
      </c>
      <c r="D27" s="9">
        <f t="shared" si="1"/>
        <v>2980.0110000000004</v>
      </c>
      <c r="E27" s="9">
        <v>3257.843</v>
      </c>
      <c r="F27" s="9">
        <v>148.14999999999998</v>
      </c>
      <c r="G27" s="9">
        <f t="shared" si="2"/>
        <v>3405.993</v>
      </c>
      <c r="H27" s="10">
        <f t="shared" si="3"/>
        <v>13.26364513742482</v>
      </c>
      <c r="I27" s="10">
        <f t="shared" si="3"/>
        <v>42.89848082951529</v>
      </c>
      <c r="J27" s="11">
        <f t="shared" si="3"/>
        <v>14.294645221108226</v>
      </c>
    </row>
    <row r="28" spans="1:10" ht="15">
      <c r="A28" s="12" t="s">
        <v>29</v>
      </c>
      <c r="B28" s="4">
        <v>13069.693</v>
      </c>
      <c r="C28" s="4">
        <v>402.93600000000004</v>
      </c>
      <c r="D28" s="4">
        <f t="shared" si="1"/>
        <v>13472.628999999999</v>
      </c>
      <c r="E28" s="4">
        <v>13925.033</v>
      </c>
      <c r="F28" s="4">
        <v>357.365</v>
      </c>
      <c r="G28" s="4">
        <f t="shared" si="2"/>
        <v>14282.398</v>
      </c>
      <c r="H28" s="6">
        <f t="shared" si="3"/>
        <v>6.544453645544698</v>
      </c>
      <c r="I28" s="6">
        <f t="shared" si="3"/>
        <v>-11.309736533841608</v>
      </c>
      <c r="J28" s="7">
        <f t="shared" si="3"/>
        <v>6.010475015678086</v>
      </c>
    </row>
    <row r="29" spans="1:10" ht="15">
      <c r="A29" s="8" t="s">
        <v>30</v>
      </c>
      <c r="B29" s="9">
        <v>6560.407</v>
      </c>
      <c r="C29" s="9">
        <v>833.2860000000001</v>
      </c>
      <c r="D29" s="9">
        <f t="shared" si="1"/>
        <v>7393.693</v>
      </c>
      <c r="E29" s="9">
        <v>6951.826</v>
      </c>
      <c r="F29" s="9">
        <v>670.638</v>
      </c>
      <c r="G29" s="9">
        <f t="shared" si="2"/>
        <v>7622.464</v>
      </c>
      <c r="H29" s="10">
        <f t="shared" si="3"/>
        <v>5.966382878379342</v>
      </c>
      <c r="I29" s="10">
        <f t="shared" si="3"/>
        <v>-19.518868671740556</v>
      </c>
      <c r="J29" s="11">
        <f t="shared" si="3"/>
        <v>3.094137124708853</v>
      </c>
    </row>
    <row r="30" spans="1:10" ht="15">
      <c r="A30" s="12" t="s">
        <v>31</v>
      </c>
      <c r="B30" s="4">
        <v>2500.567</v>
      </c>
      <c r="C30" s="4">
        <v>26.992</v>
      </c>
      <c r="D30" s="4">
        <f t="shared" si="1"/>
        <v>2527.559</v>
      </c>
      <c r="E30" s="4">
        <v>2411.544</v>
      </c>
      <c r="F30" s="4">
        <v>7.48</v>
      </c>
      <c r="G30" s="4">
        <f t="shared" si="2"/>
        <v>2419.024</v>
      </c>
      <c r="H30" s="6">
        <f t="shared" si="3"/>
        <v>-3.56011256646993</v>
      </c>
      <c r="I30" s="6">
        <f t="shared" si="3"/>
        <v>-72.28808535862477</v>
      </c>
      <c r="J30" s="7">
        <f t="shared" si="3"/>
        <v>-4.294063956568385</v>
      </c>
    </row>
    <row r="31" spans="1:10" ht="15">
      <c r="A31" s="8" t="s">
        <v>64</v>
      </c>
      <c r="B31" s="9">
        <v>18.583</v>
      </c>
      <c r="C31" s="9">
        <v>910.8260000000001</v>
      </c>
      <c r="D31" s="9">
        <f t="shared" si="1"/>
        <v>929.4090000000001</v>
      </c>
      <c r="E31" s="9">
        <v>16.17</v>
      </c>
      <c r="F31" s="9">
        <v>1078.519</v>
      </c>
      <c r="G31" s="9">
        <f t="shared" si="2"/>
        <v>1094.689</v>
      </c>
      <c r="H31" s="10">
        <f t="shared" si="3"/>
        <v>-12.984986277780749</v>
      </c>
      <c r="I31" s="10">
        <f t="shared" si="3"/>
        <v>18.411090592495146</v>
      </c>
      <c r="J31" s="11">
        <f t="shared" si="3"/>
        <v>17.783344039061376</v>
      </c>
    </row>
    <row r="32" spans="1:10" ht="15">
      <c r="A32" s="12" t="s">
        <v>32</v>
      </c>
      <c r="B32" s="4"/>
      <c r="C32" s="4"/>
      <c r="D32" s="4"/>
      <c r="E32" s="4">
        <v>239</v>
      </c>
      <c r="F32" s="4"/>
      <c r="G32" s="4">
        <f>+E32+F32</f>
        <v>239</v>
      </c>
      <c r="H32" s="6"/>
      <c r="I32" s="6"/>
      <c r="J32" s="7"/>
    </row>
    <row r="33" spans="1:10" ht="15">
      <c r="A33" s="8" t="s">
        <v>33</v>
      </c>
      <c r="B33" s="9">
        <v>6927.1669999999995</v>
      </c>
      <c r="C33" s="9">
        <v>4362.669000000001</v>
      </c>
      <c r="D33" s="9">
        <f t="shared" si="1"/>
        <v>11289.836</v>
      </c>
      <c r="E33" s="9">
        <v>7090.161</v>
      </c>
      <c r="F33" s="9">
        <v>3833.82</v>
      </c>
      <c r="G33" s="9">
        <f t="shared" si="2"/>
        <v>10923.981</v>
      </c>
      <c r="H33" s="10">
        <f t="shared" si="3"/>
        <v>2.352967670622068</v>
      </c>
      <c r="I33" s="10">
        <f t="shared" si="3"/>
        <v>-12.122143577704394</v>
      </c>
      <c r="J33" s="11">
        <f t="shared" si="3"/>
        <v>-3.2405696592935413</v>
      </c>
    </row>
    <row r="34" spans="1:10" ht="15">
      <c r="A34" s="12" t="s">
        <v>34</v>
      </c>
      <c r="B34" s="4">
        <v>1924.7440000000001</v>
      </c>
      <c r="C34" s="4"/>
      <c r="D34" s="4">
        <f t="shared" si="1"/>
        <v>1924.7440000000001</v>
      </c>
      <c r="E34" s="4">
        <v>2169.818</v>
      </c>
      <c r="F34" s="4"/>
      <c r="G34" s="4">
        <f t="shared" si="2"/>
        <v>2169.818</v>
      </c>
      <c r="H34" s="6">
        <f t="shared" si="3"/>
        <v>12.732810181509855</v>
      </c>
      <c r="I34" s="6"/>
      <c r="J34" s="7">
        <f t="shared" si="3"/>
        <v>12.732810181509855</v>
      </c>
    </row>
    <row r="35" spans="1:10" ht="15">
      <c r="A35" s="8" t="s">
        <v>35</v>
      </c>
      <c r="B35" s="9">
        <v>446.383</v>
      </c>
      <c r="C35" s="9">
        <v>1728.512</v>
      </c>
      <c r="D35" s="9">
        <f t="shared" si="1"/>
        <v>2174.895</v>
      </c>
      <c r="E35" s="9">
        <v>521.929</v>
      </c>
      <c r="F35" s="9">
        <v>2355.987</v>
      </c>
      <c r="G35" s="9">
        <f t="shared" si="2"/>
        <v>2877.916</v>
      </c>
      <c r="H35" s="10">
        <f t="shared" si="3"/>
        <v>16.924031605146254</v>
      </c>
      <c r="I35" s="10">
        <f t="shared" si="3"/>
        <v>36.30145466158176</v>
      </c>
      <c r="J35" s="11">
        <f t="shared" si="3"/>
        <v>32.324365084291436</v>
      </c>
    </row>
    <row r="36" spans="1:10" ht="15">
      <c r="A36" s="12" t="s">
        <v>36</v>
      </c>
      <c r="B36" s="4">
        <v>1387.726</v>
      </c>
      <c r="C36" s="4"/>
      <c r="D36" s="4">
        <f t="shared" si="1"/>
        <v>1387.726</v>
      </c>
      <c r="E36" s="4">
        <v>1739.796</v>
      </c>
      <c r="F36" s="4"/>
      <c r="G36" s="4">
        <f t="shared" si="2"/>
        <v>1739.796</v>
      </c>
      <c r="H36" s="6">
        <f t="shared" si="3"/>
        <v>25.37028202973785</v>
      </c>
      <c r="I36" s="6"/>
      <c r="J36" s="7">
        <f t="shared" si="3"/>
        <v>25.37028202973785</v>
      </c>
    </row>
    <row r="37" spans="1:10" ht="15">
      <c r="A37" s="8" t="s">
        <v>37</v>
      </c>
      <c r="B37" s="9">
        <v>3461.955999999999</v>
      </c>
      <c r="C37" s="9">
        <v>2.926</v>
      </c>
      <c r="D37" s="9">
        <f t="shared" si="1"/>
        <v>3464.881999999999</v>
      </c>
      <c r="E37" s="9">
        <v>7655.485</v>
      </c>
      <c r="F37" s="9"/>
      <c r="G37" s="9">
        <f t="shared" si="2"/>
        <v>7655.485</v>
      </c>
      <c r="H37" s="10">
        <f t="shared" si="3"/>
        <v>121.13178214858887</v>
      </c>
      <c r="I37" s="10">
        <f t="shared" si="3"/>
        <v>-100</v>
      </c>
      <c r="J37" s="11">
        <f t="shared" si="3"/>
        <v>120.94504228426833</v>
      </c>
    </row>
    <row r="38" spans="1:10" ht="15">
      <c r="A38" s="12" t="s">
        <v>38</v>
      </c>
      <c r="B38" s="4">
        <v>456.56700000000006</v>
      </c>
      <c r="C38" s="4"/>
      <c r="D38" s="4">
        <f t="shared" si="1"/>
        <v>456.56700000000006</v>
      </c>
      <c r="E38" s="4">
        <v>510.798</v>
      </c>
      <c r="F38" s="4"/>
      <c r="G38" s="4">
        <f t="shared" si="2"/>
        <v>510.798</v>
      </c>
      <c r="H38" s="6">
        <f t="shared" si="3"/>
        <v>11.877993810327931</v>
      </c>
      <c r="I38" s="6"/>
      <c r="J38" s="7">
        <f t="shared" si="3"/>
        <v>11.877993810327931</v>
      </c>
    </row>
    <row r="39" spans="1:10" ht="15">
      <c r="A39" s="8" t="s">
        <v>39</v>
      </c>
      <c r="B39" s="9">
        <v>13255.038999999999</v>
      </c>
      <c r="C39" s="9">
        <v>4977.705000000001</v>
      </c>
      <c r="D39" s="9">
        <f t="shared" si="1"/>
        <v>18232.744</v>
      </c>
      <c r="E39" s="9">
        <v>14443.776</v>
      </c>
      <c r="F39" s="9">
        <v>4763.68</v>
      </c>
      <c r="G39" s="9">
        <f t="shared" si="2"/>
        <v>19207.456</v>
      </c>
      <c r="H39" s="10">
        <f t="shared" si="3"/>
        <v>8.968189380657432</v>
      </c>
      <c r="I39" s="10">
        <f t="shared" si="3"/>
        <v>-4.299672238511533</v>
      </c>
      <c r="J39" s="11">
        <f t="shared" si="3"/>
        <v>5.34594244289285</v>
      </c>
    </row>
    <row r="40" spans="1:10" ht="15">
      <c r="A40" s="12" t="s">
        <v>40</v>
      </c>
      <c r="B40" s="4">
        <v>69.199</v>
      </c>
      <c r="C40" s="4"/>
      <c r="D40" s="4">
        <f t="shared" si="1"/>
        <v>69.199</v>
      </c>
      <c r="E40" s="4">
        <v>268.323</v>
      </c>
      <c r="F40" s="4">
        <v>2</v>
      </c>
      <c r="G40" s="4">
        <f t="shared" si="2"/>
        <v>270.323</v>
      </c>
      <c r="H40" s="6">
        <f t="shared" si="3"/>
        <v>287.7556034046735</v>
      </c>
      <c r="I40" s="6"/>
      <c r="J40" s="7">
        <f t="shared" si="3"/>
        <v>290.64581858119334</v>
      </c>
    </row>
    <row r="41" spans="1:10" ht="15">
      <c r="A41" s="8" t="s">
        <v>41</v>
      </c>
      <c r="B41" s="9">
        <v>6555.049999999999</v>
      </c>
      <c r="C41" s="9">
        <v>1786.866</v>
      </c>
      <c r="D41" s="9">
        <f t="shared" si="1"/>
        <v>8341.916</v>
      </c>
      <c r="E41" s="9">
        <v>6810.585999999999</v>
      </c>
      <c r="F41" s="9">
        <v>1903.5610000000001</v>
      </c>
      <c r="G41" s="9">
        <f t="shared" si="2"/>
        <v>8714.146999999999</v>
      </c>
      <c r="H41" s="10">
        <f t="shared" si="3"/>
        <v>3.898307411842779</v>
      </c>
      <c r="I41" s="10">
        <f t="shared" si="3"/>
        <v>6.530707954597611</v>
      </c>
      <c r="J41" s="11">
        <f t="shared" si="3"/>
        <v>4.462176315369272</v>
      </c>
    </row>
    <row r="42" spans="1:10" ht="15">
      <c r="A42" s="12" t="s">
        <v>42</v>
      </c>
      <c r="B42" s="4">
        <v>5195.058</v>
      </c>
      <c r="C42" s="4">
        <v>262.467</v>
      </c>
      <c r="D42" s="4">
        <f t="shared" si="1"/>
        <v>5457.525</v>
      </c>
      <c r="E42" s="4">
        <v>5422.728</v>
      </c>
      <c r="F42" s="4">
        <v>276.30899999999997</v>
      </c>
      <c r="G42" s="4">
        <f t="shared" si="2"/>
        <v>5699.037</v>
      </c>
      <c r="H42" s="6">
        <f t="shared" si="3"/>
        <v>4.382434228838255</v>
      </c>
      <c r="I42" s="6">
        <f t="shared" si="3"/>
        <v>5.273805849878265</v>
      </c>
      <c r="J42" s="7">
        <f t="shared" si="3"/>
        <v>4.425302678411929</v>
      </c>
    </row>
    <row r="43" spans="1:10" ht="15">
      <c r="A43" s="8" t="s">
        <v>43</v>
      </c>
      <c r="B43" s="9">
        <v>3630.6269999999995</v>
      </c>
      <c r="C43" s="9"/>
      <c r="D43" s="9">
        <f t="shared" si="1"/>
        <v>3630.6269999999995</v>
      </c>
      <c r="E43" s="9">
        <v>4636.8279999999995</v>
      </c>
      <c r="F43" s="9">
        <v>6</v>
      </c>
      <c r="G43" s="9">
        <f t="shared" si="2"/>
        <v>4642.8279999999995</v>
      </c>
      <c r="H43" s="10">
        <f t="shared" si="3"/>
        <v>27.714248806060226</v>
      </c>
      <c r="I43" s="10"/>
      <c r="J43" s="11">
        <f t="shared" si="3"/>
        <v>27.87950951722664</v>
      </c>
    </row>
    <row r="44" spans="1:10" ht="15">
      <c r="A44" s="12" t="s">
        <v>44</v>
      </c>
      <c r="B44" s="4">
        <v>2563.3520000000003</v>
      </c>
      <c r="C44" s="4">
        <v>29.144</v>
      </c>
      <c r="D44" s="4">
        <f t="shared" si="1"/>
        <v>2592.496</v>
      </c>
      <c r="E44" s="4">
        <v>2674.791</v>
      </c>
      <c r="F44" s="4">
        <v>28.114</v>
      </c>
      <c r="G44" s="4">
        <f t="shared" si="2"/>
        <v>2702.905</v>
      </c>
      <c r="H44" s="6">
        <f t="shared" si="3"/>
        <v>4.347393569045525</v>
      </c>
      <c r="I44" s="6">
        <f t="shared" si="3"/>
        <v>-3.5341751303870357</v>
      </c>
      <c r="J44" s="7">
        <f t="shared" si="3"/>
        <v>4.258791527547202</v>
      </c>
    </row>
    <row r="45" spans="1:10" ht="15">
      <c r="A45" s="8" t="s">
        <v>45</v>
      </c>
      <c r="B45" s="9">
        <v>2848.425</v>
      </c>
      <c r="C45" s="9">
        <v>25.161</v>
      </c>
      <c r="D45" s="9">
        <f t="shared" si="1"/>
        <v>2873.5860000000002</v>
      </c>
      <c r="E45" s="9">
        <v>3290.074</v>
      </c>
      <c r="F45" s="9">
        <v>66.944</v>
      </c>
      <c r="G45" s="9">
        <f t="shared" si="2"/>
        <v>3357.018</v>
      </c>
      <c r="H45" s="10">
        <f t="shared" si="3"/>
        <v>15.505024706636119</v>
      </c>
      <c r="I45" s="10">
        <f t="shared" si="3"/>
        <v>166.0625571320695</v>
      </c>
      <c r="J45" s="11">
        <f t="shared" si="3"/>
        <v>16.82330022487581</v>
      </c>
    </row>
    <row r="46" spans="1:10" ht="15">
      <c r="A46" s="12" t="s">
        <v>46</v>
      </c>
      <c r="B46" s="4"/>
      <c r="C46" s="4"/>
      <c r="D46" s="4"/>
      <c r="E46" s="4">
        <v>883</v>
      </c>
      <c r="F46" s="4">
        <v>8</v>
      </c>
      <c r="G46" s="4">
        <f>+E46+F46</f>
        <v>891</v>
      </c>
      <c r="H46" s="6"/>
      <c r="I46" s="6"/>
      <c r="J46" s="7"/>
    </row>
    <row r="47" spans="1:10" ht="15">
      <c r="A47" s="8" t="s">
        <v>47</v>
      </c>
      <c r="B47" s="9">
        <v>10665.223999999998</v>
      </c>
      <c r="C47" s="9">
        <v>1833.145</v>
      </c>
      <c r="D47" s="9">
        <f t="shared" si="1"/>
        <v>12498.368999999999</v>
      </c>
      <c r="E47" s="9">
        <v>11688.751</v>
      </c>
      <c r="F47" s="9">
        <v>1752.771</v>
      </c>
      <c r="G47" s="9">
        <f t="shared" si="2"/>
        <v>13441.522</v>
      </c>
      <c r="H47" s="10">
        <f t="shared" si="3"/>
        <v>9.596863600802028</v>
      </c>
      <c r="I47" s="10">
        <f t="shared" si="3"/>
        <v>-4.384486770004557</v>
      </c>
      <c r="J47" s="11">
        <f t="shared" si="3"/>
        <v>7.546208629301969</v>
      </c>
    </row>
    <row r="48" spans="1:10" ht="15">
      <c r="A48" s="12" t="s">
        <v>48</v>
      </c>
      <c r="B48" s="4">
        <v>141.59199999999998</v>
      </c>
      <c r="C48" s="4"/>
      <c r="D48" s="4">
        <f t="shared" si="1"/>
        <v>141.59199999999998</v>
      </c>
      <c r="E48" s="4">
        <v>507.599</v>
      </c>
      <c r="F48" s="4"/>
      <c r="G48" s="4">
        <f t="shared" si="2"/>
        <v>507.599</v>
      </c>
      <c r="H48" s="6">
        <f t="shared" si="3"/>
        <v>258.4941239618058</v>
      </c>
      <c r="I48" s="6"/>
      <c r="J48" s="7">
        <f t="shared" si="3"/>
        <v>258.4941239618058</v>
      </c>
    </row>
    <row r="49" spans="1:10" ht="15">
      <c r="A49" s="8" t="s">
        <v>49</v>
      </c>
      <c r="B49" s="9">
        <v>669.544</v>
      </c>
      <c r="C49" s="9"/>
      <c r="D49" s="9">
        <f t="shared" si="1"/>
        <v>669.544</v>
      </c>
      <c r="E49" s="9">
        <v>769.722</v>
      </c>
      <c r="F49" s="9">
        <v>7.459</v>
      </c>
      <c r="G49" s="9">
        <f t="shared" si="2"/>
        <v>777.1809999999999</v>
      </c>
      <c r="H49" s="10">
        <f t="shared" si="3"/>
        <v>14.96212347508155</v>
      </c>
      <c r="I49" s="10"/>
      <c r="J49" s="11">
        <f t="shared" si="3"/>
        <v>16.076165270691686</v>
      </c>
    </row>
    <row r="50" spans="1:10" ht="15">
      <c r="A50" s="12" t="s">
        <v>50</v>
      </c>
      <c r="B50" s="4">
        <v>3319.962</v>
      </c>
      <c r="C50" s="4">
        <v>162.754</v>
      </c>
      <c r="D50" s="4">
        <f t="shared" si="1"/>
        <v>3482.716</v>
      </c>
      <c r="E50" s="4">
        <v>3839.758</v>
      </c>
      <c r="F50" s="4">
        <v>125.473</v>
      </c>
      <c r="G50" s="4">
        <f t="shared" si="2"/>
        <v>3965.2309999999998</v>
      </c>
      <c r="H50" s="6">
        <f t="shared" si="3"/>
        <v>15.656685227120064</v>
      </c>
      <c r="I50" s="6">
        <f t="shared" si="3"/>
        <v>-22.906349459921106</v>
      </c>
      <c r="J50" s="7">
        <f t="shared" si="3"/>
        <v>13.854560636009364</v>
      </c>
    </row>
    <row r="51" spans="1:10" ht="15">
      <c r="A51" s="8" t="s">
        <v>51</v>
      </c>
      <c r="B51" s="9">
        <v>3858.691</v>
      </c>
      <c r="C51" s="9">
        <v>215.777</v>
      </c>
      <c r="D51" s="9">
        <f t="shared" si="1"/>
        <v>4074.468</v>
      </c>
      <c r="E51" s="9">
        <v>4338.777</v>
      </c>
      <c r="F51" s="9">
        <v>457.799</v>
      </c>
      <c r="G51" s="9">
        <f t="shared" si="2"/>
        <v>4796.576</v>
      </c>
      <c r="H51" s="10">
        <f t="shared" si="3"/>
        <v>12.441680352223079</v>
      </c>
      <c r="I51" s="10">
        <f t="shared" si="3"/>
        <v>112.1630201550675</v>
      </c>
      <c r="J51" s="11">
        <f t="shared" si="3"/>
        <v>17.72275546157192</v>
      </c>
    </row>
    <row r="52" spans="1:10" ht="15">
      <c r="A52" s="12" t="s">
        <v>52</v>
      </c>
      <c r="B52" s="4">
        <v>2179.7400000000002</v>
      </c>
      <c r="C52" s="4"/>
      <c r="D52" s="4">
        <f t="shared" si="1"/>
        <v>2179.7400000000002</v>
      </c>
      <c r="E52" s="4">
        <v>2356.779</v>
      </c>
      <c r="F52" s="4"/>
      <c r="G52" s="4">
        <f t="shared" si="2"/>
        <v>2356.779</v>
      </c>
      <c r="H52" s="6">
        <f t="shared" si="3"/>
        <v>8.122023727600528</v>
      </c>
      <c r="I52" s="6"/>
      <c r="J52" s="7">
        <f t="shared" si="3"/>
        <v>8.122023727600528</v>
      </c>
    </row>
    <row r="53" spans="1:10" ht="15">
      <c r="A53" s="8" t="s">
        <v>53</v>
      </c>
      <c r="B53" s="9">
        <v>690.457</v>
      </c>
      <c r="C53" s="9">
        <v>4176.496999999999</v>
      </c>
      <c r="D53" s="9">
        <f t="shared" si="1"/>
        <v>4866.954</v>
      </c>
      <c r="E53" s="9">
        <v>560.992</v>
      </c>
      <c r="F53" s="9">
        <v>4416.816</v>
      </c>
      <c r="G53" s="9">
        <f t="shared" si="2"/>
        <v>4977.808</v>
      </c>
      <c r="H53" s="10">
        <f t="shared" si="3"/>
        <v>-18.750624586324715</v>
      </c>
      <c r="I53" s="10">
        <f t="shared" si="3"/>
        <v>5.754080512927471</v>
      </c>
      <c r="J53" s="11">
        <f t="shared" si="3"/>
        <v>2.277687440645633</v>
      </c>
    </row>
    <row r="54" spans="1:10" ht="15">
      <c r="A54" s="12" t="s">
        <v>54</v>
      </c>
      <c r="B54" s="4">
        <v>241.663</v>
      </c>
      <c r="C54" s="4"/>
      <c r="D54" s="4">
        <f t="shared" si="1"/>
        <v>241.663</v>
      </c>
      <c r="E54" s="4">
        <v>360.289</v>
      </c>
      <c r="F54" s="4"/>
      <c r="G54" s="4">
        <f t="shared" si="2"/>
        <v>360.289</v>
      </c>
      <c r="H54" s="6">
        <f t="shared" si="3"/>
        <v>49.08736546347598</v>
      </c>
      <c r="I54" s="6"/>
      <c r="J54" s="7">
        <f t="shared" si="3"/>
        <v>49.08736546347598</v>
      </c>
    </row>
    <row r="55" spans="1:10" ht="15">
      <c r="A55" s="8" t="s">
        <v>55</v>
      </c>
      <c r="B55" s="9">
        <v>53.592000000000006</v>
      </c>
      <c r="C55" s="9"/>
      <c r="D55" s="9">
        <f t="shared" si="1"/>
        <v>53.592000000000006</v>
      </c>
      <c r="E55" s="9">
        <v>54.6</v>
      </c>
      <c r="F55" s="9"/>
      <c r="G55" s="9">
        <f t="shared" si="2"/>
        <v>54.6</v>
      </c>
      <c r="H55" s="10">
        <f t="shared" si="3"/>
        <v>1.8808777429466998</v>
      </c>
      <c r="I55" s="10"/>
      <c r="J55" s="11">
        <f t="shared" si="3"/>
        <v>1.8808777429466998</v>
      </c>
    </row>
    <row r="56" spans="1:10" ht="15">
      <c r="A56" s="12" t="s">
        <v>56</v>
      </c>
      <c r="B56" s="4">
        <v>9370.575</v>
      </c>
      <c r="C56" s="4">
        <v>73.59</v>
      </c>
      <c r="D56" s="4">
        <f t="shared" si="1"/>
        <v>9444.165</v>
      </c>
      <c r="E56" s="4">
        <v>10549.976999999999</v>
      </c>
      <c r="F56" s="4">
        <v>88.887</v>
      </c>
      <c r="G56" s="4">
        <f t="shared" si="2"/>
        <v>10638.864</v>
      </c>
      <c r="H56" s="6">
        <f t="shared" si="3"/>
        <v>12.586228699946355</v>
      </c>
      <c r="I56" s="6">
        <f t="shared" si="3"/>
        <v>20.786791683652662</v>
      </c>
      <c r="J56" s="7">
        <f t="shared" si="3"/>
        <v>12.650128412623019</v>
      </c>
    </row>
    <row r="57" spans="1:10" ht="15">
      <c r="A57" s="8" t="s">
        <v>65</v>
      </c>
      <c r="B57" s="9">
        <v>393.03000000000003</v>
      </c>
      <c r="C57" s="9">
        <v>581.835</v>
      </c>
      <c r="D57" s="9">
        <f t="shared" si="1"/>
        <v>974.865</v>
      </c>
      <c r="E57" s="9">
        <v>469.707</v>
      </c>
      <c r="F57" s="9">
        <v>521.001</v>
      </c>
      <c r="G57" s="9">
        <f t="shared" si="2"/>
        <v>990.708</v>
      </c>
      <c r="H57" s="10">
        <f t="shared" si="3"/>
        <v>19.509197771162494</v>
      </c>
      <c r="I57" s="10">
        <f t="shared" si="3"/>
        <v>-10.455541519502962</v>
      </c>
      <c r="J57" s="11">
        <f t="shared" si="3"/>
        <v>1.6251480974288708</v>
      </c>
    </row>
    <row r="58" spans="1:10" ht="15">
      <c r="A58" s="12" t="s">
        <v>66</v>
      </c>
      <c r="B58" s="4"/>
      <c r="C58" s="4">
        <v>640.989</v>
      </c>
      <c r="D58" s="4">
        <f t="shared" si="1"/>
        <v>640.989</v>
      </c>
      <c r="E58" s="4"/>
      <c r="F58" s="4">
        <v>562</v>
      </c>
      <c r="G58" s="4">
        <f t="shared" si="2"/>
        <v>562</v>
      </c>
      <c r="H58" s="6"/>
      <c r="I58" s="6">
        <f t="shared" si="3"/>
        <v>-12.32298838201592</v>
      </c>
      <c r="J58" s="7">
        <f t="shared" si="3"/>
        <v>-12.32298838201592</v>
      </c>
    </row>
    <row r="59" spans="1:10" ht="15">
      <c r="A59" s="15" t="s">
        <v>57</v>
      </c>
      <c r="B59" s="35">
        <f>+B60-SUM(B5+B9+B31+B19+B57+B58)</f>
        <v>595632.5360000001</v>
      </c>
      <c r="C59" s="35">
        <f>+C60-SUM(C5+C9+C31+C19+C57+C58)</f>
        <v>1639243.985</v>
      </c>
      <c r="D59" s="35">
        <f>+D60-SUM(D5+D9+D31+D19+D57+D58)</f>
        <v>2234876.5209999997</v>
      </c>
      <c r="E59" s="35">
        <f>+E60-SUM(E5+E9+E31+E19+E57+E58)</f>
        <v>644067.0730000002</v>
      </c>
      <c r="F59" s="35">
        <f>+F60-SUM(F5+F9+F31+F19+F57+F58)</f>
        <v>1702601.4760000003</v>
      </c>
      <c r="G59" s="35">
        <f>+G60-SUM(G5+G9+G31+G19+G57+G58)</f>
        <v>2346668.5490000006</v>
      </c>
      <c r="H59" s="36">
        <f>+((E59-B59)/B59)*100</f>
        <v>8.13161371695117</v>
      </c>
      <c r="I59" s="36">
        <f t="shared" si="3"/>
        <v>3.865043372417813</v>
      </c>
      <c r="J59" s="36">
        <f t="shared" si="3"/>
        <v>5.0021568059598795</v>
      </c>
    </row>
    <row r="60" spans="1:10" ht="15">
      <c r="A60" s="18" t="s">
        <v>58</v>
      </c>
      <c r="B60" s="37">
        <f>SUM(B4:B58)</f>
        <v>696945.9330000001</v>
      </c>
      <c r="C60" s="37">
        <f>SUM(C4:C58)</f>
        <v>1789794.1060000001</v>
      </c>
      <c r="D60" s="37">
        <f>SUM(D4:D58)</f>
        <v>2486740.039</v>
      </c>
      <c r="E60" s="37">
        <f>SUM(E4:E58)</f>
        <v>766191.4150000002</v>
      </c>
      <c r="F60" s="37">
        <f>SUM(F4:F58)</f>
        <v>1870339.5410000002</v>
      </c>
      <c r="G60" s="37">
        <f>SUM(G4:G58)</f>
        <v>2636530.9560000007</v>
      </c>
      <c r="H60" s="38">
        <f>+((E60-B60)/B60)*100</f>
        <v>9.93556009458772</v>
      </c>
      <c r="I60" s="38">
        <f t="shared" si="3"/>
        <v>4.500262612888505</v>
      </c>
      <c r="J60" s="38">
        <f t="shared" si="3"/>
        <v>6.023585684502699</v>
      </c>
    </row>
    <row r="61" spans="1:10" ht="15">
      <c r="A61" s="39"/>
      <c r="B61" s="40"/>
      <c r="C61" s="40"/>
      <c r="D61" s="40"/>
      <c r="E61" s="40"/>
      <c r="F61" s="40"/>
      <c r="G61" s="40"/>
      <c r="H61" s="40"/>
      <c r="I61" s="40"/>
      <c r="J61" s="41"/>
    </row>
    <row r="62" spans="1:10" ht="15">
      <c r="A62" s="39" t="s">
        <v>76</v>
      </c>
      <c r="B62" s="40"/>
      <c r="C62" s="40"/>
      <c r="D62" s="40"/>
      <c r="E62" s="40"/>
      <c r="F62" s="40"/>
      <c r="G62" s="40"/>
      <c r="H62" s="40"/>
      <c r="I62" s="40"/>
      <c r="J62" s="41"/>
    </row>
    <row r="63" spans="1:10" ht="15.75" thickBot="1">
      <c r="A63" s="42"/>
      <c r="B63" s="43"/>
      <c r="C63" s="43"/>
      <c r="D63" s="43"/>
      <c r="E63" s="43"/>
      <c r="F63" s="43"/>
      <c r="G63" s="43"/>
      <c r="H63" s="43"/>
      <c r="I63" s="43"/>
      <c r="J63" s="44"/>
    </row>
    <row r="64" spans="1:10" ht="48.75" customHeight="1">
      <c r="A64" s="52" t="s">
        <v>67</v>
      </c>
      <c r="B64" s="52"/>
      <c r="C64" s="52"/>
      <c r="D64" s="52"/>
      <c r="E64" s="52"/>
      <c r="F64" s="52"/>
      <c r="G64" s="52"/>
      <c r="H64" s="52"/>
      <c r="I64" s="52"/>
      <c r="J64" s="52"/>
    </row>
    <row r="65" spans="1:10" ht="33" customHeight="1">
      <c r="A65" s="53" t="s">
        <v>68</v>
      </c>
      <c r="B65" s="53"/>
      <c r="C65" s="53"/>
      <c r="D65" s="53"/>
      <c r="E65" s="53"/>
      <c r="F65" s="53"/>
      <c r="G65" s="53"/>
      <c r="H65" s="53"/>
      <c r="I65" s="53"/>
      <c r="J65" s="53"/>
    </row>
    <row r="66" spans="2:7" ht="15">
      <c r="B66" s="45"/>
      <c r="C66" s="45"/>
      <c r="D66" s="45"/>
      <c r="E66" s="45"/>
      <c r="F66" s="45"/>
      <c r="G66" s="45"/>
    </row>
  </sheetData>
  <sheetProtection/>
  <mergeCells count="7">
    <mergeCell ref="A65:J65"/>
    <mergeCell ref="A1:J1"/>
    <mergeCell ref="A2:A3"/>
    <mergeCell ref="B2:D2"/>
    <mergeCell ref="E2:G2"/>
    <mergeCell ref="H2:J2"/>
    <mergeCell ref="A64:J64"/>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BATIR</dc:creator>
  <cp:keywords/>
  <dc:description/>
  <cp:lastModifiedBy>ismail</cp:lastModifiedBy>
  <cp:lastPrinted>2015-11-05T11:41:56Z</cp:lastPrinted>
  <dcterms:created xsi:type="dcterms:W3CDTF">2015-11-05T11:28:55Z</dcterms:created>
  <dcterms:modified xsi:type="dcterms:W3CDTF">2015-11-06T11:34:44Z</dcterms:modified>
  <cp:category/>
  <cp:version/>
  <cp:contentType/>
  <cp:contentStatus/>
</cp:coreProperties>
</file>