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645" activeTab="0"/>
  </bookViews>
  <sheets>
    <sheet name="YOLCU" sheetId="1" r:id="rId1"/>
    <sheet name="TÜM UÇAK" sheetId="2" r:id="rId2"/>
    <sheet name="TİCARİ UÇAK" sheetId="3" r:id="rId3"/>
    <sheet name="YÜK" sheetId="4" r:id="rId4"/>
  </sheets>
  <definedNames/>
  <calcPr fullCalcOnLoad="1"/>
</workbook>
</file>

<file path=xl/sharedStrings.xml><?xml version="1.0" encoding="utf-8"?>
<sst xmlns="http://schemas.openxmlformats.org/spreadsheetml/2006/main" count="295" uniqueCount="76">
  <si>
    <t xml:space="preserve">   TÜM UÇAK TRAFİĞİ</t>
  </si>
  <si>
    <t xml:space="preserve">Havalimanları </t>
  </si>
  <si>
    <t>2014 YILI ARALIK SONU</t>
  </si>
  <si>
    <t>2015 YILI ARALIK SONU
(Kesin Olmayan)</t>
  </si>
  <si>
    <t xml:space="preserve"> 2015 /2014 (%)</t>
  </si>
  <si>
    <t>İç Hat</t>
  </si>
  <si>
    <t>Dış Hat</t>
  </si>
  <si>
    <t>Toplam</t>
  </si>
  <si>
    <t>İstanbul Atatürk</t>
  </si>
  <si>
    <t>Ankara Esenboğa</t>
  </si>
  <si>
    <t>İzmir Adnan Menderes</t>
  </si>
  <si>
    <t>Antalya</t>
  </si>
  <si>
    <t>Muğla Dalaman</t>
  </si>
  <si>
    <t>Muğla Milas-Bodrum</t>
  </si>
  <si>
    <t>Adana</t>
  </si>
  <si>
    <t>Trabzon</t>
  </si>
  <si>
    <t>Erzurum</t>
  </si>
  <si>
    <t>Gaziantep</t>
  </si>
  <si>
    <t>Adıyaman</t>
  </si>
  <si>
    <t>Ağrı Ahmed-i Hani</t>
  </si>
  <si>
    <t>Amasya Merzifon</t>
  </si>
  <si>
    <t>Balıkesir Koca Seyit</t>
  </si>
  <si>
    <t>Balıkesir Merkez</t>
  </si>
  <si>
    <t>Batman</t>
  </si>
  <si>
    <t>Bingöl</t>
  </si>
  <si>
    <t>Bursa Yenişehir</t>
  </si>
  <si>
    <t>Çanakkale</t>
  </si>
  <si>
    <t>Çanakkale Gökçeada</t>
  </si>
  <si>
    <t>Denizli Çardak</t>
  </si>
  <si>
    <t>Diyarbakır</t>
  </si>
  <si>
    <t>Elazığ</t>
  </si>
  <si>
    <t>Erzincan</t>
  </si>
  <si>
    <t>Hakkari Yüksekova S.E.</t>
  </si>
  <si>
    <t>Hatay</t>
  </si>
  <si>
    <t>Iğdır</t>
  </si>
  <si>
    <t>Isparta Süleyman Demirel</t>
  </si>
  <si>
    <t>Kahramanmaraş</t>
  </si>
  <si>
    <t>Kars Harakani</t>
  </si>
  <si>
    <t>Kastamonu</t>
  </si>
  <si>
    <t>Kayseri</t>
  </si>
  <si>
    <t>Kocaeli Cengiz Topel</t>
  </si>
  <si>
    <t>Konya</t>
  </si>
  <si>
    <t>Malatya</t>
  </si>
  <si>
    <t>Mardin</t>
  </si>
  <si>
    <t>Muş</t>
  </si>
  <si>
    <t>Kapadokya</t>
  </si>
  <si>
    <t>Ordu-Giresun</t>
  </si>
  <si>
    <t>Samsun Çarşamba</t>
  </si>
  <si>
    <t>Siirt</t>
  </si>
  <si>
    <t>Sinop</t>
  </si>
  <si>
    <t>Sivas Nuri Demirağ</t>
  </si>
  <si>
    <t>Şanlıurfa Gap</t>
  </si>
  <si>
    <t>Şırnak Şerafettin Elçi</t>
  </si>
  <si>
    <t>Tekirdağ Çorlu</t>
  </si>
  <si>
    <t>Tokat</t>
  </si>
  <si>
    <t>Uşak</t>
  </si>
  <si>
    <t>Van Ferit Melen</t>
  </si>
  <si>
    <t>DHMİ TOPLAMI</t>
  </si>
  <si>
    <t>TÜRKİYE GENELİ</t>
  </si>
  <si>
    <t>OVERFLIGHT</t>
  </si>
  <si>
    <t>TÜRKİYE GENELİ OVERFLIGHT DAHİL</t>
  </si>
  <si>
    <t>İstanbul Sabiha Gökçen (*)</t>
  </si>
  <si>
    <t>Gazipaşa Alanya (*)</t>
  </si>
  <si>
    <t>Aydın Çıldır (*)</t>
  </si>
  <si>
    <t>Eskişehir Hasan Polatkan (*)</t>
  </si>
  <si>
    <t>Zafer (*)</t>
  </si>
  <si>
    <t>Zonguldak Çaycuma (*)</t>
  </si>
  <si>
    <t>(*)İşaretli havalimanlarından  Zonguldak Çaycuma,Gazipaşa Alanya,Zafer ve Aydın Çıldır Havalimanları DHMİ denetimli özel şirket tarafından işletilmektedir. İstanbul Sabiha Gökçen Havalimanı Savunma Sanayi Müsteşarlığı denetiminde özel şirket tarafından,Eskişehir Hasan Polatkan Havalimanı, Eskişehir Anadolu Üniversitesi SHYO tarafından işletilmekte olduğundan DHMİ toplamında hariç tutulmuştur.</t>
  </si>
  <si>
    <t>YOLCU TRAFİĞİ (Gelen-Giden)</t>
  </si>
  <si>
    <t>DHMİ DİREKT TR</t>
  </si>
  <si>
    <t>DİĞER DİREKT TR.Y.</t>
  </si>
  <si>
    <t>TÜRKİYE DİREKT TR.</t>
  </si>
  <si>
    <t>TÜRKİYE GENELİ DİREKT TRANSİT DAHİL</t>
  </si>
  <si>
    <t xml:space="preserve">   TİCARİ  UÇAK TRAFİĞİ</t>
  </si>
  <si>
    <t>YÜK TRAFİĞİ ( Bagaj+Kargo+Posta) (TON)</t>
  </si>
  <si>
    <t xml:space="preserve"> </t>
  </si>
</sst>
</file>

<file path=xl/styles.xml><?xml version="1.0" encoding="utf-8"?>
<styleSheet xmlns="http://schemas.openxmlformats.org/spreadsheetml/2006/main">
  <numFmts count="1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_T_L_-;\-* #,##0\ _T_L_-;_-* &quot;-&quot;??\ _T_L_-;_-@_-"/>
    <numFmt numFmtId="165" formatCode="_-* #,##0.00\ _T_L_-;\-* #,##0.00\ _T_L_-;_-* &quot;-&quot;??\ _T_L_-;_-@_-"/>
    <numFmt numFmtId="166" formatCode="#,##0.0"/>
    <numFmt numFmtId="167" formatCode="#,##0_ ;\-#,##0\ "/>
    <numFmt numFmtId="168" formatCode="#,##0.000"/>
  </numFmts>
  <fonts count="44">
    <font>
      <sz val="11"/>
      <color theme="1"/>
      <name val="Calibri"/>
      <family val="2"/>
    </font>
    <font>
      <sz val="11"/>
      <color indexed="8"/>
      <name val="Calibri"/>
      <family val="2"/>
    </font>
    <font>
      <sz val="11"/>
      <color indexed="9"/>
      <name val="Calibri"/>
      <family val="2"/>
    </font>
    <font>
      <b/>
      <sz val="11"/>
      <color indexed="8"/>
      <name val="Tahoma"/>
      <family val="2"/>
    </font>
    <font>
      <b/>
      <sz val="11"/>
      <color indexed="9"/>
      <name val="Tahoma"/>
      <family val="2"/>
    </font>
    <font>
      <b/>
      <sz val="10"/>
      <color indexed="9"/>
      <name val="Tahoma"/>
      <family val="2"/>
    </font>
    <font>
      <sz val="10"/>
      <name val="Arial Tur"/>
      <family val="0"/>
    </font>
    <font>
      <b/>
      <sz val="8"/>
      <color indexed="8"/>
      <name val="Tahoma"/>
      <family val="2"/>
    </font>
    <font>
      <b/>
      <sz val="9.5"/>
      <color indexed="8"/>
      <name val="Tahoma"/>
      <family val="2"/>
    </font>
    <font>
      <b/>
      <sz val="9.5"/>
      <color indexed="10"/>
      <name val="Tahoma"/>
      <family val="2"/>
    </font>
    <font>
      <b/>
      <sz val="9.5"/>
      <color indexed="9"/>
      <name val="Tahoma"/>
      <family val="2"/>
    </font>
    <font>
      <b/>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theme="0"/>
      <name val="Calibri"/>
      <family val="2"/>
    </font>
    <font>
      <i/>
      <sz val="11"/>
      <color rgb="FF7F7F7F"/>
      <name val="Calibri"/>
      <family val="2"/>
    </font>
    <font>
      <b/>
      <sz val="18"/>
      <color theme="3"/>
      <name val="Calibri Light"/>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b/>
      <sz val="10"/>
      <color theme="0"/>
      <name val="Tahoma"/>
      <family val="2"/>
    </font>
    <font>
      <b/>
      <sz val="11"/>
      <color theme="1"/>
      <name val="Tahoma"/>
      <family val="2"/>
    </font>
  </fonts>
  <fills count="5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4" tint="-0.24997000396251678"/>
        <bgColor indexed="64"/>
      </patternFill>
    </fill>
    <fill>
      <patternFill patternType="solid">
        <fgColor theme="0"/>
        <bgColor indexed="64"/>
      </patternFill>
    </fill>
    <fill>
      <patternFill patternType="solid">
        <fgColor theme="0"/>
        <bgColor indexed="64"/>
      </patternFill>
    </fill>
    <fill>
      <patternFill patternType="solid">
        <fgColor theme="4" tint="-0.24997000396251678"/>
        <bgColor indexed="64"/>
      </patternFill>
    </fill>
    <fill>
      <patternFill patternType="solid">
        <fgColor indexed="10"/>
        <bgColor indexed="64"/>
      </patternFill>
    </fill>
    <fill>
      <patternFill patternType="solid">
        <fgColor indexed="10"/>
        <bgColor indexed="64"/>
      </patternFill>
    </fill>
    <fill>
      <patternFill patternType="solid">
        <fgColor rgb="FFFF0000"/>
        <bgColor indexed="64"/>
      </patternFill>
    </fill>
    <fill>
      <patternFill patternType="solid">
        <fgColor theme="3" tint="-0.4999699890613556"/>
        <bgColor indexed="64"/>
      </patternFill>
    </fill>
    <fill>
      <patternFill patternType="solid">
        <fgColor rgb="FF00B050"/>
        <bgColor indexed="64"/>
      </patternFill>
    </fill>
    <fill>
      <patternFill patternType="solid">
        <fgColor rgb="FF00B050"/>
        <bgColor indexed="64"/>
      </patternFill>
    </fill>
    <fill>
      <patternFill patternType="solid">
        <fgColor rgb="FF00B0F0"/>
        <bgColor indexed="64"/>
      </patternFill>
    </fill>
    <fill>
      <patternFill patternType="solid">
        <fgColor rgb="FF0070C0"/>
        <bgColor indexed="64"/>
      </patternFill>
    </fill>
    <fill>
      <patternFill patternType="solid">
        <fgColor rgb="FF7030A0"/>
        <bgColor indexed="64"/>
      </patternFill>
    </fill>
    <fill>
      <patternFill patternType="solid">
        <fgColor theme="0" tint="-0.3499799966812134"/>
        <bgColor indexed="64"/>
      </patternFill>
    </fill>
    <fill>
      <patternFill patternType="solid">
        <fgColor rgb="FF7030A0"/>
        <bgColor indexed="64"/>
      </patternFill>
    </fill>
    <fill>
      <patternFill patternType="solid">
        <fgColor rgb="FF0070C0"/>
        <bgColor indexed="64"/>
      </patternFill>
    </fill>
    <fill>
      <patternFill patternType="solid">
        <fgColor rgb="FF00B0F0"/>
        <bgColor indexed="64"/>
      </patternFill>
    </fill>
  </fills>
  <borders count="23">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right/>
      <top/>
      <bottom style="thin"/>
    </border>
    <border>
      <left/>
      <right style="medium"/>
      <top/>
      <bottom style="thin"/>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right/>
      <top style="medium"/>
      <bottom/>
    </border>
    <border>
      <left style="medium"/>
      <right/>
      <top style="medium"/>
      <bottom/>
    </border>
    <border>
      <left/>
      <right style="medium"/>
      <top style="medium"/>
      <bottom/>
    </border>
    <border>
      <left style="medium"/>
      <right/>
      <top/>
      <bottom style="thin"/>
    </border>
    <border>
      <left/>
      <right/>
      <top style="medium"/>
      <bottom style="medium"/>
    </border>
    <border>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1" applyNumberFormat="0" applyFill="0" applyAlignment="0" applyProtection="0"/>
    <xf numFmtId="0" fontId="30" fillId="0" borderId="2" applyNumberFormat="0" applyFill="0" applyAlignment="0" applyProtection="0"/>
    <xf numFmtId="0" fontId="31" fillId="0" borderId="3" applyNumberFormat="0" applyFill="0" applyAlignment="0" applyProtection="0"/>
    <xf numFmtId="0" fontId="32" fillId="0" borderId="4" applyNumberFormat="0" applyFill="0" applyAlignment="0" applyProtection="0"/>
    <xf numFmtId="0" fontId="32" fillId="0" borderId="0" applyNumberFormat="0" applyFill="0" applyBorder="0" applyAlignment="0" applyProtection="0"/>
    <xf numFmtId="41" fontId="0" fillId="0" borderId="0" applyFont="0" applyFill="0" applyBorder="0" applyAlignment="0" applyProtection="0"/>
    <xf numFmtId="165" fontId="6" fillId="0" borderId="0" applyFont="0" applyFill="0" applyBorder="0" applyAlignment="0" applyProtection="0"/>
    <xf numFmtId="0" fontId="33" fillId="20" borderId="5" applyNumberFormat="0" applyAlignment="0" applyProtection="0"/>
    <xf numFmtId="0" fontId="34" fillId="21" borderId="6" applyNumberFormat="0" applyAlignment="0" applyProtection="0"/>
    <xf numFmtId="0" fontId="35" fillId="20" borderId="6" applyNumberFormat="0" applyAlignment="0" applyProtection="0"/>
    <xf numFmtId="0" fontId="36" fillId="22" borderId="7" applyNumberFormat="0" applyAlignment="0" applyProtection="0"/>
    <xf numFmtId="0" fontId="37" fillId="23" borderId="0" applyNumberFormat="0" applyBorder="0" applyAlignment="0" applyProtection="0"/>
    <xf numFmtId="0" fontId="38" fillId="24" borderId="0" applyNumberFormat="0" applyBorder="0" applyAlignment="0" applyProtection="0"/>
    <xf numFmtId="0" fontId="6" fillId="0" borderId="0">
      <alignment/>
      <protection/>
    </xf>
    <xf numFmtId="0" fontId="0" fillId="25" borderId="8" applyNumberFormat="0" applyFont="0" applyAlignment="0" applyProtection="0"/>
    <xf numFmtId="0" fontId="39" fillId="26"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43" fontId="0" fillId="0" borderId="0" applyFont="0" applyFill="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26" fillId="31" borderId="0" applyNumberFormat="0" applyBorder="0" applyAlignment="0" applyProtection="0"/>
    <xf numFmtId="0" fontId="26" fillId="32" borderId="0" applyNumberFormat="0" applyBorder="0" applyAlignment="0" applyProtection="0"/>
    <xf numFmtId="9" fontId="0" fillId="0" borderId="0" applyFont="0" applyFill="0" applyBorder="0" applyAlignment="0" applyProtection="0"/>
    <xf numFmtId="9" fontId="6" fillId="0" borderId="0" applyFont="0" applyFill="0" applyBorder="0" applyAlignment="0" applyProtection="0"/>
  </cellStyleXfs>
  <cellXfs count="76">
    <xf numFmtId="0" fontId="0" fillId="0" borderId="0" xfId="0" applyFont="1" applyAlignment="1">
      <alignment/>
    </xf>
    <xf numFmtId="2" fontId="5" fillId="33" borderId="10" xfId="56" applyNumberFormat="1" applyFont="1" applyFill="1" applyBorder="1" applyAlignment="1">
      <alignment horizontal="right" vertical="center"/>
    </xf>
    <xf numFmtId="2" fontId="5" fillId="33" borderId="11" xfId="56" applyNumberFormat="1" applyFont="1" applyFill="1" applyBorder="1" applyAlignment="1">
      <alignment horizontal="right" vertical="center"/>
    </xf>
    <xf numFmtId="164" fontId="7" fillId="34" borderId="12" xfId="41" applyNumberFormat="1" applyFont="1" applyFill="1" applyBorder="1" applyAlignment="1">
      <alignment horizontal="left"/>
    </xf>
    <xf numFmtId="3" fontId="8" fillId="34" borderId="0" xfId="41" applyNumberFormat="1" applyFont="1" applyFill="1" applyBorder="1" applyAlignment="1">
      <alignment horizontal="right" vertical="center"/>
    </xf>
    <xf numFmtId="166" fontId="9" fillId="34" borderId="0" xfId="41" applyNumberFormat="1" applyFont="1" applyFill="1" applyBorder="1" applyAlignment="1">
      <alignment horizontal="right" vertical="center"/>
    </xf>
    <xf numFmtId="3" fontId="9" fillId="34" borderId="0" xfId="41" applyNumberFormat="1" applyFont="1" applyFill="1" applyBorder="1" applyAlignment="1">
      <alignment horizontal="right" vertical="center"/>
    </xf>
    <xf numFmtId="3" fontId="9" fillId="34" borderId="13" xfId="41" applyNumberFormat="1" applyFont="1" applyFill="1" applyBorder="1" applyAlignment="1">
      <alignment horizontal="right" vertical="center"/>
    </xf>
    <xf numFmtId="164" fontId="7" fillId="8" borderId="12" xfId="41" applyNumberFormat="1" applyFont="1" applyFill="1" applyBorder="1" applyAlignment="1">
      <alignment horizontal="left"/>
    </xf>
    <xf numFmtId="3" fontId="8" fillId="8" borderId="0" xfId="41" applyNumberFormat="1" applyFont="1" applyFill="1" applyBorder="1" applyAlignment="1">
      <alignment horizontal="right" vertical="center"/>
    </xf>
    <xf numFmtId="3" fontId="9" fillId="8" borderId="0" xfId="41" applyNumberFormat="1" applyFont="1" applyFill="1" applyBorder="1" applyAlignment="1">
      <alignment horizontal="right" vertical="center"/>
    </xf>
    <xf numFmtId="3" fontId="9" fillId="8" borderId="13" xfId="41" applyNumberFormat="1" applyFont="1" applyFill="1" applyBorder="1" applyAlignment="1">
      <alignment horizontal="right" vertical="center"/>
    </xf>
    <xf numFmtId="164" fontId="7" fillId="35" borderId="12" xfId="41" applyNumberFormat="1" applyFont="1" applyFill="1" applyBorder="1" applyAlignment="1">
      <alignment horizontal="left"/>
    </xf>
    <xf numFmtId="166" fontId="9" fillId="8" borderId="13" xfId="41" applyNumberFormat="1" applyFont="1" applyFill="1" applyBorder="1" applyAlignment="1">
      <alignment horizontal="right" vertical="center"/>
    </xf>
    <xf numFmtId="0" fontId="42" fillId="36" borderId="12" xfId="41" applyNumberFormat="1" applyFont="1" applyFill="1" applyBorder="1" applyAlignment="1">
      <alignment horizontal="left" vertical="center"/>
    </xf>
    <xf numFmtId="3" fontId="10" fillId="33" borderId="0" xfId="41" applyNumberFormat="1" applyFont="1" applyFill="1" applyBorder="1" applyAlignment="1">
      <alignment horizontal="right" vertical="center"/>
    </xf>
    <xf numFmtId="166" fontId="10" fillId="33" borderId="0" xfId="63" applyNumberFormat="1" applyFont="1" applyFill="1" applyBorder="1" applyAlignment="1">
      <alignment horizontal="right" vertical="center"/>
    </xf>
    <xf numFmtId="0" fontId="5" fillId="37" borderId="12" xfId="41" applyNumberFormat="1" applyFont="1" applyFill="1" applyBorder="1" applyAlignment="1">
      <alignment horizontal="left" vertical="center"/>
    </xf>
    <xf numFmtId="3" fontId="10" fillId="38" borderId="0" xfId="41" applyNumberFormat="1" applyFont="1" applyFill="1" applyBorder="1" applyAlignment="1">
      <alignment horizontal="right" vertical="center"/>
    </xf>
    <xf numFmtId="166" fontId="10" fillId="39" borderId="0" xfId="63" applyNumberFormat="1" applyFont="1" applyFill="1" applyBorder="1" applyAlignment="1">
      <alignment horizontal="right" vertical="center"/>
    </xf>
    <xf numFmtId="0" fontId="5" fillId="40" borderId="14" xfId="56" applyNumberFormat="1" applyFont="1" applyFill="1" applyBorder="1" applyAlignment="1">
      <alignment horizontal="left" vertical="center"/>
    </xf>
    <xf numFmtId="0" fontId="5" fillId="41" borderId="12" xfId="41" applyNumberFormat="1" applyFont="1" applyFill="1" applyBorder="1" applyAlignment="1">
      <alignment horizontal="left" vertical="center"/>
    </xf>
    <xf numFmtId="3" fontId="10" fillId="42" borderId="0" xfId="41" applyNumberFormat="1" applyFont="1" applyFill="1" applyBorder="1" applyAlignment="1">
      <alignment horizontal="right" vertical="center"/>
    </xf>
    <xf numFmtId="166" fontId="10" fillId="42" borderId="0" xfId="63" applyNumberFormat="1" applyFont="1" applyFill="1" applyBorder="1" applyAlignment="1">
      <alignment horizontal="right" vertical="center"/>
    </xf>
    <xf numFmtId="166" fontId="9" fillId="8" borderId="0" xfId="41" applyNumberFormat="1" applyFont="1" applyFill="1" applyBorder="1" applyAlignment="1">
      <alignment horizontal="right" vertical="center"/>
    </xf>
    <xf numFmtId="3" fontId="8" fillId="8" borderId="0" xfId="41" applyNumberFormat="1" applyFont="1" applyFill="1" applyBorder="1" applyAlignment="1">
      <alignment horizontal="right"/>
    </xf>
    <xf numFmtId="166" fontId="9" fillId="34" borderId="13" xfId="41" applyNumberFormat="1" applyFont="1" applyFill="1" applyBorder="1" applyAlignment="1">
      <alignment horizontal="right" vertical="center"/>
    </xf>
    <xf numFmtId="0" fontId="5" fillId="43" borderId="12" xfId="48" applyNumberFormat="1" applyFont="1" applyFill="1" applyBorder="1" applyAlignment="1">
      <alignment horizontal="left" vertical="center"/>
      <protection/>
    </xf>
    <xf numFmtId="0" fontId="5" fillId="44" borderId="14" xfId="48" applyNumberFormat="1" applyFont="1" applyFill="1" applyBorder="1" applyAlignment="1">
      <alignment horizontal="left" vertical="center"/>
      <protection/>
    </xf>
    <xf numFmtId="0" fontId="5" fillId="41" borderId="14" xfId="48" applyNumberFormat="1" applyFont="1" applyFill="1" applyBorder="1" applyAlignment="1">
      <alignment horizontal="left" vertical="center"/>
      <protection/>
    </xf>
    <xf numFmtId="3" fontId="10" fillId="42" borderId="15" xfId="48" applyNumberFormat="1" applyFont="1" applyFill="1" applyBorder="1" applyAlignment="1">
      <alignment horizontal="right"/>
      <protection/>
    </xf>
    <xf numFmtId="0" fontId="5" fillId="45" borderId="12" xfId="48" applyNumberFormat="1" applyFont="1" applyFill="1" applyBorder="1" applyAlignment="1">
      <alignment horizontal="left" vertical="center"/>
      <protection/>
    </xf>
    <xf numFmtId="164" fontId="7" fillId="34" borderId="12" xfId="41" applyNumberFormat="1" applyFont="1" applyFill="1" applyBorder="1" applyAlignment="1">
      <alignment horizontal="left" vertical="center"/>
    </xf>
    <xf numFmtId="164" fontId="7" fillId="8" borderId="12" xfId="41" applyNumberFormat="1" applyFont="1" applyFill="1" applyBorder="1" applyAlignment="1">
      <alignment horizontal="left" vertical="center"/>
    </xf>
    <xf numFmtId="164" fontId="7" fillId="35" borderId="12" xfId="41" applyNumberFormat="1" applyFont="1" applyFill="1" applyBorder="1" applyAlignment="1">
      <alignment horizontal="left" vertical="center"/>
    </xf>
    <xf numFmtId="3" fontId="5" fillId="33" borderId="0" xfId="41" applyNumberFormat="1" applyFont="1" applyFill="1" applyBorder="1" applyAlignment="1">
      <alignment horizontal="right" vertical="center"/>
    </xf>
    <xf numFmtId="166" fontId="5" fillId="33" borderId="0" xfId="63" applyNumberFormat="1" applyFont="1" applyFill="1" applyBorder="1" applyAlignment="1">
      <alignment horizontal="right" vertical="center"/>
    </xf>
    <xf numFmtId="3" fontId="5" fillId="38" borderId="0" xfId="41" applyNumberFormat="1" applyFont="1" applyFill="1" applyBorder="1" applyAlignment="1">
      <alignment horizontal="right" vertical="center"/>
    </xf>
    <xf numFmtId="166" fontId="5" fillId="39" borderId="0" xfId="63" applyNumberFormat="1" applyFont="1" applyFill="1" applyBorder="1" applyAlignment="1">
      <alignment horizontal="right" vertical="center"/>
    </xf>
    <xf numFmtId="164" fontId="10" fillId="40" borderId="12" xfId="59" applyNumberFormat="1" applyFont="1" applyFill="1" applyBorder="1" applyAlignment="1">
      <alignment vertical="center"/>
    </xf>
    <xf numFmtId="164" fontId="10" fillId="40" borderId="0" xfId="59" applyNumberFormat="1" applyFont="1" applyFill="1" applyBorder="1" applyAlignment="1">
      <alignment vertical="center"/>
    </xf>
    <xf numFmtId="164" fontId="10" fillId="40" borderId="13" xfId="59" applyNumberFormat="1" applyFont="1" applyFill="1" applyBorder="1" applyAlignment="1">
      <alignment vertical="center"/>
    </xf>
    <xf numFmtId="164" fontId="10" fillId="40" borderId="14" xfId="59" applyNumberFormat="1" applyFont="1" applyFill="1" applyBorder="1" applyAlignment="1">
      <alignment vertical="center"/>
    </xf>
    <xf numFmtId="164" fontId="10" fillId="40" borderId="15" xfId="59" applyNumberFormat="1" applyFont="1" applyFill="1" applyBorder="1" applyAlignment="1">
      <alignment vertical="center"/>
    </xf>
    <xf numFmtId="164" fontId="10" fillId="40" borderId="16" xfId="59" applyNumberFormat="1" applyFont="1" applyFill="1" applyBorder="1" applyAlignment="1">
      <alignment vertical="center"/>
    </xf>
    <xf numFmtId="168" fontId="9" fillId="34" borderId="0" xfId="41" applyNumberFormat="1" applyFont="1" applyFill="1" applyBorder="1" applyAlignment="1">
      <alignment horizontal="right" vertical="center"/>
    </xf>
    <xf numFmtId="164" fontId="10" fillId="46" borderId="12" xfId="59" applyNumberFormat="1" applyFont="1" applyFill="1" applyBorder="1" applyAlignment="1">
      <alignment horizontal="center" vertical="center"/>
    </xf>
    <xf numFmtId="164" fontId="10" fillId="46" borderId="0" xfId="59" applyNumberFormat="1" applyFont="1" applyFill="1" applyBorder="1" applyAlignment="1">
      <alignment horizontal="center" vertical="center"/>
    </xf>
    <xf numFmtId="164" fontId="10" fillId="46" borderId="13" xfId="59" applyNumberFormat="1" applyFont="1" applyFill="1" applyBorder="1" applyAlignment="1">
      <alignment horizontal="center" vertical="center"/>
    </xf>
    <xf numFmtId="164" fontId="10" fillId="46" borderId="14" xfId="59" applyNumberFormat="1" applyFont="1" applyFill="1" applyBorder="1" applyAlignment="1">
      <alignment horizontal="center" vertical="center"/>
    </xf>
    <xf numFmtId="164" fontId="10" fillId="46" borderId="15" xfId="59" applyNumberFormat="1" applyFont="1" applyFill="1" applyBorder="1" applyAlignment="1">
      <alignment horizontal="center" vertical="center"/>
    </xf>
    <xf numFmtId="164" fontId="10" fillId="46" borderId="16" xfId="59" applyNumberFormat="1" applyFont="1" applyFill="1" applyBorder="1" applyAlignment="1">
      <alignment horizontal="center" vertical="center"/>
    </xf>
    <xf numFmtId="0" fontId="0" fillId="0" borderId="17" xfId="0" applyBorder="1" applyAlignment="1">
      <alignment horizontal="left" wrapText="1"/>
    </xf>
    <xf numFmtId="164" fontId="43" fillId="8" borderId="18" xfId="56" applyNumberFormat="1" applyFont="1" applyFill="1" applyBorder="1" applyAlignment="1">
      <alignment horizontal="center" vertical="center"/>
    </xf>
    <xf numFmtId="164" fontId="43" fillId="8" borderId="17" xfId="56" applyNumberFormat="1" applyFont="1" applyFill="1" applyBorder="1" applyAlignment="1">
      <alignment horizontal="center" vertical="center"/>
    </xf>
    <xf numFmtId="164" fontId="43" fillId="8" borderId="19" xfId="56" applyNumberFormat="1" applyFont="1" applyFill="1" applyBorder="1" applyAlignment="1">
      <alignment horizontal="center" vertical="center"/>
    </xf>
    <xf numFmtId="164" fontId="4" fillId="33" borderId="12" xfId="56" applyNumberFormat="1" applyFont="1" applyFill="1" applyBorder="1" applyAlignment="1">
      <alignment horizontal="center" vertical="center"/>
    </xf>
    <xf numFmtId="164" fontId="4" fillId="33" borderId="20" xfId="56" applyNumberFormat="1" applyFont="1" applyFill="1" applyBorder="1" applyAlignment="1">
      <alignment horizontal="center" vertical="center"/>
    </xf>
    <xf numFmtId="0" fontId="5" fillId="33" borderId="0" xfId="56" applyFont="1" applyFill="1" applyBorder="1" applyAlignment="1" applyProtection="1">
      <alignment horizontal="center" vertical="center" wrapText="1"/>
      <protection/>
    </xf>
    <xf numFmtId="0" fontId="5" fillId="33" borderId="0" xfId="56" applyFont="1" applyFill="1" applyBorder="1" applyAlignment="1" applyProtection="1">
      <alignment horizontal="center" vertical="center"/>
      <protection/>
    </xf>
    <xf numFmtId="0" fontId="5" fillId="33" borderId="13" xfId="56" applyFont="1" applyFill="1" applyBorder="1" applyAlignment="1" applyProtection="1">
      <alignment horizontal="center" vertical="center"/>
      <protection/>
    </xf>
    <xf numFmtId="167" fontId="10" fillId="40" borderId="0" xfId="59" applyNumberFormat="1" applyFont="1" applyFill="1" applyBorder="1" applyAlignment="1">
      <alignment horizontal="right" vertical="center"/>
    </xf>
    <xf numFmtId="166" fontId="10" fillId="40" borderId="15" xfId="59" applyNumberFormat="1" applyFont="1" applyFill="1" applyBorder="1" applyAlignment="1">
      <alignment horizontal="right" vertical="center"/>
    </xf>
    <xf numFmtId="166" fontId="10" fillId="40" borderId="16" xfId="59" applyNumberFormat="1" applyFont="1" applyFill="1" applyBorder="1" applyAlignment="1">
      <alignment horizontal="right" vertical="center"/>
    </xf>
    <xf numFmtId="3" fontId="10" fillId="42" borderId="21" xfId="48" applyNumberFormat="1" applyFont="1" applyFill="1" applyBorder="1" applyAlignment="1">
      <alignment horizontal="right"/>
      <protection/>
    </xf>
    <xf numFmtId="166" fontId="10" fillId="42" borderId="21" xfId="48" applyNumberFormat="1" applyFont="1" applyFill="1" applyBorder="1" applyAlignment="1">
      <alignment horizontal="right"/>
      <protection/>
    </xf>
    <xf numFmtId="166" fontId="10" fillId="42" borderId="22" xfId="48" applyNumberFormat="1" applyFont="1" applyFill="1" applyBorder="1" applyAlignment="1">
      <alignment horizontal="right"/>
      <protection/>
    </xf>
    <xf numFmtId="3" fontId="10" fillId="47" borderId="0" xfId="57" applyNumberFormat="1" applyFont="1" applyFill="1" applyBorder="1" applyAlignment="1">
      <alignment horizontal="right" vertical="center"/>
    </xf>
    <xf numFmtId="166" fontId="10" fillId="47" borderId="0" xfId="57" applyNumberFormat="1" applyFont="1" applyFill="1" applyBorder="1" applyAlignment="1">
      <alignment horizontal="right"/>
    </xf>
    <xf numFmtId="166" fontId="10" fillId="47" borderId="13" xfId="57" applyNumberFormat="1" applyFont="1" applyFill="1" applyBorder="1" applyAlignment="1">
      <alignment horizontal="right"/>
    </xf>
    <xf numFmtId="3" fontId="10" fillId="48" borderId="15" xfId="48" applyNumberFormat="1" applyFont="1" applyFill="1" applyBorder="1" applyAlignment="1">
      <alignment horizontal="right" vertical="center"/>
      <protection/>
    </xf>
    <xf numFmtId="166" fontId="10" fillId="48" borderId="15" xfId="48" applyNumberFormat="1" applyFont="1" applyFill="1" applyBorder="1" applyAlignment="1">
      <alignment horizontal="right"/>
      <protection/>
    </xf>
    <xf numFmtId="166" fontId="10" fillId="48" borderId="16" xfId="48" applyNumberFormat="1" applyFont="1" applyFill="1" applyBorder="1" applyAlignment="1">
      <alignment horizontal="right"/>
      <protection/>
    </xf>
    <xf numFmtId="3" fontId="10" fillId="49" borderId="0" xfId="48" applyNumberFormat="1" applyFont="1" applyFill="1" applyBorder="1" applyAlignment="1">
      <alignment horizontal="right" vertical="center"/>
      <protection/>
    </xf>
    <xf numFmtId="166" fontId="10" fillId="49" borderId="0" xfId="48" applyNumberFormat="1" applyFont="1" applyFill="1" applyBorder="1" applyAlignment="1">
      <alignment horizontal="right"/>
      <protection/>
    </xf>
    <xf numFmtId="166" fontId="10" fillId="49" borderId="13" xfId="48" applyNumberFormat="1" applyFont="1" applyFill="1" applyBorder="1" applyAlignment="1">
      <alignment horizontal="right"/>
      <protection/>
    </xf>
  </cellXfs>
  <cellStyles count="50">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Binlik Ayracı 2" xfId="41"/>
    <cellStyle name="Çıkış" xfId="42"/>
    <cellStyle name="Giriş" xfId="43"/>
    <cellStyle name="Hesaplama" xfId="44"/>
    <cellStyle name="İşaretli Hücre" xfId="45"/>
    <cellStyle name="İyi" xfId="46"/>
    <cellStyle name="Kötü" xfId="47"/>
    <cellStyle name="Normal 2" xfId="48"/>
    <cellStyle name="Not" xfId="49"/>
    <cellStyle name="Nötr" xfId="50"/>
    <cellStyle name="Currency" xfId="51"/>
    <cellStyle name="Currency [0]" xfId="52"/>
    <cellStyle name="Toplam" xfId="53"/>
    <cellStyle name="Uyarı Metni" xfId="54"/>
    <cellStyle name="Comma" xfId="55"/>
    <cellStyle name="Vurgu1" xfId="56"/>
    <cellStyle name="Vurgu2" xfId="57"/>
    <cellStyle name="Vurgu3" xfId="58"/>
    <cellStyle name="Vurgu4" xfId="59"/>
    <cellStyle name="Vurgu5" xfId="60"/>
    <cellStyle name="Vurgu6" xfId="61"/>
    <cellStyle name="Percent" xfId="62"/>
    <cellStyle name="Yüzde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J65"/>
  <sheetViews>
    <sheetView tabSelected="1" zoomScale="80" zoomScaleNormal="80" zoomScaleSheetLayoutView="80" zoomScalePageLayoutView="0" workbookViewId="0" topLeftCell="A40">
      <selection activeCell="H68" sqref="H68"/>
    </sheetView>
  </sheetViews>
  <sheetFormatPr defaultColWidth="9.140625" defaultRowHeight="15"/>
  <cols>
    <col min="1" max="1" width="28.140625" style="0" customWidth="1"/>
    <col min="2" max="10" width="14.28125" style="0" customWidth="1"/>
  </cols>
  <sheetData>
    <row r="1" spans="1:10" ht="26.25" customHeight="1">
      <c r="A1" s="53" t="s">
        <v>68</v>
      </c>
      <c r="B1" s="54"/>
      <c r="C1" s="54"/>
      <c r="D1" s="54"/>
      <c r="E1" s="54"/>
      <c r="F1" s="54"/>
      <c r="G1" s="54"/>
      <c r="H1" s="54"/>
      <c r="I1" s="54"/>
      <c r="J1" s="55"/>
    </row>
    <row r="2" spans="1:10" ht="30" customHeight="1">
      <c r="A2" s="56" t="s">
        <v>1</v>
      </c>
      <c r="B2" s="58" t="s">
        <v>2</v>
      </c>
      <c r="C2" s="58"/>
      <c r="D2" s="58"/>
      <c r="E2" s="58" t="s">
        <v>3</v>
      </c>
      <c r="F2" s="58"/>
      <c r="G2" s="58"/>
      <c r="H2" s="59" t="s">
        <v>4</v>
      </c>
      <c r="I2" s="59"/>
      <c r="J2" s="60"/>
    </row>
    <row r="3" spans="1:10" ht="15">
      <c r="A3" s="57"/>
      <c r="B3" s="1" t="s">
        <v>5</v>
      </c>
      <c r="C3" s="1" t="s">
        <v>6</v>
      </c>
      <c r="D3" s="1" t="s">
        <v>7</v>
      </c>
      <c r="E3" s="1" t="s">
        <v>5</v>
      </c>
      <c r="F3" s="1" t="s">
        <v>6</v>
      </c>
      <c r="G3" s="1" t="s">
        <v>7</v>
      </c>
      <c r="H3" s="1" t="s">
        <v>5</v>
      </c>
      <c r="I3" s="1" t="s">
        <v>6</v>
      </c>
      <c r="J3" s="2" t="s">
        <v>7</v>
      </c>
    </row>
    <row r="4" spans="1:10" ht="15">
      <c r="A4" s="3" t="s">
        <v>8</v>
      </c>
      <c r="B4" s="4">
        <v>18542295</v>
      </c>
      <c r="C4" s="4">
        <v>38152871</v>
      </c>
      <c r="D4" s="4">
        <f>+B4+C4</f>
        <v>56695166</v>
      </c>
      <c r="E4" s="4">
        <v>19375402</v>
      </c>
      <c r="F4" s="4">
        <v>41947327</v>
      </c>
      <c r="G4" s="4">
        <f>+E4+F4</f>
        <v>61322729</v>
      </c>
      <c r="H4" s="6">
        <f>+((E4-B4)/B4)*100</f>
        <v>4.493009090838</v>
      </c>
      <c r="I4" s="6">
        <f aca="true" t="shared" si="0" ref="I4:J18">+((F4-C4)/C4)*100</f>
        <v>9.945400963403252</v>
      </c>
      <c r="J4" s="7">
        <f t="shared" si="0"/>
        <v>8.162182645342284</v>
      </c>
    </row>
    <row r="5" spans="1:10" ht="15">
      <c r="A5" s="8" t="s">
        <v>61</v>
      </c>
      <c r="B5" s="9">
        <v>14955571</v>
      </c>
      <c r="C5" s="9">
        <v>8539075</v>
      </c>
      <c r="D5" s="9">
        <f aca="true" t="shared" si="1" ref="D5:D58">+B5+C5</f>
        <v>23494646</v>
      </c>
      <c r="E5" s="9">
        <v>18535463</v>
      </c>
      <c r="F5" s="9">
        <v>9576975</v>
      </c>
      <c r="G5" s="9">
        <f aca="true" t="shared" si="2" ref="G5:G58">+E5+F5</f>
        <v>28112438</v>
      </c>
      <c r="H5" s="10">
        <f>+((E5-B5)/B5)*100</f>
        <v>23.936846008754863</v>
      </c>
      <c r="I5" s="10">
        <f t="shared" si="0"/>
        <v>12.154712307831938</v>
      </c>
      <c r="J5" s="11">
        <f t="shared" si="0"/>
        <v>19.654656639644625</v>
      </c>
    </row>
    <row r="6" spans="1:10" ht="15">
      <c r="A6" s="12" t="s">
        <v>9</v>
      </c>
      <c r="B6" s="4">
        <v>9591350</v>
      </c>
      <c r="C6" s="4">
        <v>1444256</v>
      </c>
      <c r="D6" s="4">
        <f t="shared" si="1"/>
        <v>11035606</v>
      </c>
      <c r="E6" s="4">
        <v>10767698</v>
      </c>
      <c r="F6" s="4">
        <v>1559171</v>
      </c>
      <c r="G6" s="4">
        <f t="shared" si="2"/>
        <v>12326869</v>
      </c>
      <c r="H6" s="6">
        <f>+((E6-B6)/B6)*100</f>
        <v>12.26467598408983</v>
      </c>
      <c r="I6" s="6">
        <f t="shared" si="0"/>
        <v>7.956691888418674</v>
      </c>
      <c r="J6" s="7">
        <f t="shared" si="0"/>
        <v>11.700879861060644</v>
      </c>
    </row>
    <row r="7" spans="1:10" ht="15">
      <c r="A7" s="8" t="s">
        <v>10</v>
      </c>
      <c r="B7" s="9">
        <v>8390425</v>
      </c>
      <c r="C7" s="9">
        <v>2580238</v>
      </c>
      <c r="D7" s="9">
        <f t="shared" si="1"/>
        <v>10970663</v>
      </c>
      <c r="E7" s="9">
        <v>9520097</v>
      </c>
      <c r="F7" s="9">
        <v>2619691</v>
      </c>
      <c r="G7" s="9">
        <f t="shared" si="2"/>
        <v>12139788</v>
      </c>
      <c r="H7" s="10">
        <f>+((E7-B7)/B7)*100</f>
        <v>13.463823346254808</v>
      </c>
      <c r="I7" s="24">
        <f t="shared" si="0"/>
        <v>1.5290449950740979</v>
      </c>
      <c r="J7" s="11">
        <f t="shared" si="0"/>
        <v>10.656830858809537</v>
      </c>
    </row>
    <row r="8" spans="1:10" ht="15">
      <c r="A8" s="12" t="s">
        <v>11</v>
      </c>
      <c r="B8" s="4">
        <v>6230885</v>
      </c>
      <c r="C8" s="4">
        <v>22072307</v>
      </c>
      <c r="D8" s="4">
        <f t="shared" si="1"/>
        <v>28303192</v>
      </c>
      <c r="E8" s="4">
        <v>6923023</v>
      </c>
      <c r="F8" s="4">
        <v>20801226</v>
      </c>
      <c r="G8" s="4">
        <f t="shared" si="2"/>
        <v>27724249</v>
      </c>
      <c r="H8" s="6">
        <f>+((E8-B8)/B8)*100</f>
        <v>11.108181261570387</v>
      </c>
      <c r="I8" s="6">
        <f t="shared" si="0"/>
        <v>-5.75871384898733</v>
      </c>
      <c r="J8" s="7">
        <f t="shared" si="0"/>
        <v>-2.0455042667978933</v>
      </c>
    </row>
    <row r="9" spans="1:10" ht="15">
      <c r="A9" s="8" t="s">
        <v>62</v>
      </c>
      <c r="B9" s="9">
        <v>319578</v>
      </c>
      <c r="C9" s="9">
        <v>405264</v>
      </c>
      <c r="D9" s="9">
        <f t="shared" si="1"/>
        <v>724842</v>
      </c>
      <c r="E9" s="9">
        <v>406638</v>
      </c>
      <c r="F9" s="9">
        <v>508408</v>
      </c>
      <c r="G9" s="9">
        <f t="shared" si="2"/>
        <v>915046</v>
      </c>
      <c r="H9" s="10">
        <f>+((E9-B9)/B9)*100</f>
        <v>27.242175619097686</v>
      </c>
      <c r="I9" s="10">
        <f t="shared" si="0"/>
        <v>25.4510639977891</v>
      </c>
      <c r="J9" s="11">
        <f t="shared" si="0"/>
        <v>26.240753157239784</v>
      </c>
    </row>
    <row r="10" spans="1:10" ht="15">
      <c r="A10" s="12" t="s">
        <v>12</v>
      </c>
      <c r="B10" s="4">
        <v>1012396</v>
      </c>
      <c r="C10" s="4">
        <v>3297084</v>
      </c>
      <c r="D10" s="4">
        <f t="shared" si="1"/>
        <v>4309480</v>
      </c>
      <c r="E10" s="4">
        <v>1235222</v>
      </c>
      <c r="F10" s="4">
        <v>3141879</v>
      </c>
      <c r="G10" s="4">
        <f t="shared" si="2"/>
        <v>4377101</v>
      </c>
      <c r="H10" s="6">
        <f>+((E10-B10)/B10)*100</f>
        <v>22.009766929146302</v>
      </c>
      <c r="I10" s="6">
        <f t="shared" si="0"/>
        <v>-4.707341396215565</v>
      </c>
      <c r="J10" s="7">
        <f t="shared" si="0"/>
        <v>1.5691220286438272</v>
      </c>
    </row>
    <row r="11" spans="1:10" ht="15">
      <c r="A11" s="8" t="s">
        <v>13</v>
      </c>
      <c r="B11" s="9">
        <v>2011444</v>
      </c>
      <c r="C11" s="9">
        <v>1835103</v>
      </c>
      <c r="D11" s="9">
        <f t="shared" si="1"/>
        <v>3846547</v>
      </c>
      <c r="E11" s="9">
        <v>2328895</v>
      </c>
      <c r="F11" s="9">
        <v>1548708</v>
      </c>
      <c r="G11" s="9">
        <f t="shared" si="2"/>
        <v>3877603</v>
      </c>
      <c r="H11" s="10">
        <f>+((E11-B11)/B11)*100</f>
        <v>15.782243999832957</v>
      </c>
      <c r="I11" s="10">
        <f t="shared" si="0"/>
        <v>-15.606480944121392</v>
      </c>
      <c r="J11" s="11">
        <f t="shared" si="0"/>
        <v>0.8073734702838675</v>
      </c>
    </row>
    <row r="12" spans="1:10" ht="15">
      <c r="A12" s="12" t="s">
        <v>14</v>
      </c>
      <c r="B12" s="4">
        <v>4057291</v>
      </c>
      <c r="C12" s="4">
        <v>630203</v>
      </c>
      <c r="D12" s="4">
        <f t="shared" si="1"/>
        <v>4687494</v>
      </c>
      <c r="E12" s="4">
        <v>4643199</v>
      </c>
      <c r="F12" s="4">
        <v>726061</v>
      </c>
      <c r="G12" s="4">
        <f t="shared" si="2"/>
        <v>5369260</v>
      </c>
      <c r="H12" s="6">
        <f>+((E12-B12)/B12)*100</f>
        <v>14.44086707115659</v>
      </c>
      <c r="I12" s="6">
        <f t="shared" si="0"/>
        <v>15.21065434471115</v>
      </c>
      <c r="J12" s="7">
        <f t="shared" si="0"/>
        <v>14.54435995011407</v>
      </c>
    </row>
    <row r="13" spans="1:10" ht="15">
      <c r="A13" s="8" t="s">
        <v>15</v>
      </c>
      <c r="B13" s="9">
        <v>2668349</v>
      </c>
      <c r="C13" s="9">
        <v>109187</v>
      </c>
      <c r="D13" s="9">
        <f t="shared" si="1"/>
        <v>2777536</v>
      </c>
      <c r="E13" s="9">
        <v>3248251</v>
      </c>
      <c r="F13" s="9">
        <v>113199</v>
      </c>
      <c r="G13" s="9">
        <f t="shared" si="2"/>
        <v>3361450</v>
      </c>
      <c r="H13" s="10">
        <f>+((E13-B13)/B13)*100</f>
        <v>21.73261443686714</v>
      </c>
      <c r="I13" s="10">
        <f t="shared" si="0"/>
        <v>3.674430106148168</v>
      </c>
      <c r="J13" s="11">
        <f t="shared" si="0"/>
        <v>21.022733818751586</v>
      </c>
    </row>
    <row r="14" spans="1:10" ht="15">
      <c r="A14" s="12" t="s">
        <v>16</v>
      </c>
      <c r="B14" s="4">
        <v>962023</v>
      </c>
      <c r="C14" s="4">
        <v>14313</v>
      </c>
      <c r="D14" s="4">
        <f t="shared" si="1"/>
        <v>976336</v>
      </c>
      <c r="E14" s="4">
        <v>1073427</v>
      </c>
      <c r="F14" s="4">
        <v>11690</v>
      </c>
      <c r="G14" s="4">
        <f t="shared" si="2"/>
        <v>1085117</v>
      </c>
      <c r="H14" s="6">
        <f>+((E14-B14)/B14)*100</f>
        <v>11.580180515434662</v>
      </c>
      <c r="I14" s="6">
        <f t="shared" si="0"/>
        <v>-18.325997345070917</v>
      </c>
      <c r="J14" s="7">
        <f t="shared" si="0"/>
        <v>11.141758574916832</v>
      </c>
    </row>
    <row r="15" spans="1:10" ht="15">
      <c r="A15" s="8" t="s">
        <v>17</v>
      </c>
      <c r="B15" s="9">
        <v>1889937</v>
      </c>
      <c r="C15" s="9">
        <v>192884</v>
      </c>
      <c r="D15" s="9">
        <f t="shared" si="1"/>
        <v>2082821</v>
      </c>
      <c r="E15" s="9">
        <v>2283900</v>
      </c>
      <c r="F15" s="9">
        <v>197079</v>
      </c>
      <c r="G15" s="9">
        <f t="shared" si="2"/>
        <v>2480979</v>
      </c>
      <c r="H15" s="10">
        <f>+((E15-B15)/B15)*100</f>
        <v>20.845298017870437</v>
      </c>
      <c r="I15" s="10">
        <f t="shared" si="0"/>
        <v>2.1748823126853445</v>
      </c>
      <c r="J15" s="11">
        <f t="shared" si="0"/>
        <v>19.11628507682609</v>
      </c>
    </row>
    <row r="16" spans="1:10" ht="15">
      <c r="A16" s="12" t="s">
        <v>18</v>
      </c>
      <c r="B16" s="4">
        <v>159268</v>
      </c>
      <c r="C16" s="4"/>
      <c r="D16" s="4">
        <f t="shared" si="1"/>
        <v>159268</v>
      </c>
      <c r="E16" s="4">
        <v>190591</v>
      </c>
      <c r="F16" s="4">
        <v>153</v>
      </c>
      <c r="G16" s="4">
        <f t="shared" si="2"/>
        <v>190744</v>
      </c>
      <c r="H16" s="6">
        <f>+((E16-B16)/B16)*100</f>
        <v>19.66685084260492</v>
      </c>
      <c r="I16" s="6"/>
      <c r="J16" s="7">
        <f t="shared" si="0"/>
        <v>19.76291533766984</v>
      </c>
    </row>
    <row r="17" spans="1:10" ht="15">
      <c r="A17" s="8" t="s">
        <v>19</v>
      </c>
      <c r="B17" s="9">
        <v>201140</v>
      </c>
      <c r="C17" s="9"/>
      <c r="D17" s="9">
        <f t="shared" si="1"/>
        <v>201140</v>
      </c>
      <c r="E17" s="25">
        <v>211806</v>
      </c>
      <c r="F17" s="9"/>
      <c r="G17" s="9">
        <f t="shared" si="2"/>
        <v>211806</v>
      </c>
      <c r="H17" s="10">
        <f>+((E17-B17)/B17)*100</f>
        <v>5.302774187133339</v>
      </c>
      <c r="I17" s="10"/>
      <c r="J17" s="11">
        <f t="shared" si="0"/>
        <v>5.302774187133339</v>
      </c>
    </row>
    <row r="18" spans="1:10" ht="15">
      <c r="A18" s="12" t="s">
        <v>20</v>
      </c>
      <c r="B18" s="4">
        <v>135073</v>
      </c>
      <c r="C18" s="4">
        <v>2680</v>
      </c>
      <c r="D18" s="4">
        <f t="shared" si="1"/>
        <v>137753</v>
      </c>
      <c r="E18" s="4">
        <v>142877</v>
      </c>
      <c r="F18" s="4">
        <v>3830</v>
      </c>
      <c r="G18" s="4">
        <f t="shared" si="2"/>
        <v>146707</v>
      </c>
      <c r="H18" s="6">
        <f>+((E18-B18)/B18)*100</f>
        <v>5.777616548088811</v>
      </c>
      <c r="I18" s="6">
        <f>+((F18-C18)/C18)*100</f>
        <v>42.91044776119403</v>
      </c>
      <c r="J18" s="7">
        <f t="shared" si="0"/>
        <v>6.500039926535176</v>
      </c>
    </row>
    <row r="19" spans="1:10" ht="15">
      <c r="A19" s="8" t="s">
        <v>63</v>
      </c>
      <c r="B19" s="9"/>
      <c r="C19" s="9"/>
      <c r="D19" s="9"/>
      <c r="E19" s="9"/>
      <c r="F19" s="9"/>
      <c r="G19" s="9"/>
      <c r="H19" s="10"/>
      <c r="I19" s="10"/>
      <c r="J19" s="11"/>
    </row>
    <row r="20" spans="1:10" ht="15">
      <c r="A20" s="12" t="s">
        <v>21</v>
      </c>
      <c r="B20" s="4">
        <v>199280</v>
      </c>
      <c r="C20" s="4">
        <v>7108</v>
      </c>
      <c r="D20" s="4">
        <f t="shared" si="1"/>
        <v>206388</v>
      </c>
      <c r="E20" s="4">
        <v>311548</v>
      </c>
      <c r="F20" s="4">
        <v>9582</v>
      </c>
      <c r="G20" s="4">
        <f t="shared" si="2"/>
        <v>321130</v>
      </c>
      <c r="H20" s="6">
        <f>+((E20-B20)/B20)*100</f>
        <v>56.33681252509033</v>
      </c>
      <c r="I20" s="6">
        <f>+((F20-C20)/C20)*100</f>
        <v>34.80585256049522</v>
      </c>
      <c r="J20" s="7">
        <f>+((G20-D20)/D20)*100</f>
        <v>55.5952865476675</v>
      </c>
    </row>
    <row r="21" spans="1:10" ht="15">
      <c r="A21" s="8" t="s">
        <v>22</v>
      </c>
      <c r="B21" s="9">
        <v>534</v>
      </c>
      <c r="C21" s="9"/>
      <c r="D21" s="9">
        <f t="shared" si="1"/>
        <v>534</v>
      </c>
      <c r="E21" s="9">
        <v>286</v>
      </c>
      <c r="F21" s="9"/>
      <c r="G21" s="9">
        <f t="shared" si="2"/>
        <v>286</v>
      </c>
      <c r="H21" s="10">
        <f aca="true" t="shared" si="3" ref="H21:J60">+((E21-B21)/B21)*100</f>
        <v>-46.441947565543074</v>
      </c>
      <c r="I21" s="10"/>
      <c r="J21" s="11">
        <f aca="true" t="shared" si="4" ref="J21:J58">+((G21-D21)/D21)*100</f>
        <v>-46.441947565543074</v>
      </c>
    </row>
    <row r="22" spans="1:10" ht="15">
      <c r="A22" s="12" t="s">
        <v>23</v>
      </c>
      <c r="B22" s="4">
        <v>434511</v>
      </c>
      <c r="C22" s="4">
        <v>338</v>
      </c>
      <c r="D22" s="4">
        <f t="shared" si="1"/>
        <v>434849</v>
      </c>
      <c r="E22" s="4">
        <v>196951</v>
      </c>
      <c r="F22" s="4">
        <v>350</v>
      </c>
      <c r="G22" s="4">
        <f t="shared" si="2"/>
        <v>197301</v>
      </c>
      <c r="H22" s="6">
        <f t="shared" si="3"/>
        <v>-54.67295419448529</v>
      </c>
      <c r="I22" s="6">
        <f t="shared" si="3"/>
        <v>3.5502958579881656</v>
      </c>
      <c r="J22" s="7">
        <f t="shared" si="4"/>
        <v>-54.627698350461884</v>
      </c>
    </row>
    <row r="23" spans="1:10" ht="15">
      <c r="A23" s="8" t="s">
        <v>24</v>
      </c>
      <c r="B23" s="9">
        <v>123782</v>
      </c>
      <c r="C23" s="9"/>
      <c r="D23" s="9">
        <f t="shared" si="1"/>
        <v>123782</v>
      </c>
      <c r="E23" s="9">
        <v>135548</v>
      </c>
      <c r="F23" s="9"/>
      <c r="G23" s="9">
        <f t="shared" si="2"/>
        <v>135548</v>
      </c>
      <c r="H23" s="10">
        <f t="shared" si="3"/>
        <v>9.505420820474706</v>
      </c>
      <c r="I23" s="10"/>
      <c r="J23" s="11">
        <f t="shared" si="4"/>
        <v>9.505420820474706</v>
      </c>
    </row>
    <row r="24" spans="1:10" ht="15">
      <c r="A24" s="12" t="s">
        <v>25</v>
      </c>
      <c r="B24" s="4">
        <v>43494</v>
      </c>
      <c r="C24" s="4">
        <v>30614</v>
      </c>
      <c r="D24" s="4">
        <f t="shared" si="1"/>
        <v>74108</v>
      </c>
      <c r="E24" s="4">
        <v>158366</v>
      </c>
      <c r="F24" s="4">
        <v>28337</v>
      </c>
      <c r="G24" s="4">
        <f t="shared" si="2"/>
        <v>186703</v>
      </c>
      <c r="H24" s="6">
        <f t="shared" si="3"/>
        <v>264.10999218282984</v>
      </c>
      <c r="I24" s="6">
        <f t="shared" si="3"/>
        <v>-7.437773567648788</v>
      </c>
      <c r="J24" s="7">
        <f t="shared" si="4"/>
        <v>151.93366438171319</v>
      </c>
    </row>
    <row r="25" spans="1:10" ht="15">
      <c r="A25" s="8" t="s">
        <v>26</v>
      </c>
      <c r="B25" s="9">
        <v>43446</v>
      </c>
      <c r="C25" s="9">
        <v>359</v>
      </c>
      <c r="D25" s="9">
        <f t="shared" si="1"/>
        <v>43805</v>
      </c>
      <c r="E25" s="9">
        <v>167542</v>
      </c>
      <c r="F25" s="9">
        <v>489</v>
      </c>
      <c r="G25" s="9">
        <f t="shared" si="2"/>
        <v>168031</v>
      </c>
      <c r="H25" s="10">
        <f t="shared" si="3"/>
        <v>285.6327394927036</v>
      </c>
      <c r="I25" s="10">
        <f t="shared" si="3"/>
        <v>36.211699164345404</v>
      </c>
      <c r="J25" s="11">
        <f t="shared" si="4"/>
        <v>283.5886314347677</v>
      </c>
    </row>
    <row r="26" spans="1:10" ht="15">
      <c r="A26" s="12" t="s">
        <v>27</v>
      </c>
      <c r="B26" s="4"/>
      <c r="C26" s="4"/>
      <c r="D26" s="4"/>
      <c r="E26" s="4"/>
      <c r="F26" s="4"/>
      <c r="G26" s="4"/>
      <c r="H26" s="6"/>
      <c r="I26" s="6"/>
      <c r="J26" s="7"/>
    </row>
    <row r="27" spans="1:10" ht="15">
      <c r="A27" s="8" t="s">
        <v>28</v>
      </c>
      <c r="B27" s="9">
        <v>399079</v>
      </c>
      <c r="C27" s="9">
        <v>5261</v>
      </c>
      <c r="D27" s="9">
        <f t="shared" si="1"/>
        <v>404340</v>
      </c>
      <c r="E27" s="9">
        <v>501699</v>
      </c>
      <c r="F27" s="9">
        <v>7348</v>
      </c>
      <c r="G27" s="9">
        <f t="shared" si="2"/>
        <v>509047</v>
      </c>
      <c r="H27" s="10">
        <f t="shared" si="3"/>
        <v>25.71420696152892</v>
      </c>
      <c r="I27" s="10">
        <f t="shared" si="3"/>
        <v>39.66926439840335</v>
      </c>
      <c r="J27" s="11">
        <f t="shared" si="4"/>
        <v>25.8957807785527</v>
      </c>
    </row>
    <row r="28" spans="1:10" ht="15">
      <c r="A28" s="12" t="s">
        <v>29</v>
      </c>
      <c r="B28" s="4">
        <v>1796067</v>
      </c>
      <c r="C28" s="4">
        <v>16141</v>
      </c>
      <c r="D28" s="4">
        <f t="shared" si="1"/>
        <v>1812208</v>
      </c>
      <c r="E28" s="4">
        <v>2056723</v>
      </c>
      <c r="F28" s="4">
        <v>14366</v>
      </c>
      <c r="G28" s="4">
        <f t="shared" si="2"/>
        <v>2071089</v>
      </c>
      <c r="H28" s="6">
        <f t="shared" si="3"/>
        <v>14.512598917523679</v>
      </c>
      <c r="I28" s="6">
        <f t="shared" si="3"/>
        <v>-10.996840344464408</v>
      </c>
      <c r="J28" s="7">
        <f t="shared" si="4"/>
        <v>14.285391080935522</v>
      </c>
    </row>
    <row r="29" spans="1:10" ht="15">
      <c r="A29" s="8" t="s">
        <v>30</v>
      </c>
      <c r="B29" s="9">
        <v>859823</v>
      </c>
      <c r="C29" s="9">
        <v>35379</v>
      </c>
      <c r="D29" s="9">
        <f t="shared" si="1"/>
        <v>895202</v>
      </c>
      <c r="E29" s="9">
        <v>927760</v>
      </c>
      <c r="F29" s="9">
        <v>28228</v>
      </c>
      <c r="G29" s="9">
        <f t="shared" si="2"/>
        <v>955988</v>
      </c>
      <c r="H29" s="10">
        <f t="shared" si="3"/>
        <v>7.901277355920929</v>
      </c>
      <c r="I29" s="10">
        <f t="shared" si="3"/>
        <v>-20.21255547075949</v>
      </c>
      <c r="J29" s="11">
        <f t="shared" si="4"/>
        <v>6.790199306972057</v>
      </c>
    </row>
    <row r="30" spans="1:10" ht="15">
      <c r="A30" s="12" t="s">
        <v>31</v>
      </c>
      <c r="B30" s="4">
        <v>294055</v>
      </c>
      <c r="C30" s="4">
        <v>1237</v>
      </c>
      <c r="D30" s="4">
        <f t="shared" si="1"/>
        <v>295292</v>
      </c>
      <c r="E30" s="4">
        <v>295690</v>
      </c>
      <c r="F30" s="4">
        <v>594</v>
      </c>
      <c r="G30" s="4">
        <f t="shared" si="2"/>
        <v>296284</v>
      </c>
      <c r="H30" s="6">
        <f t="shared" si="3"/>
        <v>0.5560184319260002</v>
      </c>
      <c r="I30" s="6">
        <f t="shared" si="3"/>
        <v>-51.98059822150364</v>
      </c>
      <c r="J30" s="26">
        <f t="shared" si="4"/>
        <v>0.3359386641019736</v>
      </c>
    </row>
    <row r="31" spans="1:10" ht="15">
      <c r="A31" s="8" t="s">
        <v>64</v>
      </c>
      <c r="B31" s="9">
        <v>2459</v>
      </c>
      <c r="C31" s="9">
        <v>43413</v>
      </c>
      <c r="D31" s="9">
        <f t="shared" si="1"/>
        <v>45872</v>
      </c>
      <c r="E31" s="9">
        <v>2389</v>
      </c>
      <c r="F31" s="9">
        <v>49536</v>
      </c>
      <c r="G31" s="9">
        <f t="shared" si="2"/>
        <v>51925</v>
      </c>
      <c r="H31" s="10">
        <f t="shared" si="3"/>
        <v>-2.8466856445709636</v>
      </c>
      <c r="I31" s="10">
        <f t="shared" si="3"/>
        <v>14.104070209384286</v>
      </c>
      <c r="J31" s="11">
        <f t="shared" si="4"/>
        <v>13.19541332403209</v>
      </c>
    </row>
    <row r="32" spans="1:10" ht="15">
      <c r="A32" s="12" t="s">
        <v>32</v>
      </c>
      <c r="B32" s="4"/>
      <c r="C32" s="4"/>
      <c r="D32" s="4"/>
      <c r="E32" s="4">
        <v>20876</v>
      </c>
      <c r="F32" s="4"/>
      <c r="G32" s="4">
        <f>+E32+F32</f>
        <v>20876</v>
      </c>
      <c r="H32" s="6"/>
      <c r="I32" s="6"/>
      <c r="J32" s="7"/>
    </row>
    <row r="33" spans="1:10" ht="15">
      <c r="A33" s="8" t="s">
        <v>33</v>
      </c>
      <c r="B33" s="9">
        <v>820665</v>
      </c>
      <c r="C33" s="9">
        <v>293264</v>
      </c>
      <c r="D33" s="9">
        <f t="shared" si="1"/>
        <v>1113929</v>
      </c>
      <c r="E33" s="9">
        <v>889596</v>
      </c>
      <c r="F33" s="9">
        <v>281888</v>
      </c>
      <c r="G33" s="9">
        <f t="shared" si="2"/>
        <v>1171484</v>
      </c>
      <c r="H33" s="10">
        <f t="shared" si="3"/>
        <v>8.399407797335089</v>
      </c>
      <c r="I33" s="10">
        <f t="shared" si="3"/>
        <v>-3.8790986960554314</v>
      </c>
      <c r="J33" s="11">
        <f t="shared" si="4"/>
        <v>5.16684636094401</v>
      </c>
    </row>
    <row r="34" spans="1:10" ht="15">
      <c r="A34" s="12" t="s">
        <v>34</v>
      </c>
      <c r="B34" s="4">
        <v>198270</v>
      </c>
      <c r="C34" s="4"/>
      <c r="D34" s="4">
        <f t="shared" si="1"/>
        <v>198270</v>
      </c>
      <c r="E34" s="4">
        <v>212851</v>
      </c>
      <c r="F34" s="4"/>
      <c r="G34" s="4">
        <f t="shared" si="2"/>
        <v>212851</v>
      </c>
      <c r="H34" s="6">
        <f t="shared" si="3"/>
        <v>7.3541130781257875</v>
      </c>
      <c r="I34" s="6"/>
      <c r="J34" s="7">
        <f t="shared" si="4"/>
        <v>7.3541130781257875</v>
      </c>
    </row>
    <row r="35" spans="1:10" ht="15">
      <c r="A35" s="8" t="s">
        <v>35</v>
      </c>
      <c r="B35" s="9">
        <v>63030</v>
      </c>
      <c r="C35" s="9">
        <v>121899</v>
      </c>
      <c r="D35" s="9">
        <f t="shared" si="1"/>
        <v>184929</v>
      </c>
      <c r="E35" s="9">
        <v>77124</v>
      </c>
      <c r="F35" s="9">
        <v>163892</v>
      </c>
      <c r="G35" s="9">
        <f t="shared" si="2"/>
        <v>241016</v>
      </c>
      <c r="H35" s="10">
        <f t="shared" si="3"/>
        <v>22.36078058067587</v>
      </c>
      <c r="I35" s="10">
        <f t="shared" si="3"/>
        <v>34.449011066538695</v>
      </c>
      <c r="J35" s="11">
        <f t="shared" si="4"/>
        <v>30.32893705151707</v>
      </c>
    </row>
    <row r="36" spans="1:10" ht="15">
      <c r="A36" s="12" t="s">
        <v>36</v>
      </c>
      <c r="B36" s="4">
        <v>187268</v>
      </c>
      <c r="C36" s="4"/>
      <c r="D36" s="4">
        <f t="shared" si="1"/>
        <v>187268</v>
      </c>
      <c r="E36" s="4">
        <v>228689</v>
      </c>
      <c r="F36" s="4"/>
      <c r="G36" s="4">
        <f t="shared" si="2"/>
        <v>228689</v>
      </c>
      <c r="H36" s="6">
        <f t="shared" si="3"/>
        <v>22.11856804152338</v>
      </c>
      <c r="I36" s="6"/>
      <c r="J36" s="7">
        <f t="shared" si="4"/>
        <v>22.11856804152338</v>
      </c>
    </row>
    <row r="37" spans="1:10" ht="15">
      <c r="A37" s="8" t="s">
        <v>37</v>
      </c>
      <c r="B37" s="9">
        <v>388431</v>
      </c>
      <c r="C37" s="9">
        <v>482</v>
      </c>
      <c r="D37" s="9">
        <f t="shared" si="1"/>
        <v>388913</v>
      </c>
      <c r="E37" s="9">
        <v>424724</v>
      </c>
      <c r="F37" s="9"/>
      <c r="G37" s="9">
        <f t="shared" si="2"/>
        <v>424724</v>
      </c>
      <c r="H37" s="10">
        <f t="shared" si="3"/>
        <v>9.343487002839629</v>
      </c>
      <c r="I37" s="10">
        <f t="shared" si="3"/>
        <v>-100</v>
      </c>
      <c r="J37" s="11">
        <f t="shared" si="4"/>
        <v>9.207971962881158</v>
      </c>
    </row>
    <row r="38" spans="1:10" ht="15">
      <c r="A38" s="12" t="s">
        <v>38</v>
      </c>
      <c r="B38" s="4">
        <v>67362</v>
      </c>
      <c r="C38" s="4"/>
      <c r="D38" s="4">
        <f t="shared" si="1"/>
        <v>67362</v>
      </c>
      <c r="E38" s="4">
        <v>82855</v>
      </c>
      <c r="F38" s="4"/>
      <c r="G38" s="4">
        <f t="shared" si="2"/>
        <v>82855</v>
      </c>
      <c r="H38" s="6">
        <f t="shared" si="3"/>
        <v>22.999614025711825</v>
      </c>
      <c r="I38" s="6"/>
      <c r="J38" s="7">
        <f t="shared" si="4"/>
        <v>22.999614025711825</v>
      </c>
    </row>
    <row r="39" spans="1:10" ht="15">
      <c r="A39" s="8" t="s">
        <v>39</v>
      </c>
      <c r="B39" s="9">
        <v>1501520</v>
      </c>
      <c r="C39" s="9">
        <v>224326</v>
      </c>
      <c r="D39" s="9">
        <f t="shared" si="1"/>
        <v>1725846</v>
      </c>
      <c r="E39" s="9">
        <v>1767295</v>
      </c>
      <c r="F39" s="9">
        <v>212952</v>
      </c>
      <c r="G39" s="9">
        <f t="shared" si="2"/>
        <v>1980247</v>
      </c>
      <c r="H39" s="10">
        <f t="shared" si="3"/>
        <v>17.700396931109807</v>
      </c>
      <c r="I39" s="10">
        <f t="shared" si="3"/>
        <v>-5.070299474871392</v>
      </c>
      <c r="J39" s="11">
        <f t="shared" si="4"/>
        <v>14.740654728173894</v>
      </c>
    </row>
    <row r="40" spans="1:10" ht="15">
      <c r="A40" s="12" t="s">
        <v>40</v>
      </c>
      <c r="B40" s="4">
        <v>11841</v>
      </c>
      <c r="C40" s="4"/>
      <c r="D40" s="4">
        <f t="shared" si="1"/>
        <v>11841</v>
      </c>
      <c r="E40" s="4">
        <v>40156</v>
      </c>
      <c r="F40" s="4">
        <v>103</v>
      </c>
      <c r="G40" s="4">
        <f t="shared" si="2"/>
        <v>40259</v>
      </c>
      <c r="H40" s="6">
        <f t="shared" si="3"/>
        <v>239.12676294231906</v>
      </c>
      <c r="I40" s="6"/>
      <c r="J40" s="7">
        <f t="shared" si="4"/>
        <v>239.9966219069335</v>
      </c>
    </row>
    <row r="41" spans="1:10" ht="15">
      <c r="A41" s="8" t="s">
        <v>41</v>
      </c>
      <c r="B41" s="9">
        <v>906530</v>
      </c>
      <c r="C41" s="9">
        <v>82868</v>
      </c>
      <c r="D41" s="9">
        <f t="shared" si="1"/>
        <v>989398</v>
      </c>
      <c r="E41" s="9">
        <v>976297</v>
      </c>
      <c r="F41" s="9">
        <v>91456</v>
      </c>
      <c r="G41" s="9">
        <f t="shared" si="2"/>
        <v>1067753</v>
      </c>
      <c r="H41" s="10">
        <f t="shared" si="3"/>
        <v>7.69604977220831</v>
      </c>
      <c r="I41" s="10">
        <f t="shared" si="3"/>
        <v>10.363469614326398</v>
      </c>
      <c r="J41" s="11">
        <f t="shared" si="4"/>
        <v>7.919462137582651</v>
      </c>
    </row>
    <row r="42" spans="1:10" ht="15">
      <c r="A42" s="12" t="s">
        <v>42</v>
      </c>
      <c r="B42" s="4">
        <v>637590</v>
      </c>
      <c r="C42" s="4">
        <v>10363</v>
      </c>
      <c r="D42" s="4">
        <f t="shared" si="1"/>
        <v>647953</v>
      </c>
      <c r="E42" s="4">
        <v>756976</v>
      </c>
      <c r="F42" s="4">
        <v>10725</v>
      </c>
      <c r="G42" s="4">
        <f t="shared" si="2"/>
        <v>767701</v>
      </c>
      <c r="H42" s="6">
        <f t="shared" si="3"/>
        <v>18.724572217255602</v>
      </c>
      <c r="I42" s="6">
        <f t="shared" si="3"/>
        <v>3.4931969506899545</v>
      </c>
      <c r="J42" s="7">
        <f t="shared" si="4"/>
        <v>18.48097007036004</v>
      </c>
    </row>
    <row r="43" spans="1:10" ht="15">
      <c r="A43" s="8" t="s">
        <v>43</v>
      </c>
      <c r="B43" s="9">
        <v>469935</v>
      </c>
      <c r="C43" s="9"/>
      <c r="D43" s="9">
        <f t="shared" si="1"/>
        <v>469935</v>
      </c>
      <c r="E43" s="9">
        <v>567225</v>
      </c>
      <c r="F43" s="9">
        <v>372</v>
      </c>
      <c r="G43" s="9">
        <f t="shared" si="2"/>
        <v>567597</v>
      </c>
      <c r="H43" s="10">
        <f t="shared" si="3"/>
        <v>20.70286316192665</v>
      </c>
      <c r="I43" s="10"/>
      <c r="J43" s="11">
        <f t="shared" si="4"/>
        <v>20.78202304574037</v>
      </c>
    </row>
    <row r="44" spans="1:10" ht="15">
      <c r="A44" s="12" t="s">
        <v>44</v>
      </c>
      <c r="B44" s="4">
        <v>313656</v>
      </c>
      <c r="C44" s="4">
        <v>1213</v>
      </c>
      <c r="D44" s="4">
        <f t="shared" si="1"/>
        <v>314869</v>
      </c>
      <c r="E44" s="4">
        <v>341663</v>
      </c>
      <c r="F44" s="4">
        <v>1290</v>
      </c>
      <c r="G44" s="4">
        <f t="shared" si="2"/>
        <v>342953</v>
      </c>
      <c r="H44" s="6">
        <f t="shared" si="3"/>
        <v>8.929209069808962</v>
      </c>
      <c r="I44" s="6">
        <f t="shared" si="3"/>
        <v>6.347897774113767</v>
      </c>
      <c r="J44" s="7">
        <f t="shared" si="4"/>
        <v>8.91926483712274</v>
      </c>
    </row>
    <row r="45" spans="1:10" ht="15">
      <c r="A45" s="8" t="s">
        <v>45</v>
      </c>
      <c r="B45" s="9">
        <v>296036</v>
      </c>
      <c r="C45" s="9">
        <v>1496</v>
      </c>
      <c r="D45" s="9">
        <f t="shared" si="1"/>
        <v>297532</v>
      </c>
      <c r="E45" s="9">
        <v>356013</v>
      </c>
      <c r="F45" s="9">
        <v>3550</v>
      </c>
      <c r="G45" s="9">
        <f t="shared" si="2"/>
        <v>359563</v>
      </c>
      <c r="H45" s="10">
        <f t="shared" si="3"/>
        <v>20.26003594157467</v>
      </c>
      <c r="I45" s="10">
        <f t="shared" si="3"/>
        <v>137.29946524064172</v>
      </c>
      <c r="J45" s="11">
        <f t="shared" si="4"/>
        <v>20.848513773308415</v>
      </c>
    </row>
    <row r="46" spans="1:10" ht="15">
      <c r="A46" s="12" t="s">
        <v>46</v>
      </c>
      <c r="B46" s="4"/>
      <c r="C46" s="4"/>
      <c r="D46" s="4"/>
      <c r="E46" s="4">
        <v>195452</v>
      </c>
      <c r="F46" s="4">
        <v>933</v>
      </c>
      <c r="G46" s="4">
        <f>+E46+F46</f>
        <v>196385</v>
      </c>
      <c r="H46" s="6"/>
      <c r="I46" s="6"/>
      <c r="J46" s="7"/>
    </row>
    <row r="47" spans="1:10" ht="15">
      <c r="A47" s="8" t="s">
        <v>47</v>
      </c>
      <c r="B47" s="9">
        <v>1445872</v>
      </c>
      <c r="C47" s="9">
        <v>76186</v>
      </c>
      <c r="D47" s="9">
        <f t="shared" si="1"/>
        <v>1522058</v>
      </c>
      <c r="E47" s="9">
        <v>1642756</v>
      </c>
      <c r="F47" s="9">
        <v>74237</v>
      </c>
      <c r="G47" s="9">
        <f t="shared" si="2"/>
        <v>1716993</v>
      </c>
      <c r="H47" s="10">
        <f t="shared" si="3"/>
        <v>13.616973010058983</v>
      </c>
      <c r="I47" s="10">
        <f t="shared" si="3"/>
        <v>-2.5582127950017064</v>
      </c>
      <c r="J47" s="11">
        <f t="shared" si="4"/>
        <v>12.807330601067765</v>
      </c>
    </row>
    <row r="48" spans="1:10" ht="15">
      <c r="A48" s="12" t="s">
        <v>48</v>
      </c>
      <c r="B48" s="4">
        <v>19526</v>
      </c>
      <c r="C48" s="4"/>
      <c r="D48" s="4">
        <f t="shared" si="1"/>
        <v>19526</v>
      </c>
      <c r="E48" s="4">
        <v>66626</v>
      </c>
      <c r="F48" s="4"/>
      <c r="G48" s="4">
        <f t="shared" si="2"/>
        <v>66626</v>
      </c>
      <c r="H48" s="6">
        <f t="shared" si="3"/>
        <v>241.21683908634643</v>
      </c>
      <c r="I48" s="6"/>
      <c r="J48" s="7">
        <f t="shared" si="4"/>
        <v>241.21683908634643</v>
      </c>
    </row>
    <row r="49" spans="1:10" ht="15">
      <c r="A49" s="8" t="s">
        <v>49</v>
      </c>
      <c r="B49" s="9">
        <v>81497</v>
      </c>
      <c r="C49" s="9"/>
      <c r="D49" s="9">
        <f t="shared" si="1"/>
        <v>81497</v>
      </c>
      <c r="E49" s="9">
        <v>91901</v>
      </c>
      <c r="F49" s="9">
        <v>517</v>
      </c>
      <c r="G49" s="9">
        <f t="shared" si="2"/>
        <v>92418</v>
      </c>
      <c r="H49" s="10">
        <f t="shared" si="3"/>
        <v>12.766114090089205</v>
      </c>
      <c r="I49" s="10"/>
      <c r="J49" s="11">
        <f t="shared" si="4"/>
        <v>13.400493269690909</v>
      </c>
    </row>
    <row r="50" spans="1:10" ht="15">
      <c r="A50" s="12" t="s">
        <v>50</v>
      </c>
      <c r="B50" s="4">
        <v>415451</v>
      </c>
      <c r="C50" s="4">
        <v>7105</v>
      </c>
      <c r="D50" s="4">
        <f t="shared" si="1"/>
        <v>422556</v>
      </c>
      <c r="E50" s="4">
        <v>527321</v>
      </c>
      <c r="F50" s="4">
        <v>5957</v>
      </c>
      <c r="G50" s="4">
        <f t="shared" si="2"/>
        <v>533278</v>
      </c>
      <c r="H50" s="6">
        <f t="shared" si="3"/>
        <v>26.92736327509141</v>
      </c>
      <c r="I50" s="6">
        <f t="shared" si="3"/>
        <v>-16.157635467980295</v>
      </c>
      <c r="J50" s="7">
        <f t="shared" si="4"/>
        <v>26.202917483126498</v>
      </c>
    </row>
    <row r="51" spans="1:10" ht="15">
      <c r="A51" s="8" t="s">
        <v>51</v>
      </c>
      <c r="B51" s="9">
        <v>583963</v>
      </c>
      <c r="C51" s="9">
        <v>8981</v>
      </c>
      <c r="D51" s="9">
        <f t="shared" si="1"/>
        <v>592944</v>
      </c>
      <c r="E51" s="9">
        <v>677644</v>
      </c>
      <c r="F51" s="9">
        <v>20085</v>
      </c>
      <c r="G51" s="9">
        <f t="shared" si="2"/>
        <v>697729</v>
      </c>
      <c r="H51" s="10">
        <f t="shared" si="3"/>
        <v>16.042283500838238</v>
      </c>
      <c r="I51" s="10">
        <f t="shared" si="3"/>
        <v>123.6387930074602</v>
      </c>
      <c r="J51" s="11">
        <f t="shared" si="4"/>
        <v>17.6719892603686</v>
      </c>
    </row>
    <row r="52" spans="1:10" ht="15">
      <c r="A52" s="12" t="s">
        <v>52</v>
      </c>
      <c r="B52" s="4">
        <v>254254</v>
      </c>
      <c r="C52" s="4"/>
      <c r="D52" s="4">
        <f t="shared" si="1"/>
        <v>254254</v>
      </c>
      <c r="E52" s="4">
        <v>272576</v>
      </c>
      <c r="F52" s="4"/>
      <c r="G52" s="4">
        <f t="shared" si="2"/>
        <v>272576</v>
      </c>
      <c r="H52" s="6">
        <f t="shared" si="3"/>
        <v>7.206179647124529</v>
      </c>
      <c r="I52" s="6"/>
      <c r="J52" s="7">
        <f t="shared" si="4"/>
        <v>7.206179647124529</v>
      </c>
    </row>
    <row r="53" spans="1:10" ht="15">
      <c r="A53" s="8" t="s">
        <v>53</v>
      </c>
      <c r="B53" s="9">
        <v>122025</v>
      </c>
      <c r="C53" s="9">
        <v>543</v>
      </c>
      <c r="D53" s="9">
        <f t="shared" si="1"/>
        <v>122568</v>
      </c>
      <c r="E53" s="9">
        <v>97936</v>
      </c>
      <c r="F53" s="9">
        <v>53584</v>
      </c>
      <c r="G53" s="9">
        <f t="shared" si="2"/>
        <v>151520</v>
      </c>
      <c r="H53" s="10">
        <f t="shared" si="3"/>
        <v>-19.741036672812946</v>
      </c>
      <c r="I53" s="10">
        <f t="shared" si="3"/>
        <v>9768.139963167587</v>
      </c>
      <c r="J53" s="11">
        <f t="shared" si="4"/>
        <v>23.62117355264017</v>
      </c>
    </row>
    <row r="54" spans="1:10" ht="15">
      <c r="A54" s="12" t="s">
        <v>54</v>
      </c>
      <c r="B54" s="4">
        <v>35067</v>
      </c>
      <c r="C54" s="4"/>
      <c r="D54" s="4">
        <f t="shared" si="1"/>
        <v>35067</v>
      </c>
      <c r="E54" s="4">
        <v>56316</v>
      </c>
      <c r="F54" s="4"/>
      <c r="G54" s="4">
        <f t="shared" si="2"/>
        <v>56316</v>
      </c>
      <c r="H54" s="6">
        <f t="shared" si="3"/>
        <v>60.595431602361195</v>
      </c>
      <c r="I54" s="6"/>
      <c r="J54" s="7">
        <f t="shared" si="4"/>
        <v>60.595431602361195</v>
      </c>
    </row>
    <row r="55" spans="1:10" ht="15">
      <c r="A55" s="8" t="s">
        <v>55</v>
      </c>
      <c r="B55" s="9">
        <v>8405</v>
      </c>
      <c r="C55" s="9"/>
      <c r="D55" s="9">
        <f t="shared" si="1"/>
        <v>8405</v>
      </c>
      <c r="E55" s="9">
        <v>10936</v>
      </c>
      <c r="F55" s="9"/>
      <c r="G55" s="9">
        <f t="shared" si="2"/>
        <v>10936</v>
      </c>
      <c r="H55" s="10">
        <f t="shared" si="3"/>
        <v>30.11302795954789</v>
      </c>
      <c r="I55" s="10"/>
      <c r="J55" s="11">
        <f t="shared" si="4"/>
        <v>30.11302795954789</v>
      </c>
    </row>
    <row r="56" spans="1:10" ht="15">
      <c r="A56" s="12" t="s">
        <v>56</v>
      </c>
      <c r="B56" s="4">
        <v>1204114</v>
      </c>
      <c r="C56" s="4">
        <v>3031</v>
      </c>
      <c r="D56" s="4">
        <f t="shared" si="1"/>
        <v>1207145</v>
      </c>
      <c r="E56" s="4">
        <v>1390465</v>
      </c>
      <c r="F56" s="4">
        <v>3863</v>
      </c>
      <c r="G56" s="4">
        <f t="shared" si="2"/>
        <v>1394328</v>
      </c>
      <c r="H56" s="6">
        <f t="shared" si="3"/>
        <v>15.47619245353845</v>
      </c>
      <c r="I56" s="6">
        <f t="shared" si="3"/>
        <v>27.44968657208842</v>
      </c>
      <c r="J56" s="7">
        <f t="shared" si="4"/>
        <v>15.50625649776953</v>
      </c>
    </row>
    <row r="57" spans="1:10" ht="15">
      <c r="A57" s="8" t="s">
        <v>65</v>
      </c>
      <c r="B57" s="9">
        <v>60303</v>
      </c>
      <c r="C57" s="9">
        <v>26274</v>
      </c>
      <c r="D57" s="9">
        <f t="shared" si="1"/>
        <v>86577</v>
      </c>
      <c r="E57" s="9">
        <v>71866</v>
      </c>
      <c r="F57" s="9">
        <v>23373</v>
      </c>
      <c r="G57" s="9">
        <f t="shared" si="2"/>
        <v>95239</v>
      </c>
      <c r="H57" s="10">
        <f t="shared" si="3"/>
        <v>19.174833756197867</v>
      </c>
      <c r="I57" s="10">
        <f t="shared" si="3"/>
        <v>-11.041333637816852</v>
      </c>
      <c r="J57" s="11">
        <f t="shared" si="4"/>
        <v>10.004966677062036</v>
      </c>
    </row>
    <row r="58" spans="1:10" ht="15">
      <c r="A58" s="12" t="s">
        <v>66</v>
      </c>
      <c r="B58" s="4"/>
      <c r="C58" s="4">
        <v>30722</v>
      </c>
      <c r="D58" s="4">
        <f t="shared" si="1"/>
        <v>30722</v>
      </c>
      <c r="E58" s="4">
        <v>835</v>
      </c>
      <c r="F58" s="4">
        <v>26796</v>
      </c>
      <c r="G58" s="4">
        <f t="shared" si="2"/>
        <v>27631</v>
      </c>
      <c r="H58" s="6"/>
      <c r="I58" s="6">
        <f t="shared" si="3"/>
        <v>-12.779115942972464</v>
      </c>
      <c r="J58" s="7">
        <f t="shared" si="4"/>
        <v>-10.061193932686674</v>
      </c>
    </row>
    <row r="59" spans="1:10" ht="15">
      <c r="A59" s="14" t="s">
        <v>57</v>
      </c>
      <c r="B59" s="15">
        <f>B60-SUM(B5+B9+B19+B31+B57+B58)</f>
        <v>70078255</v>
      </c>
      <c r="C59" s="15">
        <f>C60-SUM(C5+C9+C19+C31+C57+C58)</f>
        <v>71259320</v>
      </c>
      <c r="D59" s="15">
        <f>D60-SUM(D5+D9+D19+D31+D57+D58)</f>
        <v>141337575</v>
      </c>
      <c r="E59" s="15">
        <f>E60-SUM(E5+E9+E19+E31+E57+E58)</f>
        <v>78468770</v>
      </c>
      <c r="F59" s="15">
        <f>F60-SUM(F5+F9+F19+F31+F57+F58)</f>
        <v>73684712</v>
      </c>
      <c r="G59" s="15">
        <f>G60-SUM(G5+G9+G19+G31+G57+G58)</f>
        <v>152153482</v>
      </c>
      <c r="H59" s="16">
        <f>+((E59-B59)/B59)*100</f>
        <v>11.97306496858405</v>
      </c>
      <c r="I59" s="16">
        <f t="shared" si="3"/>
        <v>3.4036137308074226</v>
      </c>
      <c r="J59" s="16">
        <f t="shared" si="3"/>
        <v>7.652534720508683</v>
      </c>
    </row>
    <row r="60" spans="1:10" ht="15">
      <c r="A60" s="17" t="s">
        <v>58</v>
      </c>
      <c r="B60" s="18">
        <f>SUM(B4:B58)</f>
        <v>85416166</v>
      </c>
      <c r="C60" s="18">
        <f>SUM(C4:C58)</f>
        <v>80304068</v>
      </c>
      <c r="D60" s="18">
        <f>SUM(D4:D58)</f>
        <v>165720234</v>
      </c>
      <c r="E60" s="18">
        <f>SUM(E4:E58)</f>
        <v>97485961</v>
      </c>
      <c r="F60" s="18">
        <f>SUM(F4:F58)</f>
        <v>83869800</v>
      </c>
      <c r="G60" s="18">
        <f>SUM(G4:G58)</f>
        <v>181355761</v>
      </c>
      <c r="H60" s="19">
        <f>+((E60-B60)/B60)*100</f>
        <v>14.130574533162726</v>
      </c>
      <c r="I60" s="19">
        <f t="shared" si="3"/>
        <v>4.440288130857829</v>
      </c>
      <c r="J60" s="19">
        <f t="shared" si="3"/>
        <v>9.43489314648204</v>
      </c>
    </row>
    <row r="61" spans="1:10" ht="15">
      <c r="A61" s="27" t="s">
        <v>69</v>
      </c>
      <c r="B61" s="73">
        <v>444199</v>
      </c>
      <c r="C61" s="73"/>
      <c r="D61" s="73"/>
      <c r="E61" s="73">
        <v>270361</v>
      </c>
      <c r="F61" s="73"/>
      <c r="G61" s="73"/>
      <c r="H61" s="74">
        <f>+((E61-B61)/B61)*100</f>
        <v>-39.13516239343177</v>
      </c>
      <c r="I61" s="74"/>
      <c r="J61" s="75"/>
    </row>
    <row r="62" spans="1:10" ht="15">
      <c r="A62" s="31" t="s">
        <v>70</v>
      </c>
      <c r="B62" s="67">
        <v>16906</v>
      </c>
      <c r="C62" s="67"/>
      <c r="D62" s="67"/>
      <c r="E62" s="67">
        <v>72240</v>
      </c>
      <c r="F62" s="67"/>
      <c r="G62" s="67"/>
      <c r="H62" s="68">
        <f>+((E62-B62)/B62)*100</f>
        <v>327.3039157695493</v>
      </c>
      <c r="I62" s="68"/>
      <c r="J62" s="69"/>
    </row>
    <row r="63" spans="1:10" ht="15.75" thickBot="1">
      <c r="A63" s="28" t="s">
        <v>71</v>
      </c>
      <c r="B63" s="70">
        <v>461105</v>
      </c>
      <c r="C63" s="70"/>
      <c r="D63" s="70"/>
      <c r="E63" s="70">
        <f>+E61+E62</f>
        <v>342601</v>
      </c>
      <c r="F63" s="70"/>
      <c r="G63" s="70"/>
      <c r="H63" s="71">
        <f>+((E63-B63)/B63)*100</f>
        <v>-25.700003253055158</v>
      </c>
      <c r="I63" s="71"/>
      <c r="J63" s="72"/>
    </row>
    <row r="64" spans="1:10" ht="15.75" thickBot="1">
      <c r="A64" s="29" t="s">
        <v>72</v>
      </c>
      <c r="B64" s="30"/>
      <c r="C64" s="30"/>
      <c r="D64" s="30">
        <f>+D60+B63</f>
        <v>166181339</v>
      </c>
      <c r="E64" s="64">
        <f>+G60+E63</f>
        <v>181698362</v>
      </c>
      <c r="F64" s="64"/>
      <c r="G64" s="64"/>
      <c r="H64" s="65">
        <f>+((E64-D64)/D64)*100</f>
        <v>9.337404002984956</v>
      </c>
      <c r="I64" s="65"/>
      <c r="J64" s="66"/>
    </row>
    <row r="65" spans="1:10" ht="45.75" customHeight="1">
      <c r="A65" s="52" t="s">
        <v>67</v>
      </c>
      <c r="B65" s="52"/>
      <c r="C65" s="52"/>
      <c r="D65" s="52"/>
      <c r="E65" s="52"/>
      <c r="F65" s="52"/>
      <c r="G65" s="52"/>
      <c r="H65" s="52"/>
      <c r="I65" s="52"/>
      <c r="J65" s="52"/>
    </row>
  </sheetData>
  <sheetProtection/>
  <mergeCells count="17">
    <mergeCell ref="B61:D61"/>
    <mergeCell ref="E61:G61"/>
    <mergeCell ref="H61:J61"/>
    <mergeCell ref="A1:J1"/>
    <mergeCell ref="A2:A3"/>
    <mergeCell ref="B2:D2"/>
    <mergeCell ref="E2:G2"/>
    <mergeCell ref="H2:J2"/>
    <mergeCell ref="E64:G64"/>
    <mergeCell ref="H64:J64"/>
    <mergeCell ref="A65:J65"/>
    <mergeCell ref="B62:D62"/>
    <mergeCell ref="E62:G62"/>
    <mergeCell ref="H62:J62"/>
    <mergeCell ref="B63:D63"/>
    <mergeCell ref="E63:G63"/>
    <mergeCell ref="H63:J63"/>
  </mergeCells>
  <printOptions/>
  <pageMargins left="0.7" right="0.7" top="0.75" bottom="0.75" header="0.3" footer="0.3"/>
  <pageSetup horizontalDpi="600" verticalDpi="600" orientation="portrait" paperSize="9" scale="56" r:id="rId1"/>
</worksheet>
</file>

<file path=xl/worksheets/sheet2.xml><?xml version="1.0" encoding="utf-8"?>
<worksheet xmlns="http://schemas.openxmlformats.org/spreadsheetml/2006/main" xmlns:r="http://schemas.openxmlformats.org/officeDocument/2006/relationships">
  <dimension ref="A1:J65"/>
  <sheetViews>
    <sheetView zoomScale="80" zoomScaleNormal="80" zoomScaleSheetLayoutView="80" zoomScalePageLayoutView="0" workbookViewId="0" topLeftCell="A34">
      <selection activeCell="J67" sqref="J67"/>
    </sheetView>
  </sheetViews>
  <sheetFormatPr defaultColWidth="9.140625" defaultRowHeight="15"/>
  <cols>
    <col min="1" max="1" width="28.421875" style="0" customWidth="1"/>
    <col min="2" max="10" width="14.28125" style="0" customWidth="1"/>
  </cols>
  <sheetData>
    <row r="1" spans="1:10" ht="27" customHeight="1">
      <c r="A1" s="53" t="s">
        <v>0</v>
      </c>
      <c r="B1" s="54"/>
      <c r="C1" s="54"/>
      <c r="D1" s="54"/>
      <c r="E1" s="54"/>
      <c r="F1" s="54"/>
      <c r="G1" s="54"/>
      <c r="H1" s="54"/>
      <c r="I1" s="54"/>
      <c r="J1" s="55"/>
    </row>
    <row r="2" spans="1:10" ht="28.5" customHeight="1">
      <c r="A2" s="56" t="s">
        <v>1</v>
      </c>
      <c r="B2" s="58" t="s">
        <v>2</v>
      </c>
      <c r="C2" s="58"/>
      <c r="D2" s="58"/>
      <c r="E2" s="58" t="s">
        <v>3</v>
      </c>
      <c r="F2" s="58"/>
      <c r="G2" s="58"/>
      <c r="H2" s="59" t="s">
        <v>4</v>
      </c>
      <c r="I2" s="59"/>
      <c r="J2" s="60"/>
    </row>
    <row r="3" spans="1:10" ht="15">
      <c r="A3" s="57"/>
      <c r="B3" s="1" t="s">
        <v>5</v>
      </c>
      <c r="C3" s="1" t="s">
        <v>6</v>
      </c>
      <c r="D3" s="1" t="s">
        <v>7</v>
      </c>
      <c r="E3" s="1" t="s">
        <v>5</v>
      </c>
      <c r="F3" s="1" t="s">
        <v>6</v>
      </c>
      <c r="G3" s="1" t="s">
        <v>7</v>
      </c>
      <c r="H3" s="1" t="s">
        <v>5</v>
      </c>
      <c r="I3" s="1" t="s">
        <v>6</v>
      </c>
      <c r="J3" s="2" t="s">
        <v>7</v>
      </c>
    </row>
    <row r="4" spans="1:10" ht="15">
      <c r="A4" s="3" t="s">
        <v>8</v>
      </c>
      <c r="B4" s="4">
        <v>144771</v>
      </c>
      <c r="C4" s="4">
        <v>294761</v>
      </c>
      <c r="D4" s="4">
        <f>+B4+C4</f>
        <v>439532</v>
      </c>
      <c r="E4" s="4">
        <v>144538</v>
      </c>
      <c r="F4" s="4">
        <v>320237</v>
      </c>
      <c r="G4" s="4">
        <f>+E4+F4</f>
        <v>464775</v>
      </c>
      <c r="H4" s="5">
        <f>+((E4-B4)/B4)*100</f>
        <v>-0.16094383543665514</v>
      </c>
      <c r="I4" s="6">
        <f aca="true" t="shared" si="0" ref="I4:J19">+((F4-C4)/C4)*100</f>
        <v>8.642934445194582</v>
      </c>
      <c r="J4" s="7">
        <f t="shared" si="0"/>
        <v>5.74315408206911</v>
      </c>
    </row>
    <row r="5" spans="1:10" ht="15">
      <c r="A5" s="8" t="s">
        <v>61</v>
      </c>
      <c r="B5" s="9">
        <v>113097</v>
      </c>
      <c r="C5" s="9">
        <v>73055</v>
      </c>
      <c r="D5" s="9">
        <f aca="true" t="shared" si="1" ref="D5:D58">+B5+C5</f>
        <v>186152</v>
      </c>
      <c r="E5" s="9">
        <v>136343</v>
      </c>
      <c r="F5" s="9">
        <v>82437</v>
      </c>
      <c r="G5" s="9">
        <f aca="true" t="shared" si="2" ref="G5:G58">+E5+F5</f>
        <v>218780</v>
      </c>
      <c r="H5" s="10">
        <f>+((E5-B5)/B5)*100</f>
        <v>20.55403768446555</v>
      </c>
      <c r="I5" s="10">
        <f t="shared" si="0"/>
        <v>12.842379029498325</v>
      </c>
      <c r="J5" s="11">
        <f t="shared" si="0"/>
        <v>17.527611844084404</v>
      </c>
    </row>
    <row r="6" spans="1:10" ht="15">
      <c r="A6" s="12" t="s">
        <v>9</v>
      </c>
      <c r="B6" s="4">
        <v>78712</v>
      </c>
      <c r="C6" s="4">
        <v>15706</v>
      </c>
      <c r="D6" s="4">
        <f t="shared" si="1"/>
        <v>94418</v>
      </c>
      <c r="E6" s="4">
        <v>82957</v>
      </c>
      <c r="F6" s="4">
        <v>15658</v>
      </c>
      <c r="G6" s="4">
        <f t="shared" si="2"/>
        <v>98615</v>
      </c>
      <c r="H6" s="6">
        <f>+((E6-B6)/B6)*100</f>
        <v>5.3930785648948065</v>
      </c>
      <c r="I6" s="5">
        <f t="shared" si="0"/>
        <v>-0.305615688271998</v>
      </c>
      <c r="J6" s="7">
        <f t="shared" si="0"/>
        <v>4.445126988497956</v>
      </c>
    </row>
    <row r="7" spans="1:10" ht="15">
      <c r="A7" s="8" t="s">
        <v>10</v>
      </c>
      <c r="B7" s="9">
        <v>62873</v>
      </c>
      <c r="C7" s="9">
        <v>18883</v>
      </c>
      <c r="D7" s="9">
        <f t="shared" si="1"/>
        <v>81756</v>
      </c>
      <c r="E7" s="9">
        <v>66346</v>
      </c>
      <c r="F7" s="9">
        <v>20652</v>
      </c>
      <c r="G7" s="9">
        <f t="shared" si="2"/>
        <v>86998</v>
      </c>
      <c r="H7" s="10">
        <f>+((E7-B7)/B7)*100</f>
        <v>5.523833760119606</v>
      </c>
      <c r="I7" s="10">
        <f t="shared" si="0"/>
        <v>9.368214796377694</v>
      </c>
      <c r="J7" s="11">
        <f t="shared" si="0"/>
        <v>6.411761827878077</v>
      </c>
    </row>
    <row r="8" spans="1:10" ht="15">
      <c r="A8" s="12" t="s">
        <v>11</v>
      </c>
      <c r="B8" s="4">
        <v>48472</v>
      </c>
      <c r="C8" s="4">
        <v>129412</v>
      </c>
      <c r="D8" s="4">
        <f t="shared" si="1"/>
        <v>177884</v>
      </c>
      <c r="E8" s="4">
        <v>51828</v>
      </c>
      <c r="F8" s="4">
        <v>122908</v>
      </c>
      <c r="G8" s="4">
        <f t="shared" si="2"/>
        <v>174736</v>
      </c>
      <c r="H8" s="6">
        <f>+((E8-B8)/B8)*100</f>
        <v>6.923584749958739</v>
      </c>
      <c r="I8" s="6">
        <f t="shared" si="0"/>
        <v>-5.025809043983556</v>
      </c>
      <c r="J8" s="7">
        <f t="shared" si="0"/>
        <v>-1.769692608666322</v>
      </c>
    </row>
    <row r="9" spans="1:10" ht="15">
      <c r="A9" s="8" t="s">
        <v>62</v>
      </c>
      <c r="B9" s="9">
        <v>2773</v>
      </c>
      <c r="C9" s="9">
        <v>2882</v>
      </c>
      <c r="D9" s="9">
        <f t="shared" si="1"/>
        <v>5655</v>
      </c>
      <c r="E9" s="9">
        <v>3447</v>
      </c>
      <c r="F9" s="9">
        <v>3630</v>
      </c>
      <c r="G9" s="9">
        <f t="shared" si="2"/>
        <v>7077</v>
      </c>
      <c r="H9" s="10">
        <f>+((E9-B9)/B9)*100</f>
        <v>24.30580598629643</v>
      </c>
      <c r="I9" s="10">
        <f t="shared" si="0"/>
        <v>25.954198473282442</v>
      </c>
      <c r="J9" s="11">
        <f t="shared" si="0"/>
        <v>25.145888594164457</v>
      </c>
    </row>
    <row r="10" spans="1:10" ht="15">
      <c r="A10" s="12" t="s">
        <v>12</v>
      </c>
      <c r="B10" s="4">
        <v>12174</v>
      </c>
      <c r="C10" s="4">
        <v>19829</v>
      </c>
      <c r="D10" s="4">
        <f t="shared" si="1"/>
        <v>32003</v>
      </c>
      <c r="E10" s="4">
        <v>14485</v>
      </c>
      <c r="F10" s="4">
        <v>19169</v>
      </c>
      <c r="G10" s="4">
        <f t="shared" si="2"/>
        <v>33654</v>
      </c>
      <c r="H10" s="6">
        <f>+((E10-B10)/B10)*100</f>
        <v>18.983078692295056</v>
      </c>
      <c r="I10" s="6">
        <f t="shared" si="0"/>
        <v>-3.3284583186242376</v>
      </c>
      <c r="J10" s="7">
        <f t="shared" si="0"/>
        <v>5.1588913539355685</v>
      </c>
    </row>
    <row r="11" spans="1:10" ht="15">
      <c r="A11" s="8" t="s">
        <v>13</v>
      </c>
      <c r="B11" s="9">
        <v>20036</v>
      </c>
      <c r="C11" s="9">
        <v>13937</v>
      </c>
      <c r="D11" s="9">
        <f t="shared" si="1"/>
        <v>33973</v>
      </c>
      <c r="E11" s="9">
        <v>21812</v>
      </c>
      <c r="F11" s="9">
        <v>12587</v>
      </c>
      <c r="G11" s="9">
        <f t="shared" si="2"/>
        <v>34399</v>
      </c>
      <c r="H11" s="10">
        <f>+((E11-B11)/B11)*100</f>
        <v>8.864044719504891</v>
      </c>
      <c r="I11" s="10">
        <f t="shared" si="0"/>
        <v>-9.686446150534548</v>
      </c>
      <c r="J11" s="13">
        <f t="shared" si="0"/>
        <v>1.2539369499308273</v>
      </c>
    </row>
    <row r="12" spans="1:10" ht="15">
      <c r="A12" s="12" t="s">
        <v>14</v>
      </c>
      <c r="B12" s="4">
        <v>37604</v>
      </c>
      <c r="C12" s="4">
        <v>7376</v>
      </c>
      <c r="D12" s="4">
        <f t="shared" si="1"/>
        <v>44980</v>
      </c>
      <c r="E12" s="4">
        <v>38834</v>
      </c>
      <c r="F12" s="4">
        <v>7807</v>
      </c>
      <c r="G12" s="4">
        <f t="shared" si="2"/>
        <v>46641</v>
      </c>
      <c r="H12" s="6">
        <f>+((E12-B12)/B12)*100</f>
        <v>3.2709286246144025</v>
      </c>
      <c r="I12" s="6">
        <f t="shared" si="0"/>
        <v>5.843275488069414</v>
      </c>
      <c r="J12" s="7">
        <f t="shared" si="0"/>
        <v>3.6927523343708315</v>
      </c>
    </row>
    <row r="13" spans="1:10" ht="15">
      <c r="A13" s="8" t="s">
        <v>15</v>
      </c>
      <c r="B13" s="9">
        <v>18588</v>
      </c>
      <c r="C13" s="9">
        <v>2990</v>
      </c>
      <c r="D13" s="9">
        <f t="shared" si="1"/>
        <v>21578</v>
      </c>
      <c r="E13" s="9">
        <v>23068</v>
      </c>
      <c r="F13" s="9">
        <v>2327</v>
      </c>
      <c r="G13" s="9">
        <f t="shared" si="2"/>
        <v>25395</v>
      </c>
      <c r="H13" s="10">
        <f>+((E13-B13)/B13)*100</f>
        <v>24.101570905960834</v>
      </c>
      <c r="I13" s="10">
        <f t="shared" si="0"/>
        <v>-22.17391304347826</v>
      </c>
      <c r="J13" s="11">
        <f t="shared" si="0"/>
        <v>17.68931318935953</v>
      </c>
    </row>
    <row r="14" spans="1:10" ht="15">
      <c r="A14" s="12" t="s">
        <v>16</v>
      </c>
      <c r="B14" s="4">
        <v>7799</v>
      </c>
      <c r="C14" s="4">
        <v>235</v>
      </c>
      <c r="D14" s="4">
        <f t="shared" si="1"/>
        <v>8034</v>
      </c>
      <c r="E14" s="4">
        <v>8555</v>
      </c>
      <c r="F14" s="4">
        <v>209</v>
      </c>
      <c r="G14" s="4">
        <f t="shared" si="2"/>
        <v>8764</v>
      </c>
      <c r="H14" s="6">
        <f>+((E14-B14)/B14)*100</f>
        <v>9.693550455186562</v>
      </c>
      <c r="I14" s="6">
        <f t="shared" si="0"/>
        <v>-11.063829787234042</v>
      </c>
      <c r="J14" s="7">
        <f t="shared" si="0"/>
        <v>9.08638287279064</v>
      </c>
    </row>
    <row r="15" spans="1:10" ht="15">
      <c r="A15" s="8" t="s">
        <v>17</v>
      </c>
      <c r="B15" s="9">
        <v>15313</v>
      </c>
      <c r="C15" s="9">
        <v>1477</v>
      </c>
      <c r="D15" s="9">
        <f t="shared" si="1"/>
        <v>16790</v>
      </c>
      <c r="E15" s="9">
        <v>16206</v>
      </c>
      <c r="F15" s="9">
        <v>1412</v>
      </c>
      <c r="G15" s="9">
        <f t="shared" si="2"/>
        <v>17618</v>
      </c>
      <c r="H15" s="10">
        <f>+((E15-B15)/B15)*100</f>
        <v>5.8316463135897605</v>
      </c>
      <c r="I15" s="10">
        <f t="shared" si="0"/>
        <v>-4.400812457684496</v>
      </c>
      <c r="J15" s="11">
        <f t="shared" si="0"/>
        <v>4.931506849315069</v>
      </c>
    </row>
    <row r="16" spans="1:10" ht="15">
      <c r="A16" s="12" t="s">
        <v>18</v>
      </c>
      <c r="B16" s="4">
        <v>1424</v>
      </c>
      <c r="C16" s="4"/>
      <c r="D16" s="4">
        <f t="shared" si="1"/>
        <v>1424</v>
      </c>
      <c r="E16" s="4">
        <v>1702</v>
      </c>
      <c r="F16" s="4">
        <v>9</v>
      </c>
      <c r="G16" s="4">
        <f t="shared" si="2"/>
        <v>1711</v>
      </c>
      <c r="H16" s="6">
        <f>+((E16-B16)/B16)*100</f>
        <v>19.52247191011236</v>
      </c>
      <c r="I16" s="6"/>
      <c r="J16" s="7">
        <f t="shared" si="0"/>
        <v>20.154494382022474</v>
      </c>
    </row>
    <row r="17" spans="1:10" ht="15">
      <c r="A17" s="8" t="s">
        <v>19</v>
      </c>
      <c r="B17" s="9">
        <v>1682</v>
      </c>
      <c r="C17" s="9">
        <v>1</v>
      </c>
      <c r="D17" s="9">
        <f t="shared" si="1"/>
        <v>1683</v>
      </c>
      <c r="E17" s="9">
        <v>1836</v>
      </c>
      <c r="F17" s="9">
        <v>10</v>
      </c>
      <c r="G17" s="9">
        <f t="shared" si="2"/>
        <v>1846</v>
      </c>
      <c r="H17" s="10">
        <f>+((E17-B17)/B17)*100</f>
        <v>9.155766944114148</v>
      </c>
      <c r="I17" s="10">
        <f>+((F17-C17)/C17)*100</f>
        <v>900</v>
      </c>
      <c r="J17" s="11">
        <f t="shared" si="0"/>
        <v>9.68508615567439</v>
      </c>
    </row>
    <row r="18" spans="1:10" ht="15">
      <c r="A18" s="12" t="s">
        <v>20</v>
      </c>
      <c r="B18" s="4">
        <v>1159</v>
      </c>
      <c r="C18" s="4">
        <v>23</v>
      </c>
      <c r="D18" s="4">
        <f t="shared" si="1"/>
        <v>1182</v>
      </c>
      <c r="E18" s="4">
        <v>1139</v>
      </c>
      <c r="F18" s="4">
        <v>31</v>
      </c>
      <c r="G18" s="4">
        <f t="shared" si="2"/>
        <v>1170</v>
      </c>
      <c r="H18" s="6">
        <f>+((E18-B18)/B18)*100</f>
        <v>-1.7256255392579811</v>
      </c>
      <c r="I18" s="6">
        <f>+((F18-C18)/C18)*100</f>
        <v>34.78260869565217</v>
      </c>
      <c r="J18" s="7">
        <f t="shared" si="0"/>
        <v>-1.015228426395939</v>
      </c>
    </row>
    <row r="19" spans="1:10" ht="15">
      <c r="A19" s="8" t="s">
        <v>63</v>
      </c>
      <c r="B19" s="9">
        <v>13468</v>
      </c>
      <c r="C19" s="9">
        <v>0</v>
      </c>
      <c r="D19" s="9">
        <f t="shared" si="1"/>
        <v>13468</v>
      </c>
      <c r="E19" s="9">
        <v>16411</v>
      </c>
      <c r="F19" s="9">
        <v>1</v>
      </c>
      <c r="G19" s="9">
        <f t="shared" si="2"/>
        <v>16412</v>
      </c>
      <c r="H19" s="10">
        <f>+((E19-B19)/B19)*100</f>
        <v>21.851796851796852</v>
      </c>
      <c r="I19" s="10"/>
      <c r="J19" s="11">
        <f t="shared" si="0"/>
        <v>21.859221859221858</v>
      </c>
    </row>
    <row r="20" spans="1:10" ht="15">
      <c r="A20" s="12" t="s">
        <v>21</v>
      </c>
      <c r="B20" s="4">
        <v>5966</v>
      </c>
      <c r="C20" s="4">
        <v>93</v>
      </c>
      <c r="D20" s="4">
        <f t="shared" si="1"/>
        <v>6059</v>
      </c>
      <c r="E20" s="4">
        <v>7994</v>
      </c>
      <c r="F20" s="4">
        <v>120</v>
      </c>
      <c r="G20" s="4">
        <f t="shared" si="2"/>
        <v>8114</v>
      </c>
      <c r="H20" s="6">
        <f>+((E20-B20)/B20)*100</f>
        <v>33.99262487428763</v>
      </c>
      <c r="I20" s="6">
        <f>+((F20-C20)/C20)*100</f>
        <v>29.03225806451613</v>
      </c>
      <c r="J20" s="7">
        <f>+((G20-D20)/D20)*100</f>
        <v>33.91648786928536</v>
      </c>
    </row>
    <row r="21" spans="1:10" ht="15">
      <c r="A21" s="8" t="s">
        <v>22</v>
      </c>
      <c r="B21" s="9">
        <v>147</v>
      </c>
      <c r="C21" s="9"/>
      <c r="D21" s="9">
        <f t="shared" si="1"/>
        <v>147</v>
      </c>
      <c r="E21" s="9">
        <v>156</v>
      </c>
      <c r="F21" s="9"/>
      <c r="G21" s="9">
        <f t="shared" si="2"/>
        <v>156</v>
      </c>
      <c r="H21" s="10">
        <f aca="true" t="shared" si="3" ref="H21:J60">+((E21-B21)/B21)*100</f>
        <v>6.122448979591836</v>
      </c>
      <c r="I21" s="10"/>
      <c r="J21" s="11">
        <f aca="true" t="shared" si="4" ref="J21:J58">+((G21-D21)/D21)*100</f>
        <v>6.122448979591836</v>
      </c>
    </row>
    <row r="22" spans="1:10" ht="15">
      <c r="A22" s="12" t="s">
        <v>23</v>
      </c>
      <c r="B22" s="4">
        <v>3555</v>
      </c>
      <c r="C22" s="4">
        <v>2</v>
      </c>
      <c r="D22" s="4">
        <f t="shared" si="1"/>
        <v>3557</v>
      </c>
      <c r="E22" s="4">
        <v>1597</v>
      </c>
      <c r="F22" s="4">
        <v>5</v>
      </c>
      <c r="G22" s="4">
        <f t="shared" si="2"/>
        <v>1602</v>
      </c>
      <c r="H22" s="6">
        <f t="shared" si="3"/>
        <v>-55.077355836849506</v>
      </c>
      <c r="I22" s="6">
        <f t="shared" si="3"/>
        <v>150</v>
      </c>
      <c r="J22" s="7">
        <f t="shared" si="4"/>
        <v>-54.96204666854091</v>
      </c>
    </row>
    <row r="23" spans="1:10" ht="15">
      <c r="A23" s="8" t="s">
        <v>24</v>
      </c>
      <c r="B23" s="9">
        <v>1164</v>
      </c>
      <c r="C23" s="9"/>
      <c r="D23" s="9">
        <f t="shared" si="1"/>
        <v>1164</v>
      </c>
      <c r="E23" s="9">
        <v>1224</v>
      </c>
      <c r="F23" s="9">
        <v>11</v>
      </c>
      <c r="G23" s="9">
        <f t="shared" si="2"/>
        <v>1235</v>
      </c>
      <c r="H23" s="10">
        <f t="shared" si="3"/>
        <v>5.154639175257731</v>
      </c>
      <c r="I23" s="10"/>
      <c r="J23" s="11">
        <f t="shared" si="4"/>
        <v>6.099656357388316</v>
      </c>
    </row>
    <row r="24" spans="1:10" ht="15">
      <c r="A24" s="12" t="s">
        <v>25</v>
      </c>
      <c r="B24" s="4">
        <v>7146</v>
      </c>
      <c r="C24" s="4">
        <v>420</v>
      </c>
      <c r="D24" s="4">
        <f t="shared" si="1"/>
        <v>7566</v>
      </c>
      <c r="E24" s="4">
        <v>6519</v>
      </c>
      <c r="F24" s="4">
        <v>340</v>
      </c>
      <c r="G24" s="4">
        <f t="shared" si="2"/>
        <v>6859</v>
      </c>
      <c r="H24" s="6">
        <f t="shared" si="3"/>
        <v>-8.774139378673382</v>
      </c>
      <c r="I24" s="6">
        <f t="shared" si="3"/>
        <v>-19.047619047619047</v>
      </c>
      <c r="J24" s="7">
        <f t="shared" si="4"/>
        <v>-9.344435633095427</v>
      </c>
    </row>
    <row r="25" spans="1:10" ht="15">
      <c r="A25" s="8" t="s">
        <v>26</v>
      </c>
      <c r="B25" s="9">
        <v>802</v>
      </c>
      <c r="C25" s="9">
        <v>12</v>
      </c>
      <c r="D25" s="9">
        <f t="shared" si="1"/>
        <v>814</v>
      </c>
      <c r="E25" s="9">
        <v>4522</v>
      </c>
      <c r="F25" s="9">
        <v>73</v>
      </c>
      <c r="G25" s="9">
        <f t="shared" si="2"/>
        <v>4595</v>
      </c>
      <c r="H25" s="10">
        <f t="shared" si="3"/>
        <v>463.84039900249377</v>
      </c>
      <c r="I25" s="10">
        <f t="shared" si="3"/>
        <v>508.3333333333333</v>
      </c>
      <c r="J25" s="11">
        <f t="shared" si="4"/>
        <v>464.49631449631454</v>
      </c>
    </row>
    <row r="26" spans="1:10" ht="15">
      <c r="A26" s="12" t="s">
        <v>27</v>
      </c>
      <c r="B26" s="4">
        <v>70</v>
      </c>
      <c r="C26" s="4"/>
      <c r="D26" s="4">
        <f t="shared" si="1"/>
        <v>70</v>
      </c>
      <c r="E26" s="4">
        <v>118</v>
      </c>
      <c r="F26" s="4"/>
      <c r="G26" s="4">
        <f t="shared" si="2"/>
        <v>118</v>
      </c>
      <c r="H26" s="6">
        <f t="shared" si="3"/>
        <v>68.57142857142857</v>
      </c>
      <c r="I26" s="6"/>
      <c r="J26" s="7">
        <f t="shared" si="4"/>
        <v>68.57142857142857</v>
      </c>
    </row>
    <row r="27" spans="1:10" ht="15">
      <c r="A27" s="8" t="s">
        <v>28</v>
      </c>
      <c r="B27" s="9">
        <v>6135</v>
      </c>
      <c r="C27" s="9">
        <v>67</v>
      </c>
      <c r="D27" s="9">
        <f t="shared" si="1"/>
        <v>6202</v>
      </c>
      <c r="E27" s="9">
        <v>6197</v>
      </c>
      <c r="F27" s="9">
        <v>78</v>
      </c>
      <c r="G27" s="9">
        <f t="shared" si="2"/>
        <v>6275</v>
      </c>
      <c r="H27" s="10">
        <f t="shared" si="3"/>
        <v>1.0105949470252649</v>
      </c>
      <c r="I27" s="10">
        <f t="shared" si="3"/>
        <v>16.417910447761194</v>
      </c>
      <c r="J27" s="11">
        <f t="shared" si="4"/>
        <v>1.1770396646243149</v>
      </c>
    </row>
    <row r="28" spans="1:10" ht="15">
      <c r="A28" s="12" t="s">
        <v>29</v>
      </c>
      <c r="B28" s="4">
        <v>13628</v>
      </c>
      <c r="C28" s="4">
        <v>195</v>
      </c>
      <c r="D28" s="4">
        <f t="shared" si="1"/>
        <v>13823</v>
      </c>
      <c r="E28" s="4">
        <v>14172</v>
      </c>
      <c r="F28" s="4">
        <v>140</v>
      </c>
      <c r="G28" s="4">
        <f t="shared" si="2"/>
        <v>14312</v>
      </c>
      <c r="H28" s="6">
        <f t="shared" si="3"/>
        <v>3.991781626063986</v>
      </c>
      <c r="I28" s="6">
        <f t="shared" si="3"/>
        <v>-28.205128205128204</v>
      </c>
      <c r="J28" s="7">
        <f t="shared" si="4"/>
        <v>3.5375822903855894</v>
      </c>
    </row>
    <row r="29" spans="1:10" ht="15">
      <c r="A29" s="8" t="s">
        <v>30</v>
      </c>
      <c r="B29" s="9">
        <v>6706</v>
      </c>
      <c r="C29" s="9">
        <v>341</v>
      </c>
      <c r="D29" s="9">
        <f t="shared" si="1"/>
        <v>7047</v>
      </c>
      <c r="E29" s="9">
        <v>6848</v>
      </c>
      <c r="F29" s="9">
        <v>245</v>
      </c>
      <c r="G29" s="9">
        <f t="shared" si="2"/>
        <v>7093</v>
      </c>
      <c r="H29" s="10">
        <f t="shared" si="3"/>
        <v>2.1175067104085894</v>
      </c>
      <c r="I29" s="10">
        <f t="shared" si="3"/>
        <v>-28.152492668621704</v>
      </c>
      <c r="J29" s="11">
        <f t="shared" si="4"/>
        <v>0.6527600397332198</v>
      </c>
    </row>
    <row r="30" spans="1:10" ht="15">
      <c r="A30" s="12" t="s">
        <v>31</v>
      </c>
      <c r="B30" s="4">
        <v>2573</v>
      </c>
      <c r="C30" s="4">
        <v>16</v>
      </c>
      <c r="D30" s="4">
        <f t="shared" si="1"/>
        <v>2589</v>
      </c>
      <c r="E30" s="4">
        <v>2636</v>
      </c>
      <c r="F30" s="4">
        <v>16</v>
      </c>
      <c r="G30" s="4">
        <f t="shared" si="2"/>
        <v>2652</v>
      </c>
      <c r="H30" s="6">
        <f t="shared" si="3"/>
        <v>2.4485036921881074</v>
      </c>
      <c r="I30" s="6">
        <f t="shared" si="3"/>
        <v>0</v>
      </c>
      <c r="J30" s="7">
        <f t="shared" si="4"/>
        <v>2.4333719582850524</v>
      </c>
    </row>
    <row r="31" spans="1:10" ht="15">
      <c r="A31" s="8" t="s">
        <v>64</v>
      </c>
      <c r="B31" s="9">
        <v>4274</v>
      </c>
      <c r="C31" s="9">
        <v>422</v>
      </c>
      <c r="D31" s="9">
        <f t="shared" si="1"/>
        <v>4696</v>
      </c>
      <c r="E31" s="9">
        <v>4556</v>
      </c>
      <c r="F31" s="9">
        <v>508</v>
      </c>
      <c r="G31" s="9">
        <f t="shared" si="2"/>
        <v>5064</v>
      </c>
      <c r="H31" s="10">
        <f t="shared" si="3"/>
        <v>6.5980346279831545</v>
      </c>
      <c r="I31" s="10">
        <f t="shared" si="3"/>
        <v>20.379146919431278</v>
      </c>
      <c r="J31" s="11">
        <f t="shared" si="4"/>
        <v>7.836456558773425</v>
      </c>
    </row>
    <row r="32" spans="1:10" ht="15">
      <c r="A32" s="12" t="s">
        <v>32</v>
      </c>
      <c r="B32" s="4"/>
      <c r="C32" s="4"/>
      <c r="D32" s="4"/>
      <c r="E32" s="4">
        <v>196</v>
      </c>
      <c r="F32" s="4"/>
      <c r="G32" s="4">
        <f>+E32+F32</f>
        <v>196</v>
      </c>
      <c r="H32" s="6"/>
      <c r="I32" s="6"/>
      <c r="J32" s="7"/>
    </row>
    <row r="33" spans="1:10" ht="15">
      <c r="A33" s="8" t="s">
        <v>33</v>
      </c>
      <c r="B33" s="9">
        <v>6774</v>
      </c>
      <c r="C33" s="9">
        <v>2904</v>
      </c>
      <c r="D33" s="9">
        <f t="shared" si="1"/>
        <v>9678</v>
      </c>
      <c r="E33" s="9">
        <v>7110</v>
      </c>
      <c r="F33" s="9">
        <v>2497</v>
      </c>
      <c r="G33" s="9">
        <f t="shared" si="2"/>
        <v>9607</v>
      </c>
      <c r="H33" s="10">
        <f t="shared" si="3"/>
        <v>4.9601417183348095</v>
      </c>
      <c r="I33" s="10">
        <f t="shared" si="3"/>
        <v>-14.015151515151514</v>
      </c>
      <c r="J33" s="11">
        <f t="shared" si="4"/>
        <v>-0.7336226493077083</v>
      </c>
    </row>
    <row r="34" spans="1:10" ht="15">
      <c r="A34" s="12" t="s">
        <v>34</v>
      </c>
      <c r="B34" s="4">
        <v>1413</v>
      </c>
      <c r="C34" s="4"/>
      <c r="D34" s="4">
        <f t="shared" si="1"/>
        <v>1413</v>
      </c>
      <c r="E34" s="4">
        <v>1548</v>
      </c>
      <c r="F34" s="4">
        <v>13</v>
      </c>
      <c r="G34" s="4">
        <f t="shared" si="2"/>
        <v>1561</v>
      </c>
      <c r="H34" s="6">
        <f t="shared" si="3"/>
        <v>9.554140127388536</v>
      </c>
      <c r="I34" s="6"/>
      <c r="J34" s="7">
        <f t="shared" si="4"/>
        <v>10.474168435951874</v>
      </c>
    </row>
    <row r="35" spans="1:10" ht="15">
      <c r="A35" s="8" t="s">
        <v>35</v>
      </c>
      <c r="B35" s="9">
        <v>13782</v>
      </c>
      <c r="C35" s="9">
        <v>796</v>
      </c>
      <c r="D35" s="9">
        <f t="shared" si="1"/>
        <v>14578</v>
      </c>
      <c r="E35" s="9">
        <v>22306</v>
      </c>
      <c r="F35" s="9">
        <v>1071</v>
      </c>
      <c r="G35" s="9">
        <f t="shared" si="2"/>
        <v>23377</v>
      </c>
      <c r="H35" s="10">
        <f t="shared" si="3"/>
        <v>61.84878827456102</v>
      </c>
      <c r="I35" s="10">
        <f t="shared" si="3"/>
        <v>34.54773869346734</v>
      </c>
      <c r="J35" s="11">
        <f t="shared" si="4"/>
        <v>60.35807380985045</v>
      </c>
    </row>
    <row r="36" spans="1:10" ht="15">
      <c r="A36" s="12" t="s">
        <v>36</v>
      </c>
      <c r="B36" s="4">
        <v>1889</v>
      </c>
      <c r="C36" s="4"/>
      <c r="D36" s="4">
        <f t="shared" si="1"/>
        <v>1889</v>
      </c>
      <c r="E36" s="4">
        <v>2362</v>
      </c>
      <c r="F36" s="4">
        <v>2</v>
      </c>
      <c r="G36" s="4">
        <f t="shared" si="2"/>
        <v>2364</v>
      </c>
      <c r="H36" s="6">
        <f t="shared" si="3"/>
        <v>25.039703546850184</v>
      </c>
      <c r="I36" s="6"/>
      <c r="J36" s="7">
        <f t="shared" si="4"/>
        <v>25.145579671784013</v>
      </c>
    </row>
    <row r="37" spans="1:10" ht="15">
      <c r="A37" s="8" t="s">
        <v>37</v>
      </c>
      <c r="B37" s="9">
        <v>3083</v>
      </c>
      <c r="C37" s="9">
        <v>12</v>
      </c>
      <c r="D37" s="9">
        <f t="shared" si="1"/>
        <v>3095</v>
      </c>
      <c r="E37" s="9">
        <v>3209</v>
      </c>
      <c r="F37" s="9">
        <v>15</v>
      </c>
      <c r="G37" s="9">
        <f t="shared" si="2"/>
        <v>3224</v>
      </c>
      <c r="H37" s="10">
        <f t="shared" si="3"/>
        <v>4.086928316574765</v>
      </c>
      <c r="I37" s="10">
        <f t="shared" si="3"/>
        <v>25</v>
      </c>
      <c r="J37" s="11">
        <f t="shared" si="4"/>
        <v>4.168012924071082</v>
      </c>
    </row>
    <row r="38" spans="1:10" ht="15">
      <c r="A38" s="12" t="s">
        <v>38</v>
      </c>
      <c r="B38" s="4">
        <v>844</v>
      </c>
      <c r="C38" s="4"/>
      <c r="D38" s="4">
        <f t="shared" si="1"/>
        <v>844</v>
      </c>
      <c r="E38" s="4">
        <v>833</v>
      </c>
      <c r="F38" s="4">
        <v>1</v>
      </c>
      <c r="G38" s="4">
        <f t="shared" si="2"/>
        <v>834</v>
      </c>
      <c r="H38" s="6">
        <f t="shared" si="3"/>
        <v>-1.3033175355450237</v>
      </c>
      <c r="I38" s="6"/>
      <c r="J38" s="7">
        <f t="shared" si="4"/>
        <v>-1.1848341232227488</v>
      </c>
    </row>
    <row r="39" spans="1:10" ht="15">
      <c r="A39" s="8" t="s">
        <v>39</v>
      </c>
      <c r="B39" s="9">
        <v>11748</v>
      </c>
      <c r="C39" s="9">
        <v>2352</v>
      </c>
      <c r="D39" s="9">
        <f t="shared" si="1"/>
        <v>14100</v>
      </c>
      <c r="E39" s="9">
        <v>13143</v>
      </c>
      <c r="F39" s="9">
        <v>1906</v>
      </c>
      <c r="G39" s="9">
        <f t="shared" si="2"/>
        <v>15049</v>
      </c>
      <c r="H39" s="10">
        <f t="shared" si="3"/>
        <v>11.874361593462716</v>
      </c>
      <c r="I39" s="10">
        <f t="shared" si="3"/>
        <v>-18.962585034013603</v>
      </c>
      <c r="J39" s="11">
        <f t="shared" si="4"/>
        <v>6.7304964539007095</v>
      </c>
    </row>
    <row r="40" spans="1:10" ht="15">
      <c r="A40" s="12" t="s">
        <v>40</v>
      </c>
      <c r="B40" s="4">
        <v>697</v>
      </c>
      <c r="C40" s="4">
        <v>20</v>
      </c>
      <c r="D40" s="4">
        <f t="shared" si="1"/>
        <v>717</v>
      </c>
      <c r="E40" s="4">
        <v>844</v>
      </c>
      <c r="F40" s="4">
        <v>35</v>
      </c>
      <c r="G40" s="4">
        <f t="shared" si="2"/>
        <v>879</v>
      </c>
      <c r="H40" s="6">
        <f t="shared" si="3"/>
        <v>21.09038737446198</v>
      </c>
      <c r="I40" s="6">
        <f t="shared" si="3"/>
        <v>75</v>
      </c>
      <c r="J40" s="7">
        <f t="shared" si="4"/>
        <v>22.594142259414227</v>
      </c>
    </row>
    <row r="41" spans="1:10" ht="15">
      <c r="A41" s="8" t="s">
        <v>41</v>
      </c>
      <c r="B41" s="9">
        <v>8928</v>
      </c>
      <c r="C41" s="9">
        <v>849</v>
      </c>
      <c r="D41" s="9">
        <f t="shared" si="1"/>
        <v>9777</v>
      </c>
      <c r="E41" s="9">
        <v>7953</v>
      </c>
      <c r="F41" s="9">
        <v>772</v>
      </c>
      <c r="G41" s="9">
        <f t="shared" si="2"/>
        <v>8725</v>
      </c>
      <c r="H41" s="10">
        <f t="shared" si="3"/>
        <v>-10.920698924731182</v>
      </c>
      <c r="I41" s="10">
        <f t="shared" si="3"/>
        <v>-9.069493521790342</v>
      </c>
      <c r="J41" s="11">
        <f t="shared" si="4"/>
        <v>-10.75994681395111</v>
      </c>
    </row>
    <row r="42" spans="1:10" ht="15">
      <c r="A42" s="12" t="s">
        <v>42</v>
      </c>
      <c r="B42" s="4">
        <v>6480</v>
      </c>
      <c r="C42" s="4">
        <v>110</v>
      </c>
      <c r="D42" s="4">
        <f t="shared" si="1"/>
        <v>6590</v>
      </c>
      <c r="E42" s="4">
        <v>6973</v>
      </c>
      <c r="F42" s="4">
        <v>104</v>
      </c>
      <c r="G42" s="4">
        <f t="shared" si="2"/>
        <v>7077</v>
      </c>
      <c r="H42" s="6">
        <f t="shared" si="3"/>
        <v>7.6080246913580245</v>
      </c>
      <c r="I42" s="6">
        <f t="shared" si="3"/>
        <v>-5.454545454545454</v>
      </c>
      <c r="J42" s="7">
        <f t="shared" si="4"/>
        <v>7.389984825493172</v>
      </c>
    </row>
    <row r="43" spans="1:10" ht="15">
      <c r="A43" s="8" t="s">
        <v>43</v>
      </c>
      <c r="B43" s="9">
        <v>3546</v>
      </c>
      <c r="C43" s="9">
        <v>1</v>
      </c>
      <c r="D43" s="9">
        <f t="shared" si="1"/>
        <v>3547</v>
      </c>
      <c r="E43" s="9">
        <v>4376</v>
      </c>
      <c r="F43" s="9">
        <v>8</v>
      </c>
      <c r="G43" s="9">
        <f t="shared" si="2"/>
        <v>4384</v>
      </c>
      <c r="H43" s="10">
        <f t="shared" si="3"/>
        <v>23.406655386350817</v>
      </c>
      <c r="I43" s="10">
        <f t="shared" si="3"/>
        <v>700</v>
      </c>
      <c r="J43" s="11">
        <f t="shared" si="4"/>
        <v>23.597406258810263</v>
      </c>
    </row>
    <row r="44" spans="1:10" ht="15">
      <c r="A44" s="12" t="s">
        <v>44</v>
      </c>
      <c r="B44" s="4">
        <v>2282</v>
      </c>
      <c r="C44" s="4">
        <v>12</v>
      </c>
      <c r="D44" s="4">
        <f t="shared" si="1"/>
        <v>2294</v>
      </c>
      <c r="E44" s="4">
        <v>2478</v>
      </c>
      <c r="F44" s="4">
        <v>17</v>
      </c>
      <c r="G44" s="4">
        <f t="shared" si="2"/>
        <v>2495</v>
      </c>
      <c r="H44" s="6">
        <f t="shared" si="3"/>
        <v>8.588957055214724</v>
      </c>
      <c r="I44" s="6">
        <f t="shared" si="3"/>
        <v>41.66666666666667</v>
      </c>
      <c r="J44" s="7">
        <f t="shared" si="4"/>
        <v>8.761987794245858</v>
      </c>
    </row>
    <row r="45" spans="1:10" ht="15">
      <c r="A45" s="8" t="s">
        <v>45</v>
      </c>
      <c r="B45" s="9">
        <v>2912</v>
      </c>
      <c r="C45" s="9">
        <v>74</v>
      </c>
      <c r="D45" s="9">
        <f t="shared" si="1"/>
        <v>2986</v>
      </c>
      <c r="E45" s="9">
        <v>3622</v>
      </c>
      <c r="F45" s="9">
        <v>104</v>
      </c>
      <c r="G45" s="9">
        <f t="shared" si="2"/>
        <v>3726</v>
      </c>
      <c r="H45" s="10">
        <f t="shared" si="3"/>
        <v>24.38186813186813</v>
      </c>
      <c r="I45" s="10">
        <f t="shared" si="3"/>
        <v>40.54054054054054</v>
      </c>
      <c r="J45" s="11">
        <f t="shared" si="4"/>
        <v>24.78231748158071</v>
      </c>
    </row>
    <row r="46" spans="1:10" ht="15">
      <c r="A46" s="12" t="s">
        <v>46</v>
      </c>
      <c r="B46" s="4"/>
      <c r="C46" s="4"/>
      <c r="D46" s="4"/>
      <c r="E46" s="4">
        <v>1806</v>
      </c>
      <c r="F46" s="4">
        <v>8</v>
      </c>
      <c r="G46" s="4">
        <f>+E46+F46</f>
        <v>1814</v>
      </c>
      <c r="H46" s="6"/>
      <c r="I46" s="6"/>
      <c r="J46" s="7"/>
    </row>
    <row r="47" spans="1:10" ht="15">
      <c r="A47" s="8" t="s">
        <v>47</v>
      </c>
      <c r="B47" s="9">
        <v>13662</v>
      </c>
      <c r="C47" s="9">
        <v>827</v>
      </c>
      <c r="D47" s="9">
        <f t="shared" si="1"/>
        <v>14489</v>
      </c>
      <c r="E47" s="9">
        <v>16292</v>
      </c>
      <c r="F47" s="9">
        <v>802</v>
      </c>
      <c r="G47" s="9">
        <f t="shared" si="2"/>
        <v>17094</v>
      </c>
      <c r="H47" s="10">
        <f t="shared" si="3"/>
        <v>19.250475772214905</v>
      </c>
      <c r="I47" s="10">
        <f t="shared" si="3"/>
        <v>-3.0229746070133015</v>
      </c>
      <c r="J47" s="11">
        <f t="shared" si="4"/>
        <v>17.979156601559804</v>
      </c>
    </row>
    <row r="48" spans="1:10" ht="15">
      <c r="A48" s="12" t="s">
        <v>48</v>
      </c>
      <c r="B48" s="4">
        <v>418</v>
      </c>
      <c r="C48" s="4"/>
      <c r="D48" s="4">
        <f t="shared" si="1"/>
        <v>418</v>
      </c>
      <c r="E48" s="4">
        <v>1106</v>
      </c>
      <c r="F48" s="4"/>
      <c r="G48" s="4">
        <f t="shared" si="2"/>
        <v>1106</v>
      </c>
      <c r="H48" s="6">
        <f t="shared" si="3"/>
        <v>164.5933014354067</v>
      </c>
      <c r="I48" s="6"/>
      <c r="J48" s="7">
        <f t="shared" si="4"/>
        <v>164.5933014354067</v>
      </c>
    </row>
    <row r="49" spans="1:10" ht="15">
      <c r="A49" s="8" t="s">
        <v>49</v>
      </c>
      <c r="B49" s="9">
        <v>1132</v>
      </c>
      <c r="C49" s="9"/>
      <c r="D49" s="9">
        <f t="shared" si="1"/>
        <v>1132</v>
      </c>
      <c r="E49" s="9">
        <v>1065</v>
      </c>
      <c r="F49" s="9">
        <v>5</v>
      </c>
      <c r="G49" s="9">
        <f t="shared" si="2"/>
        <v>1070</v>
      </c>
      <c r="H49" s="10">
        <f t="shared" si="3"/>
        <v>-5.918727915194346</v>
      </c>
      <c r="I49" s="10"/>
      <c r="J49" s="11">
        <f t="shared" si="4"/>
        <v>-5.477031802120141</v>
      </c>
    </row>
    <row r="50" spans="1:10" ht="15">
      <c r="A50" s="12" t="s">
        <v>50</v>
      </c>
      <c r="B50" s="4">
        <v>3496</v>
      </c>
      <c r="C50" s="4">
        <v>80</v>
      </c>
      <c r="D50" s="4">
        <f t="shared" si="1"/>
        <v>3576</v>
      </c>
      <c r="E50" s="4">
        <v>4200</v>
      </c>
      <c r="F50" s="4">
        <v>60</v>
      </c>
      <c r="G50" s="4">
        <f t="shared" si="2"/>
        <v>4260</v>
      </c>
      <c r="H50" s="6">
        <f t="shared" si="3"/>
        <v>20.137299771167047</v>
      </c>
      <c r="I50" s="6">
        <f t="shared" si="3"/>
        <v>-25</v>
      </c>
      <c r="J50" s="7">
        <f t="shared" si="4"/>
        <v>19.12751677852349</v>
      </c>
    </row>
    <row r="51" spans="1:10" ht="15">
      <c r="A51" s="8" t="s">
        <v>51</v>
      </c>
      <c r="B51" s="9">
        <v>4941</v>
      </c>
      <c r="C51" s="9">
        <v>96</v>
      </c>
      <c r="D51" s="9">
        <f t="shared" si="1"/>
        <v>5037</v>
      </c>
      <c r="E51" s="9">
        <v>5599</v>
      </c>
      <c r="F51" s="9">
        <v>166</v>
      </c>
      <c r="G51" s="9">
        <f t="shared" si="2"/>
        <v>5765</v>
      </c>
      <c r="H51" s="10">
        <f t="shared" si="3"/>
        <v>13.31714227889091</v>
      </c>
      <c r="I51" s="10">
        <f t="shared" si="3"/>
        <v>72.91666666666666</v>
      </c>
      <c r="J51" s="11">
        <f t="shared" si="4"/>
        <v>14.453047448878301</v>
      </c>
    </row>
    <row r="52" spans="1:10" ht="15">
      <c r="A52" s="12" t="s">
        <v>52</v>
      </c>
      <c r="B52" s="4">
        <v>2306</v>
      </c>
      <c r="C52" s="4">
        <v>3</v>
      </c>
      <c r="D52" s="4">
        <f t="shared" si="1"/>
        <v>2309</v>
      </c>
      <c r="E52" s="4">
        <v>2604</v>
      </c>
      <c r="F52" s="4">
        <v>2</v>
      </c>
      <c r="G52" s="4">
        <f t="shared" si="2"/>
        <v>2606</v>
      </c>
      <c r="H52" s="6">
        <f t="shared" si="3"/>
        <v>12.922810060711187</v>
      </c>
      <c r="I52" s="6">
        <f t="shared" si="3"/>
        <v>-33.33333333333333</v>
      </c>
      <c r="J52" s="7">
        <f t="shared" si="4"/>
        <v>12.862711130359465</v>
      </c>
    </row>
    <row r="53" spans="1:10" ht="15">
      <c r="A53" s="8" t="s">
        <v>53</v>
      </c>
      <c r="B53" s="9">
        <v>18393</v>
      </c>
      <c r="C53" s="9">
        <v>835</v>
      </c>
      <c r="D53" s="9">
        <f t="shared" si="1"/>
        <v>19228</v>
      </c>
      <c r="E53" s="9">
        <v>24923</v>
      </c>
      <c r="F53" s="9">
        <v>1989</v>
      </c>
      <c r="G53" s="9">
        <f t="shared" si="2"/>
        <v>26912</v>
      </c>
      <c r="H53" s="10">
        <f t="shared" si="3"/>
        <v>35.50263687272332</v>
      </c>
      <c r="I53" s="10">
        <f t="shared" si="3"/>
        <v>138.20359281437126</v>
      </c>
      <c r="J53" s="11">
        <f t="shared" si="4"/>
        <v>39.96255460786353</v>
      </c>
    </row>
    <row r="54" spans="1:10" ht="15">
      <c r="A54" s="12" t="s">
        <v>54</v>
      </c>
      <c r="B54" s="4">
        <v>899</v>
      </c>
      <c r="C54" s="4"/>
      <c r="D54" s="4">
        <f t="shared" si="1"/>
        <v>899</v>
      </c>
      <c r="E54" s="4">
        <v>1177</v>
      </c>
      <c r="F54" s="4"/>
      <c r="G54" s="4">
        <f t="shared" si="2"/>
        <v>1177</v>
      </c>
      <c r="H54" s="6">
        <f t="shared" si="3"/>
        <v>30.923248053392662</v>
      </c>
      <c r="I54" s="6"/>
      <c r="J54" s="7">
        <f t="shared" si="4"/>
        <v>30.923248053392662</v>
      </c>
    </row>
    <row r="55" spans="1:10" ht="15">
      <c r="A55" s="8" t="s">
        <v>55</v>
      </c>
      <c r="B55" s="9">
        <v>2214</v>
      </c>
      <c r="C55" s="9">
        <v>4</v>
      </c>
      <c r="D55" s="9">
        <f t="shared" si="1"/>
        <v>2218</v>
      </c>
      <c r="E55" s="9">
        <v>1793</v>
      </c>
      <c r="F55" s="9">
        <v>7</v>
      </c>
      <c r="G55" s="9">
        <f t="shared" si="2"/>
        <v>1800</v>
      </c>
      <c r="H55" s="10">
        <f t="shared" si="3"/>
        <v>-19.015356820234867</v>
      </c>
      <c r="I55" s="10">
        <f t="shared" si="3"/>
        <v>75</v>
      </c>
      <c r="J55" s="11">
        <f t="shared" si="4"/>
        <v>-18.84580703336339</v>
      </c>
    </row>
    <row r="56" spans="1:10" ht="15">
      <c r="A56" s="12" t="s">
        <v>56</v>
      </c>
      <c r="B56" s="4">
        <v>9305</v>
      </c>
      <c r="C56" s="4">
        <v>81</v>
      </c>
      <c r="D56" s="4">
        <f t="shared" si="1"/>
        <v>9386</v>
      </c>
      <c r="E56" s="4">
        <v>11128</v>
      </c>
      <c r="F56" s="4">
        <v>135</v>
      </c>
      <c r="G56" s="4">
        <f t="shared" si="2"/>
        <v>11263</v>
      </c>
      <c r="H56" s="6">
        <f t="shared" si="3"/>
        <v>19.591617409994626</v>
      </c>
      <c r="I56" s="6">
        <f t="shared" si="3"/>
        <v>66.66666666666666</v>
      </c>
      <c r="J56" s="7">
        <f t="shared" si="4"/>
        <v>19.997869166844236</v>
      </c>
    </row>
    <row r="57" spans="1:10" ht="15">
      <c r="A57" s="8" t="s">
        <v>65</v>
      </c>
      <c r="B57" s="9">
        <v>819</v>
      </c>
      <c r="C57" s="9">
        <v>246</v>
      </c>
      <c r="D57" s="9">
        <f t="shared" si="1"/>
        <v>1065</v>
      </c>
      <c r="E57" s="9">
        <v>801</v>
      </c>
      <c r="F57" s="9">
        <v>207</v>
      </c>
      <c r="G57" s="9">
        <f t="shared" si="2"/>
        <v>1008</v>
      </c>
      <c r="H57" s="10">
        <f t="shared" si="3"/>
        <v>-2.197802197802198</v>
      </c>
      <c r="I57" s="10">
        <f t="shared" si="3"/>
        <v>-15.853658536585366</v>
      </c>
      <c r="J57" s="11">
        <f t="shared" si="4"/>
        <v>-5.352112676056338</v>
      </c>
    </row>
    <row r="58" spans="1:10" ht="15">
      <c r="A58" s="12" t="s">
        <v>66</v>
      </c>
      <c r="B58" s="4">
        <v>185</v>
      </c>
      <c r="C58" s="4">
        <v>258</v>
      </c>
      <c r="D58" s="4">
        <f t="shared" si="1"/>
        <v>443</v>
      </c>
      <c r="E58" s="4">
        <v>184</v>
      </c>
      <c r="F58" s="4">
        <v>218</v>
      </c>
      <c r="G58" s="4">
        <f t="shared" si="2"/>
        <v>402</v>
      </c>
      <c r="H58" s="6">
        <f t="shared" si="3"/>
        <v>-0.5405405405405406</v>
      </c>
      <c r="I58" s="6">
        <f t="shared" si="3"/>
        <v>-15.503875968992247</v>
      </c>
      <c r="J58" s="7">
        <f t="shared" si="4"/>
        <v>-9.255079006772009</v>
      </c>
    </row>
    <row r="59" spans="1:10" ht="15">
      <c r="A59" s="14" t="s">
        <v>57</v>
      </c>
      <c r="B59" s="15">
        <f>B60-SUM(B5+B9+B19+B31+B57+B58)</f>
        <v>619643</v>
      </c>
      <c r="C59" s="15">
        <f>C60-SUM(C5+C9+C19+C31+C57+C58)</f>
        <v>514832</v>
      </c>
      <c r="D59" s="15">
        <f>D60-SUM(D5+D9+D19+D31+D57+D58)</f>
        <v>1134475</v>
      </c>
      <c r="E59" s="15">
        <f>E60-SUM(E5+E9+E19+E31+E57+E58)</f>
        <v>673935</v>
      </c>
      <c r="F59" s="15">
        <f>F60-SUM(F5+F9+F19+F31+F57+F58)</f>
        <v>533763</v>
      </c>
      <c r="G59" s="15">
        <f>G60-SUM(G5+G9+G19+G31+G57+G58)</f>
        <v>1207698</v>
      </c>
      <c r="H59" s="16">
        <f>+((E59-B59)/B59)*100</f>
        <v>8.761819305632438</v>
      </c>
      <c r="I59" s="16">
        <f t="shared" si="3"/>
        <v>3.677121857227212</v>
      </c>
      <c r="J59" s="16">
        <f t="shared" si="3"/>
        <v>6.454351131580687</v>
      </c>
    </row>
    <row r="60" spans="1:10" ht="15">
      <c r="A60" s="17" t="s">
        <v>58</v>
      </c>
      <c r="B60" s="18">
        <f>SUM(B4:B58)</f>
        <v>754259</v>
      </c>
      <c r="C60" s="18">
        <f>SUM(C4:C58)</f>
        <v>591695</v>
      </c>
      <c r="D60" s="18">
        <f>SUM(D4:D58)</f>
        <v>1345954</v>
      </c>
      <c r="E60" s="18">
        <f>SUM(E4:E58)</f>
        <v>835677</v>
      </c>
      <c r="F60" s="18">
        <f>SUM(F4:F58)</f>
        <v>620764</v>
      </c>
      <c r="G60" s="18">
        <f>SUM(G4:G58)</f>
        <v>1456441</v>
      </c>
      <c r="H60" s="19">
        <f>+((E60-B60)/B60)*100</f>
        <v>10.794435333221083</v>
      </c>
      <c r="I60" s="19">
        <f t="shared" si="3"/>
        <v>4.912835160006422</v>
      </c>
      <c r="J60" s="19">
        <f t="shared" si="3"/>
        <v>8.20882437289833</v>
      </c>
    </row>
    <row r="61" spans="1:10" ht="15.75" thickBot="1">
      <c r="A61" s="20" t="s">
        <v>59</v>
      </c>
      <c r="B61" s="61">
        <v>333017</v>
      </c>
      <c r="C61" s="61"/>
      <c r="D61" s="61"/>
      <c r="E61" s="61">
        <v>358654</v>
      </c>
      <c r="F61" s="61"/>
      <c r="G61" s="61"/>
      <c r="H61" s="62">
        <f>+((E61-B61)/B61)*100</f>
        <v>7.69840578709195</v>
      </c>
      <c r="I61" s="62"/>
      <c r="J61" s="63"/>
    </row>
    <row r="62" spans="1:10" ht="15">
      <c r="A62" s="21" t="s">
        <v>60</v>
      </c>
      <c r="B62" s="22"/>
      <c r="C62" s="22"/>
      <c r="D62" s="22">
        <f>+D60+B61</f>
        <v>1678971</v>
      </c>
      <c r="E62" s="22"/>
      <c r="F62" s="22"/>
      <c r="G62" s="22">
        <f>+G60+E61</f>
        <v>1815095</v>
      </c>
      <c r="H62" s="23"/>
      <c r="I62" s="23"/>
      <c r="J62" s="23">
        <f>+((G62-D62)/D62)*100</f>
        <v>8.107584943396878</v>
      </c>
    </row>
    <row r="63" spans="1:10" ht="15">
      <c r="A63" s="46"/>
      <c r="B63" s="47"/>
      <c r="C63" s="47"/>
      <c r="D63" s="47"/>
      <c r="E63" s="47"/>
      <c r="F63" s="47"/>
      <c r="G63" s="47"/>
      <c r="H63" s="47"/>
      <c r="I63" s="47"/>
      <c r="J63" s="48"/>
    </row>
    <row r="64" spans="1:10" ht="15.75" thickBot="1">
      <c r="A64" s="49"/>
      <c r="B64" s="50"/>
      <c r="C64" s="50"/>
      <c r="D64" s="50"/>
      <c r="E64" s="50"/>
      <c r="F64" s="50"/>
      <c r="G64" s="50"/>
      <c r="H64" s="50"/>
      <c r="I64" s="50"/>
      <c r="J64" s="51"/>
    </row>
    <row r="65" spans="1:10" ht="48.75" customHeight="1">
      <c r="A65" s="52" t="s">
        <v>67</v>
      </c>
      <c r="B65" s="52"/>
      <c r="C65" s="52"/>
      <c r="D65" s="52"/>
      <c r="E65" s="52"/>
      <c r="F65" s="52"/>
      <c r="G65" s="52"/>
      <c r="H65" s="52"/>
      <c r="I65" s="52"/>
      <c r="J65" s="52"/>
    </row>
  </sheetData>
  <sheetProtection/>
  <mergeCells count="11">
    <mergeCell ref="A63:J63"/>
    <mergeCell ref="A64:J64"/>
    <mergeCell ref="A65:J65"/>
    <mergeCell ref="A1:J1"/>
    <mergeCell ref="A2:A3"/>
    <mergeCell ref="B2:D2"/>
    <mergeCell ref="E2:G2"/>
    <mergeCell ref="H2:J2"/>
    <mergeCell ref="B61:D61"/>
    <mergeCell ref="E61:G61"/>
    <mergeCell ref="H61:J61"/>
  </mergeCells>
  <printOptions/>
  <pageMargins left="0.7" right="0.7" top="0.75" bottom="0.75" header="0.3" footer="0.3"/>
  <pageSetup horizontalDpi="600" verticalDpi="600" orientation="portrait" paperSize="9" scale="56" r:id="rId1"/>
</worksheet>
</file>

<file path=xl/worksheets/sheet3.xml><?xml version="1.0" encoding="utf-8"?>
<worksheet xmlns="http://schemas.openxmlformats.org/spreadsheetml/2006/main" xmlns:r="http://schemas.openxmlformats.org/officeDocument/2006/relationships">
  <dimension ref="A1:J64"/>
  <sheetViews>
    <sheetView zoomScale="80" zoomScaleNormal="80" zoomScaleSheetLayoutView="80" zoomScalePageLayoutView="0" workbookViewId="0" topLeftCell="A41">
      <selection activeCell="A64" sqref="A64:J64"/>
    </sheetView>
  </sheetViews>
  <sheetFormatPr defaultColWidth="9.140625" defaultRowHeight="15"/>
  <cols>
    <col min="1" max="1" width="29.00390625" style="0" customWidth="1"/>
    <col min="2" max="10" width="14.28125" style="0" customWidth="1"/>
  </cols>
  <sheetData>
    <row r="1" spans="1:10" ht="21" customHeight="1">
      <c r="A1" s="53" t="s">
        <v>73</v>
      </c>
      <c r="B1" s="54"/>
      <c r="C1" s="54"/>
      <c r="D1" s="54"/>
      <c r="E1" s="54"/>
      <c r="F1" s="54"/>
      <c r="G1" s="54"/>
      <c r="H1" s="54"/>
      <c r="I1" s="54"/>
      <c r="J1" s="55"/>
    </row>
    <row r="2" spans="1:10" ht="26.25" customHeight="1">
      <c r="A2" s="56" t="s">
        <v>1</v>
      </c>
      <c r="B2" s="58" t="s">
        <v>2</v>
      </c>
      <c r="C2" s="58"/>
      <c r="D2" s="58"/>
      <c r="E2" s="58" t="s">
        <v>3</v>
      </c>
      <c r="F2" s="58"/>
      <c r="G2" s="58"/>
      <c r="H2" s="59" t="s">
        <v>4</v>
      </c>
      <c r="I2" s="59"/>
      <c r="J2" s="60"/>
    </row>
    <row r="3" spans="1:10" ht="15">
      <c r="A3" s="57"/>
      <c r="B3" s="1" t="s">
        <v>5</v>
      </c>
      <c r="C3" s="1" t="s">
        <v>6</v>
      </c>
      <c r="D3" s="1" t="s">
        <v>7</v>
      </c>
      <c r="E3" s="1" t="s">
        <v>5</v>
      </c>
      <c r="F3" s="1" t="s">
        <v>6</v>
      </c>
      <c r="G3" s="1" t="s">
        <v>7</v>
      </c>
      <c r="H3" s="1" t="s">
        <v>5</v>
      </c>
      <c r="I3" s="1" t="s">
        <v>6</v>
      </c>
      <c r="J3" s="2" t="s">
        <v>7</v>
      </c>
    </row>
    <row r="4" spans="1:10" ht="15">
      <c r="A4" s="32" t="s">
        <v>8</v>
      </c>
      <c r="B4" s="4">
        <v>132965</v>
      </c>
      <c r="C4" s="4">
        <v>286932</v>
      </c>
      <c r="D4" s="4">
        <f>+B4+C4</f>
        <v>419897</v>
      </c>
      <c r="E4" s="4">
        <v>133429</v>
      </c>
      <c r="F4" s="4">
        <v>313730</v>
      </c>
      <c r="G4" s="4">
        <f>+E4+F4</f>
        <v>447159</v>
      </c>
      <c r="H4" s="5">
        <f>+((E4-B4)/B4)*100</f>
        <v>0.3489640130861505</v>
      </c>
      <c r="I4" s="6">
        <f aca="true" t="shared" si="0" ref="I4:J18">+((F4-C4)/C4)*100</f>
        <v>9.339495072003123</v>
      </c>
      <c r="J4" s="7">
        <f t="shared" si="0"/>
        <v>6.492544600223388</v>
      </c>
    </row>
    <row r="5" spans="1:10" ht="15">
      <c r="A5" s="33" t="s">
        <v>61</v>
      </c>
      <c r="B5" s="9">
        <v>105467</v>
      </c>
      <c r="C5" s="9">
        <v>65826</v>
      </c>
      <c r="D5" s="9">
        <f aca="true" t="shared" si="1" ref="D5:D58">+B5+C5</f>
        <v>171293</v>
      </c>
      <c r="E5" s="9">
        <v>129303</v>
      </c>
      <c r="F5" s="9">
        <v>75751</v>
      </c>
      <c r="G5" s="9">
        <f aca="true" t="shared" si="2" ref="G5:G58">+E5+F5</f>
        <v>205054</v>
      </c>
      <c r="H5" s="10">
        <f>+((E5-B5)/B5)*100</f>
        <v>22.600434259057337</v>
      </c>
      <c r="I5" s="10">
        <f t="shared" si="0"/>
        <v>15.077628900434478</v>
      </c>
      <c r="J5" s="11">
        <f t="shared" si="0"/>
        <v>19.709503599096283</v>
      </c>
    </row>
    <row r="6" spans="1:10" ht="15">
      <c r="A6" s="34" t="s">
        <v>9</v>
      </c>
      <c r="B6" s="4">
        <v>70468</v>
      </c>
      <c r="C6" s="4">
        <v>11640</v>
      </c>
      <c r="D6" s="4">
        <f t="shared" si="1"/>
        <v>82108</v>
      </c>
      <c r="E6" s="4">
        <v>75917</v>
      </c>
      <c r="F6" s="4">
        <v>12031</v>
      </c>
      <c r="G6" s="4">
        <f t="shared" si="2"/>
        <v>87948</v>
      </c>
      <c r="H6" s="6">
        <f>+((E6-B6)/B6)*100</f>
        <v>7.732587841289663</v>
      </c>
      <c r="I6" s="6">
        <f t="shared" si="0"/>
        <v>3.359106529209622</v>
      </c>
      <c r="J6" s="7">
        <f t="shared" si="0"/>
        <v>7.11258342670629</v>
      </c>
    </row>
    <row r="7" spans="1:10" ht="15">
      <c r="A7" s="33" t="s">
        <v>10</v>
      </c>
      <c r="B7" s="9">
        <v>55325</v>
      </c>
      <c r="C7" s="9">
        <v>17372</v>
      </c>
      <c r="D7" s="9">
        <f t="shared" si="1"/>
        <v>72697</v>
      </c>
      <c r="E7" s="9">
        <v>60689</v>
      </c>
      <c r="F7" s="9">
        <v>19191</v>
      </c>
      <c r="G7" s="9">
        <f t="shared" si="2"/>
        <v>79880</v>
      </c>
      <c r="H7" s="10">
        <f>+((E7-B7)/B7)*100</f>
        <v>9.695436059647538</v>
      </c>
      <c r="I7" s="10">
        <f t="shared" si="0"/>
        <v>10.470872668662215</v>
      </c>
      <c r="J7" s="11">
        <f t="shared" si="0"/>
        <v>9.880737857133031</v>
      </c>
    </row>
    <row r="8" spans="1:10" ht="15">
      <c r="A8" s="34" t="s">
        <v>11</v>
      </c>
      <c r="B8" s="4">
        <v>42176</v>
      </c>
      <c r="C8" s="4">
        <v>122584</v>
      </c>
      <c r="D8" s="4">
        <f t="shared" si="1"/>
        <v>164760</v>
      </c>
      <c r="E8" s="4">
        <v>45196</v>
      </c>
      <c r="F8" s="4">
        <v>115829</v>
      </c>
      <c r="G8" s="4">
        <f t="shared" si="2"/>
        <v>161025</v>
      </c>
      <c r="H8" s="6">
        <f>+((E8-B8)/B8)*100</f>
        <v>7.160470409711685</v>
      </c>
      <c r="I8" s="6">
        <f t="shared" si="0"/>
        <v>-5.51050708085884</v>
      </c>
      <c r="J8" s="7">
        <f t="shared" si="0"/>
        <v>-2.2669337217771304</v>
      </c>
    </row>
    <row r="9" spans="1:10" ht="15">
      <c r="A9" s="33" t="s">
        <v>62</v>
      </c>
      <c r="B9" s="9">
        <v>2486</v>
      </c>
      <c r="C9" s="9">
        <v>2788</v>
      </c>
      <c r="D9" s="9">
        <f t="shared" si="1"/>
        <v>5274</v>
      </c>
      <c r="E9" s="9">
        <v>3052</v>
      </c>
      <c r="F9" s="9">
        <v>3458</v>
      </c>
      <c r="G9" s="9">
        <f t="shared" si="2"/>
        <v>6510</v>
      </c>
      <c r="H9" s="10">
        <f>+((E9-B9)/B9)*100</f>
        <v>22.767497988736928</v>
      </c>
      <c r="I9" s="10">
        <f t="shared" si="0"/>
        <v>24.031563845050215</v>
      </c>
      <c r="J9" s="11">
        <f t="shared" si="0"/>
        <v>23.435722411831627</v>
      </c>
    </row>
    <row r="10" spans="1:10" ht="15">
      <c r="A10" s="34" t="s">
        <v>12</v>
      </c>
      <c r="B10" s="4">
        <v>7372</v>
      </c>
      <c r="C10" s="4">
        <v>18323</v>
      </c>
      <c r="D10" s="4">
        <f t="shared" si="1"/>
        <v>25695</v>
      </c>
      <c r="E10" s="4">
        <v>9285</v>
      </c>
      <c r="F10" s="4">
        <v>17816</v>
      </c>
      <c r="G10" s="4">
        <f t="shared" si="2"/>
        <v>27101</v>
      </c>
      <c r="H10" s="6">
        <f>+((E10-B10)/B10)*100</f>
        <v>25.949538795442212</v>
      </c>
      <c r="I10" s="6">
        <f t="shared" si="0"/>
        <v>-2.7670141352398625</v>
      </c>
      <c r="J10" s="7">
        <f t="shared" si="0"/>
        <v>5.471881689044561</v>
      </c>
    </row>
    <row r="11" spans="1:10" ht="15">
      <c r="A11" s="33" t="s">
        <v>13</v>
      </c>
      <c r="B11" s="9">
        <v>15103</v>
      </c>
      <c r="C11" s="9">
        <v>11205</v>
      </c>
      <c r="D11" s="9">
        <f t="shared" si="1"/>
        <v>26308</v>
      </c>
      <c r="E11" s="9">
        <v>16680</v>
      </c>
      <c r="F11" s="9">
        <v>9714</v>
      </c>
      <c r="G11" s="9">
        <f t="shared" si="2"/>
        <v>26394</v>
      </c>
      <c r="H11" s="10">
        <f>+((E11-B11)/B11)*100</f>
        <v>10.441634112427995</v>
      </c>
      <c r="I11" s="10">
        <f t="shared" si="0"/>
        <v>-13.306559571619815</v>
      </c>
      <c r="J11" s="13">
        <f t="shared" si="0"/>
        <v>0.32689676144138663</v>
      </c>
    </row>
    <row r="12" spans="1:10" ht="15">
      <c r="A12" s="34" t="s">
        <v>14</v>
      </c>
      <c r="B12" s="4">
        <v>28739</v>
      </c>
      <c r="C12" s="4">
        <v>5915</v>
      </c>
      <c r="D12" s="4">
        <f t="shared" si="1"/>
        <v>34654</v>
      </c>
      <c r="E12" s="4">
        <v>31289</v>
      </c>
      <c r="F12" s="4">
        <v>6476</v>
      </c>
      <c r="G12" s="4">
        <f t="shared" si="2"/>
        <v>37765</v>
      </c>
      <c r="H12" s="6">
        <f>+((E12-B12)/B12)*100</f>
        <v>8.87296008907756</v>
      </c>
      <c r="I12" s="6">
        <f t="shared" si="0"/>
        <v>9.4843617920541</v>
      </c>
      <c r="J12" s="7">
        <f t="shared" si="0"/>
        <v>8.977318635655337</v>
      </c>
    </row>
    <row r="13" spans="1:10" ht="15">
      <c r="A13" s="33" t="s">
        <v>15</v>
      </c>
      <c r="B13" s="9">
        <v>17569</v>
      </c>
      <c r="C13" s="9">
        <v>1136</v>
      </c>
      <c r="D13" s="9">
        <f t="shared" si="1"/>
        <v>18705</v>
      </c>
      <c r="E13" s="9">
        <v>22165</v>
      </c>
      <c r="F13" s="9">
        <v>909</v>
      </c>
      <c r="G13" s="9">
        <f t="shared" si="2"/>
        <v>23074</v>
      </c>
      <c r="H13" s="10">
        <f>+((E13-B13)/B13)*100</f>
        <v>26.159713131083155</v>
      </c>
      <c r="I13" s="10">
        <f t="shared" si="0"/>
        <v>-19.982394366197184</v>
      </c>
      <c r="J13" s="11">
        <f t="shared" si="0"/>
        <v>23.35739107190591</v>
      </c>
    </row>
    <row r="14" spans="1:10" ht="15">
      <c r="A14" s="34" t="s">
        <v>16</v>
      </c>
      <c r="B14" s="4">
        <v>6376</v>
      </c>
      <c r="C14" s="4">
        <v>112</v>
      </c>
      <c r="D14" s="4">
        <f t="shared" si="1"/>
        <v>6488</v>
      </c>
      <c r="E14" s="4">
        <v>6861</v>
      </c>
      <c r="F14" s="4">
        <v>92</v>
      </c>
      <c r="G14" s="4">
        <f t="shared" si="2"/>
        <v>6953</v>
      </c>
      <c r="H14" s="6">
        <f>+((E14-B14)/B14)*100</f>
        <v>7.606649937264742</v>
      </c>
      <c r="I14" s="6">
        <f t="shared" si="0"/>
        <v>-17.857142857142858</v>
      </c>
      <c r="J14" s="7">
        <f t="shared" si="0"/>
        <v>7.167077681874229</v>
      </c>
    </row>
    <row r="15" spans="1:10" ht="15">
      <c r="A15" s="33" t="s">
        <v>17</v>
      </c>
      <c r="B15" s="9">
        <v>13490</v>
      </c>
      <c r="C15" s="9">
        <v>1304</v>
      </c>
      <c r="D15" s="9">
        <f t="shared" si="1"/>
        <v>14794</v>
      </c>
      <c r="E15" s="9">
        <v>14457</v>
      </c>
      <c r="F15" s="9">
        <v>1294</v>
      </c>
      <c r="G15" s="9">
        <f t="shared" si="2"/>
        <v>15751</v>
      </c>
      <c r="H15" s="10">
        <f>+((E15-B15)/B15)*100</f>
        <v>7.1682727946627125</v>
      </c>
      <c r="I15" s="10">
        <f t="shared" si="0"/>
        <v>-0.7668711656441718</v>
      </c>
      <c r="J15" s="11">
        <f t="shared" si="0"/>
        <v>6.468838718399351</v>
      </c>
    </row>
    <row r="16" spans="1:10" ht="15">
      <c r="A16" s="34" t="s">
        <v>18</v>
      </c>
      <c r="B16" s="4">
        <v>1293</v>
      </c>
      <c r="C16" s="4"/>
      <c r="D16" s="4">
        <f t="shared" si="1"/>
        <v>1293</v>
      </c>
      <c r="E16" s="4">
        <v>1546</v>
      </c>
      <c r="F16" s="4">
        <v>2</v>
      </c>
      <c r="G16" s="4">
        <f t="shared" si="2"/>
        <v>1548</v>
      </c>
      <c r="H16" s="6">
        <f>+((E16-B16)/B16)*100</f>
        <v>19.56689868522815</v>
      </c>
      <c r="I16" s="6"/>
      <c r="J16" s="7">
        <f t="shared" si="0"/>
        <v>19.721577726218097</v>
      </c>
    </row>
    <row r="17" spans="1:10" ht="15">
      <c r="A17" s="33" t="s">
        <v>19</v>
      </c>
      <c r="B17" s="9">
        <v>1406</v>
      </c>
      <c r="C17" s="9"/>
      <c r="D17" s="9">
        <f t="shared" si="1"/>
        <v>1406</v>
      </c>
      <c r="E17" s="9">
        <v>1403</v>
      </c>
      <c r="F17" s="9"/>
      <c r="G17" s="9">
        <f t="shared" si="2"/>
        <v>1403</v>
      </c>
      <c r="H17" s="24">
        <f>+((E17-B17)/B17)*100</f>
        <v>-0.21337126600284498</v>
      </c>
      <c r="I17" s="10"/>
      <c r="J17" s="13">
        <f t="shared" si="0"/>
        <v>-0.21337126600284498</v>
      </c>
    </row>
    <row r="18" spans="1:10" ht="15">
      <c r="A18" s="34" t="s">
        <v>20</v>
      </c>
      <c r="B18" s="4">
        <v>1025</v>
      </c>
      <c r="C18" s="4">
        <v>14</v>
      </c>
      <c r="D18" s="4">
        <f t="shared" si="1"/>
        <v>1039</v>
      </c>
      <c r="E18" s="4">
        <v>1072</v>
      </c>
      <c r="F18" s="4">
        <v>27</v>
      </c>
      <c r="G18" s="4">
        <f t="shared" si="2"/>
        <v>1099</v>
      </c>
      <c r="H18" s="6">
        <f>+((E18-B18)/B18)*100</f>
        <v>4.585365853658536</v>
      </c>
      <c r="I18" s="6">
        <f t="shared" si="0"/>
        <v>92.85714285714286</v>
      </c>
      <c r="J18" s="7">
        <f t="shared" si="0"/>
        <v>5.7747834456207885</v>
      </c>
    </row>
    <row r="19" spans="1:10" ht="15">
      <c r="A19" s="33" t="s">
        <v>63</v>
      </c>
      <c r="B19" s="9"/>
      <c r="C19" s="9"/>
      <c r="D19" s="9"/>
      <c r="E19" s="9"/>
      <c r="F19" s="9"/>
      <c r="G19" s="9"/>
      <c r="H19" s="10"/>
      <c r="I19" s="10"/>
      <c r="J19" s="11"/>
    </row>
    <row r="20" spans="1:10" ht="15">
      <c r="A20" s="34" t="s">
        <v>21</v>
      </c>
      <c r="B20" s="4">
        <v>2628</v>
      </c>
      <c r="C20" s="4">
        <v>60</v>
      </c>
      <c r="D20" s="4">
        <f t="shared" si="1"/>
        <v>2688</v>
      </c>
      <c r="E20" s="4">
        <v>3165</v>
      </c>
      <c r="F20" s="4">
        <v>82</v>
      </c>
      <c r="G20" s="4">
        <f t="shared" si="2"/>
        <v>3247</v>
      </c>
      <c r="H20" s="6">
        <f>+((E20-B20)/B20)*100</f>
        <v>20.4337899543379</v>
      </c>
      <c r="I20" s="6">
        <f>+((F20-C20)/C20)*100</f>
        <v>36.666666666666664</v>
      </c>
      <c r="J20" s="7">
        <f>+((G20-D20)/D20)*100</f>
        <v>20.796130952380953</v>
      </c>
    </row>
    <row r="21" spans="1:10" ht="15">
      <c r="A21" s="33" t="s">
        <v>22</v>
      </c>
      <c r="B21" s="9">
        <v>7</v>
      </c>
      <c r="C21" s="9"/>
      <c r="D21" s="9">
        <f t="shared" si="1"/>
        <v>7</v>
      </c>
      <c r="E21" s="9">
        <v>3</v>
      </c>
      <c r="F21" s="9"/>
      <c r="G21" s="9">
        <f t="shared" si="2"/>
        <v>3</v>
      </c>
      <c r="H21" s="10">
        <f aca="true" t="shared" si="3" ref="H21:J60">+((E21-B21)/B21)*100</f>
        <v>-57.14285714285714</v>
      </c>
      <c r="I21" s="10"/>
      <c r="J21" s="11">
        <f aca="true" t="shared" si="4" ref="J21:J58">+((G21-D21)/D21)*100</f>
        <v>-57.14285714285714</v>
      </c>
    </row>
    <row r="22" spans="1:10" ht="15">
      <c r="A22" s="34" t="s">
        <v>23</v>
      </c>
      <c r="B22" s="4">
        <v>3178</v>
      </c>
      <c r="C22" s="4">
        <v>2</v>
      </c>
      <c r="D22" s="4">
        <f t="shared" si="1"/>
        <v>3180</v>
      </c>
      <c r="E22" s="4">
        <v>1348</v>
      </c>
      <c r="F22" s="4">
        <v>4</v>
      </c>
      <c r="G22" s="4">
        <f t="shared" si="2"/>
        <v>1352</v>
      </c>
      <c r="H22" s="6">
        <f t="shared" si="3"/>
        <v>-57.583385777218375</v>
      </c>
      <c r="I22" s="6">
        <f t="shared" si="3"/>
        <v>100</v>
      </c>
      <c r="J22" s="7">
        <f t="shared" si="4"/>
        <v>-57.484276729559745</v>
      </c>
    </row>
    <row r="23" spans="1:10" ht="15">
      <c r="A23" s="33" t="s">
        <v>24</v>
      </c>
      <c r="B23" s="9">
        <v>1046</v>
      </c>
      <c r="C23" s="9"/>
      <c r="D23" s="9">
        <f t="shared" si="1"/>
        <v>1046</v>
      </c>
      <c r="E23" s="9">
        <v>1072</v>
      </c>
      <c r="F23" s="9"/>
      <c r="G23" s="9">
        <f t="shared" si="2"/>
        <v>1072</v>
      </c>
      <c r="H23" s="10">
        <f t="shared" si="3"/>
        <v>2.48565965583174</v>
      </c>
      <c r="I23" s="10"/>
      <c r="J23" s="11">
        <f t="shared" si="4"/>
        <v>2.48565965583174</v>
      </c>
    </row>
    <row r="24" spans="1:10" ht="15">
      <c r="A24" s="34" t="s">
        <v>25</v>
      </c>
      <c r="B24" s="4">
        <v>1043</v>
      </c>
      <c r="C24" s="4">
        <v>255</v>
      </c>
      <c r="D24" s="4">
        <f t="shared" si="1"/>
        <v>1298</v>
      </c>
      <c r="E24" s="4">
        <v>1334</v>
      </c>
      <c r="F24" s="4">
        <v>181</v>
      </c>
      <c r="G24" s="4">
        <f t="shared" si="2"/>
        <v>1515</v>
      </c>
      <c r="H24" s="6">
        <f t="shared" si="3"/>
        <v>27.900287631831254</v>
      </c>
      <c r="I24" s="6">
        <f t="shared" si="3"/>
        <v>-29.01960784313726</v>
      </c>
      <c r="J24" s="7">
        <f t="shared" si="4"/>
        <v>16.718027734976886</v>
      </c>
    </row>
    <row r="25" spans="1:10" ht="15">
      <c r="A25" s="33" t="s">
        <v>26</v>
      </c>
      <c r="B25" s="9">
        <v>372</v>
      </c>
      <c r="C25" s="9">
        <v>2</v>
      </c>
      <c r="D25" s="9">
        <f t="shared" si="1"/>
        <v>374</v>
      </c>
      <c r="E25" s="9">
        <v>1625</v>
      </c>
      <c r="F25" s="9">
        <v>4</v>
      </c>
      <c r="G25" s="9">
        <f t="shared" si="2"/>
        <v>1629</v>
      </c>
      <c r="H25" s="10">
        <f t="shared" si="3"/>
        <v>336.8279569892473</v>
      </c>
      <c r="I25" s="10">
        <f t="shared" si="3"/>
        <v>100</v>
      </c>
      <c r="J25" s="11">
        <f t="shared" si="4"/>
        <v>335.5614973262032</v>
      </c>
    </row>
    <row r="26" spans="1:10" ht="15">
      <c r="A26" s="34" t="s">
        <v>27</v>
      </c>
      <c r="B26" s="4"/>
      <c r="C26" s="4"/>
      <c r="D26" s="4"/>
      <c r="E26" s="4"/>
      <c r="F26" s="4"/>
      <c r="G26" s="4"/>
      <c r="H26" s="6"/>
      <c r="I26" s="6"/>
      <c r="J26" s="7"/>
    </row>
    <row r="27" spans="1:10" ht="15">
      <c r="A27" s="33" t="s">
        <v>28</v>
      </c>
      <c r="B27" s="9">
        <v>3122</v>
      </c>
      <c r="C27" s="9">
        <v>29</v>
      </c>
      <c r="D27" s="9">
        <f t="shared" si="1"/>
        <v>3151</v>
      </c>
      <c r="E27" s="9">
        <v>3776</v>
      </c>
      <c r="F27" s="9">
        <v>48</v>
      </c>
      <c r="G27" s="9">
        <f t="shared" si="2"/>
        <v>3824</v>
      </c>
      <c r="H27" s="10">
        <f t="shared" si="3"/>
        <v>20.948110185778347</v>
      </c>
      <c r="I27" s="10">
        <f t="shared" si="3"/>
        <v>65.51724137931035</v>
      </c>
      <c r="J27" s="11">
        <f t="shared" si="4"/>
        <v>21.358298952713426</v>
      </c>
    </row>
    <row r="28" spans="1:10" ht="15">
      <c r="A28" s="34" t="s">
        <v>29</v>
      </c>
      <c r="B28" s="4">
        <v>12219</v>
      </c>
      <c r="C28" s="4">
        <v>96</v>
      </c>
      <c r="D28" s="4">
        <f t="shared" si="1"/>
        <v>12315</v>
      </c>
      <c r="E28" s="4">
        <v>13466</v>
      </c>
      <c r="F28" s="4">
        <v>98</v>
      </c>
      <c r="G28" s="4">
        <f t="shared" si="2"/>
        <v>13564</v>
      </c>
      <c r="H28" s="6">
        <f t="shared" si="3"/>
        <v>10.205417791963335</v>
      </c>
      <c r="I28" s="6">
        <f t="shared" si="3"/>
        <v>2.083333333333333</v>
      </c>
      <c r="J28" s="7">
        <f t="shared" si="4"/>
        <v>10.142103126268779</v>
      </c>
    </row>
    <row r="29" spans="1:10" ht="15">
      <c r="A29" s="33" t="s">
        <v>30</v>
      </c>
      <c r="B29" s="9">
        <v>6113</v>
      </c>
      <c r="C29" s="9">
        <v>273</v>
      </c>
      <c r="D29" s="9">
        <f t="shared" si="1"/>
        <v>6386</v>
      </c>
      <c r="E29" s="9">
        <v>6259</v>
      </c>
      <c r="F29" s="9">
        <v>214</v>
      </c>
      <c r="G29" s="9">
        <f t="shared" si="2"/>
        <v>6473</v>
      </c>
      <c r="H29" s="10">
        <f t="shared" si="3"/>
        <v>2.3883526909864226</v>
      </c>
      <c r="I29" s="10">
        <f t="shared" si="3"/>
        <v>-21.611721611721613</v>
      </c>
      <c r="J29" s="11">
        <f t="shared" si="4"/>
        <v>1.3623551518947699</v>
      </c>
    </row>
    <row r="30" spans="1:10" ht="15">
      <c r="A30" s="34" t="s">
        <v>31</v>
      </c>
      <c r="B30" s="4">
        <v>2142</v>
      </c>
      <c r="C30" s="4">
        <v>7</v>
      </c>
      <c r="D30" s="4">
        <f t="shared" si="1"/>
        <v>2149</v>
      </c>
      <c r="E30" s="4">
        <v>2168</v>
      </c>
      <c r="F30" s="4">
        <v>4</v>
      </c>
      <c r="G30" s="4">
        <f t="shared" si="2"/>
        <v>2172</v>
      </c>
      <c r="H30" s="6">
        <f t="shared" si="3"/>
        <v>1.2138188608776845</v>
      </c>
      <c r="I30" s="6">
        <f t="shared" si="3"/>
        <v>-42.857142857142854</v>
      </c>
      <c r="J30" s="7">
        <f t="shared" si="4"/>
        <v>1.0702652396463472</v>
      </c>
    </row>
    <row r="31" spans="1:10" ht="15">
      <c r="A31" s="8" t="s">
        <v>64</v>
      </c>
      <c r="B31" s="9">
        <v>29</v>
      </c>
      <c r="C31" s="9">
        <v>348</v>
      </c>
      <c r="D31" s="9">
        <f t="shared" si="1"/>
        <v>377</v>
      </c>
      <c r="E31" s="9">
        <v>28</v>
      </c>
      <c r="F31" s="9">
        <v>418</v>
      </c>
      <c r="G31" s="9">
        <f t="shared" si="2"/>
        <v>446</v>
      </c>
      <c r="H31" s="10">
        <f t="shared" si="3"/>
        <v>-3.4482758620689653</v>
      </c>
      <c r="I31" s="10">
        <f t="shared" si="3"/>
        <v>20.114942528735632</v>
      </c>
      <c r="J31" s="11">
        <f t="shared" si="4"/>
        <v>18.30238726790451</v>
      </c>
    </row>
    <row r="32" spans="1:10" ht="15">
      <c r="A32" s="12" t="s">
        <v>32</v>
      </c>
      <c r="B32" s="4"/>
      <c r="C32" s="4"/>
      <c r="D32" s="4"/>
      <c r="E32" s="4">
        <v>183</v>
      </c>
      <c r="F32" s="4"/>
      <c r="G32" s="4">
        <f>+E32+F32</f>
        <v>183</v>
      </c>
      <c r="H32" s="6"/>
      <c r="I32" s="6"/>
      <c r="J32" s="7"/>
    </row>
    <row r="33" spans="1:10" ht="15">
      <c r="A33" s="33" t="s">
        <v>33</v>
      </c>
      <c r="B33" s="9">
        <v>6071</v>
      </c>
      <c r="C33" s="9">
        <v>2826</v>
      </c>
      <c r="D33" s="9">
        <f t="shared" si="1"/>
        <v>8897</v>
      </c>
      <c r="E33" s="9">
        <v>6389</v>
      </c>
      <c r="F33" s="9">
        <v>2417</v>
      </c>
      <c r="G33" s="9">
        <f t="shared" si="2"/>
        <v>8806</v>
      </c>
      <c r="H33" s="10">
        <f t="shared" si="3"/>
        <v>5.2380168011859665</v>
      </c>
      <c r="I33" s="10">
        <f t="shared" si="3"/>
        <v>-14.472753007784856</v>
      </c>
      <c r="J33" s="11">
        <f t="shared" si="4"/>
        <v>-1.0228166797797011</v>
      </c>
    </row>
    <row r="34" spans="1:10" ht="15">
      <c r="A34" s="34" t="s">
        <v>34</v>
      </c>
      <c r="B34" s="4">
        <v>1298</v>
      </c>
      <c r="C34" s="4"/>
      <c r="D34" s="4">
        <f t="shared" si="1"/>
        <v>1298</v>
      </c>
      <c r="E34" s="4">
        <v>1388</v>
      </c>
      <c r="F34" s="4"/>
      <c r="G34" s="4">
        <f t="shared" si="2"/>
        <v>1388</v>
      </c>
      <c r="H34" s="6">
        <f t="shared" si="3"/>
        <v>6.933744221879815</v>
      </c>
      <c r="I34" s="6"/>
      <c r="J34" s="7">
        <f t="shared" si="4"/>
        <v>6.933744221879815</v>
      </c>
    </row>
    <row r="35" spans="1:10" ht="15">
      <c r="A35" s="33" t="s">
        <v>35</v>
      </c>
      <c r="B35" s="9">
        <v>558</v>
      </c>
      <c r="C35" s="9">
        <v>643</v>
      </c>
      <c r="D35" s="9">
        <f t="shared" si="1"/>
        <v>1201</v>
      </c>
      <c r="E35" s="9">
        <v>677</v>
      </c>
      <c r="F35" s="9">
        <v>887</v>
      </c>
      <c r="G35" s="9">
        <f t="shared" si="2"/>
        <v>1564</v>
      </c>
      <c r="H35" s="10">
        <f t="shared" si="3"/>
        <v>21.32616487455197</v>
      </c>
      <c r="I35" s="10">
        <f t="shared" si="3"/>
        <v>37.947122861586315</v>
      </c>
      <c r="J35" s="11">
        <f t="shared" si="4"/>
        <v>30.224812656119898</v>
      </c>
    </row>
    <row r="36" spans="1:10" ht="15">
      <c r="A36" s="34" t="s">
        <v>36</v>
      </c>
      <c r="B36" s="4">
        <v>1510</v>
      </c>
      <c r="C36" s="4"/>
      <c r="D36" s="4">
        <f t="shared" si="1"/>
        <v>1510</v>
      </c>
      <c r="E36" s="4">
        <v>1915</v>
      </c>
      <c r="F36" s="4"/>
      <c r="G36" s="4">
        <f t="shared" si="2"/>
        <v>1915</v>
      </c>
      <c r="H36" s="6">
        <f t="shared" si="3"/>
        <v>26.82119205298013</v>
      </c>
      <c r="I36" s="6"/>
      <c r="J36" s="7">
        <f t="shared" si="4"/>
        <v>26.82119205298013</v>
      </c>
    </row>
    <row r="37" spans="1:10" ht="15">
      <c r="A37" s="33" t="s">
        <v>37</v>
      </c>
      <c r="B37" s="9">
        <v>2568</v>
      </c>
      <c r="C37" s="9">
        <v>3</v>
      </c>
      <c r="D37" s="9">
        <f t="shared" si="1"/>
        <v>2571</v>
      </c>
      <c r="E37" s="9">
        <v>2688</v>
      </c>
      <c r="F37" s="9"/>
      <c r="G37" s="9">
        <f t="shared" si="2"/>
        <v>2688</v>
      </c>
      <c r="H37" s="10">
        <f t="shared" si="3"/>
        <v>4.672897196261682</v>
      </c>
      <c r="I37" s="10">
        <f t="shared" si="3"/>
        <v>-100</v>
      </c>
      <c r="J37" s="11">
        <f t="shared" si="4"/>
        <v>4.550758459743291</v>
      </c>
    </row>
    <row r="38" spans="1:10" ht="15">
      <c r="A38" s="34" t="s">
        <v>38</v>
      </c>
      <c r="B38" s="4">
        <v>636</v>
      </c>
      <c r="C38" s="4"/>
      <c r="D38" s="4">
        <f t="shared" si="1"/>
        <v>636</v>
      </c>
      <c r="E38" s="4">
        <v>751</v>
      </c>
      <c r="F38" s="4"/>
      <c r="G38" s="4">
        <f t="shared" si="2"/>
        <v>751</v>
      </c>
      <c r="H38" s="6">
        <f t="shared" si="3"/>
        <v>18.081761006289305</v>
      </c>
      <c r="I38" s="6"/>
      <c r="J38" s="7">
        <f t="shared" si="4"/>
        <v>18.081761006289305</v>
      </c>
    </row>
    <row r="39" spans="1:10" ht="15">
      <c r="A39" s="33" t="s">
        <v>39</v>
      </c>
      <c r="B39" s="9">
        <v>10873</v>
      </c>
      <c r="C39" s="9">
        <v>2047</v>
      </c>
      <c r="D39" s="9">
        <f t="shared" si="1"/>
        <v>12920</v>
      </c>
      <c r="E39" s="9">
        <v>12475</v>
      </c>
      <c r="F39" s="9">
        <v>1691</v>
      </c>
      <c r="G39" s="9">
        <f t="shared" si="2"/>
        <v>14166</v>
      </c>
      <c r="H39" s="10">
        <f t="shared" si="3"/>
        <v>14.733744136852756</v>
      </c>
      <c r="I39" s="10">
        <f t="shared" si="3"/>
        <v>-17.391304347826086</v>
      </c>
      <c r="J39" s="11">
        <f t="shared" si="4"/>
        <v>9.643962848297214</v>
      </c>
    </row>
    <row r="40" spans="1:10" ht="15">
      <c r="A40" s="34" t="s">
        <v>40</v>
      </c>
      <c r="B40" s="4">
        <v>260</v>
      </c>
      <c r="C40" s="4"/>
      <c r="D40" s="4">
        <f t="shared" si="1"/>
        <v>260</v>
      </c>
      <c r="E40" s="4">
        <v>346</v>
      </c>
      <c r="F40" s="4">
        <v>1</v>
      </c>
      <c r="G40" s="4">
        <f t="shared" si="2"/>
        <v>347</v>
      </c>
      <c r="H40" s="6">
        <f t="shared" si="3"/>
        <v>33.07692307692307</v>
      </c>
      <c r="I40" s="6"/>
      <c r="J40" s="7">
        <f t="shared" si="4"/>
        <v>33.46153846153846</v>
      </c>
    </row>
    <row r="41" spans="1:10" ht="15">
      <c r="A41" s="33" t="s">
        <v>41</v>
      </c>
      <c r="B41" s="9">
        <v>6797</v>
      </c>
      <c r="C41" s="9">
        <v>593</v>
      </c>
      <c r="D41" s="9">
        <f t="shared" si="1"/>
        <v>7390</v>
      </c>
      <c r="E41" s="9">
        <v>7291</v>
      </c>
      <c r="F41" s="9">
        <v>618</v>
      </c>
      <c r="G41" s="9">
        <f t="shared" si="2"/>
        <v>7909</v>
      </c>
      <c r="H41" s="10">
        <f t="shared" si="3"/>
        <v>7.267912314256289</v>
      </c>
      <c r="I41" s="10">
        <f t="shared" si="3"/>
        <v>4.215851602023609</v>
      </c>
      <c r="J41" s="11">
        <f t="shared" si="4"/>
        <v>7.023004059539918</v>
      </c>
    </row>
    <row r="42" spans="1:10" ht="15">
      <c r="A42" s="34" t="s">
        <v>42</v>
      </c>
      <c r="B42" s="4">
        <v>4283</v>
      </c>
      <c r="C42" s="4">
        <v>77</v>
      </c>
      <c r="D42" s="4">
        <f t="shared" si="1"/>
        <v>4360</v>
      </c>
      <c r="E42" s="4">
        <v>4960</v>
      </c>
      <c r="F42" s="4">
        <v>66</v>
      </c>
      <c r="G42" s="4">
        <f t="shared" si="2"/>
        <v>5026</v>
      </c>
      <c r="H42" s="6">
        <f t="shared" si="3"/>
        <v>15.806677562456223</v>
      </c>
      <c r="I42" s="6">
        <f t="shared" si="3"/>
        <v>-14.285714285714285</v>
      </c>
      <c r="J42" s="7">
        <f t="shared" si="4"/>
        <v>15.275229357798164</v>
      </c>
    </row>
    <row r="43" spans="1:10" ht="15">
      <c r="A43" s="33" t="s">
        <v>43</v>
      </c>
      <c r="B43" s="9">
        <v>3243</v>
      </c>
      <c r="C43" s="9"/>
      <c r="D43" s="9">
        <f t="shared" si="1"/>
        <v>3243</v>
      </c>
      <c r="E43" s="9">
        <v>3889</v>
      </c>
      <c r="F43" s="9">
        <v>4</v>
      </c>
      <c r="G43" s="9">
        <f t="shared" si="2"/>
        <v>3893</v>
      </c>
      <c r="H43" s="10">
        <f t="shared" si="3"/>
        <v>19.919827320382364</v>
      </c>
      <c r="I43" s="10"/>
      <c r="J43" s="11">
        <f t="shared" si="4"/>
        <v>20.043169904409496</v>
      </c>
    </row>
    <row r="44" spans="1:10" ht="15">
      <c r="A44" s="34" t="s">
        <v>44</v>
      </c>
      <c r="B44" s="4">
        <v>2054</v>
      </c>
      <c r="C44" s="4">
        <v>6</v>
      </c>
      <c r="D44" s="4">
        <f t="shared" si="1"/>
        <v>2060</v>
      </c>
      <c r="E44" s="4">
        <v>2200</v>
      </c>
      <c r="F44" s="4">
        <v>11</v>
      </c>
      <c r="G44" s="4">
        <f t="shared" si="2"/>
        <v>2211</v>
      </c>
      <c r="H44" s="6">
        <f t="shared" si="3"/>
        <v>7.108081791626096</v>
      </c>
      <c r="I44" s="6">
        <f t="shared" si="3"/>
        <v>83.33333333333334</v>
      </c>
      <c r="J44" s="7">
        <f t="shared" si="4"/>
        <v>7.3300970873786415</v>
      </c>
    </row>
    <row r="45" spans="1:10" ht="15">
      <c r="A45" s="33" t="s">
        <v>45</v>
      </c>
      <c r="B45" s="9">
        <v>2279</v>
      </c>
      <c r="C45" s="9">
        <v>8</v>
      </c>
      <c r="D45" s="9">
        <f t="shared" si="1"/>
        <v>2287</v>
      </c>
      <c r="E45" s="9">
        <v>2793</v>
      </c>
      <c r="F45" s="9">
        <v>25</v>
      </c>
      <c r="G45" s="9">
        <f t="shared" si="2"/>
        <v>2818</v>
      </c>
      <c r="H45" s="10">
        <f t="shared" si="3"/>
        <v>22.553751645458533</v>
      </c>
      <c r="I45" s="10">
        <f t="shared" si="3"/>
        <v>212.5</v>
      </c>
      <c r="J45" s="11">
        <f t="shared" si="4"/>
        <v>23.218189768255357</v>
      </c>
    </row>
    <row r="46" spans="1:10" ht="15">
      <c r="A46" s="34" t="s">
        <v>46</v>
      </c>
      <c r="B46" s="4"/>
      <c r="C46" s="4"/>
      <c r="D46" s="4"/>
      <c r="E46" s="4">
        <v>1593</v>
      </c>
      <c r="F46" s="4">
        <v>5</v>
      </c>
      <c r="G46" s="4">
        <f>+E46+F46</f>
        <v>1598</v>
      </c>
      <c r="H46" s="6"/>
      <c r="I46" s="6"/>
      <c r="J46" s="7"/>
    </row>
    <row r="47" spans="1:10" ht="15">
      <c r="A47" s="33" t="s">
        <v>47</v>
      </c>
      <c r="B47" s="9">
        <v>10138</v>
      </c>
      <c r="C47" s="9">
        <v>565</v>
      </c>
      <c r="D47" s="9">
        <f t="shared" si="1"/>
        <v>10703</v>
      </c>
      <c r="E47" s="9">
        <v>11272</v>
      </c>
      <c r="F47" s="9">
        <v>550</v>
      </c>
      <c r="G47" s="9">
        <f t="shared" si="2"/>
        <v>11822</v>
      </c>
      <c r="H47" s="10">
        <f t="shared" si="3"/>
        <v>11.185638192937462</v>
      </c>
      <c r="I47" s="10">
        <f t="shared" si="3"/>
        <v>-2.6548672566371683</v>
      </c>
      <c r="J47" s="11">
        <f t="shared" si="4"/>
        <v>10.455012613285994</v>
      </c>
    </row>
    <row r="48" spans="1:10" ht="15">
      <c r="A48" s="34" t="s">
        <v>48</v>
      </c>
      <c r="B48" s="4">
        <v>334</v>
      </c>
      <c r="C48" s="4"/>
      <c r="D48" s="4">
        <f t="shared" si="1"/>
        <v>334</v>
      </c>
      <c r="E48" s="4">
        <v>915</v>
      </c>
      <c r="F48" s="4"/>
      <c r="G48" s="4">
        <f t="shared" si="2"/>
        <v>915</v>
      </c>
      <c r="H48" s="6">
        <f t="shared" si="3"/>
        <v>173.95209580838323</v>
      </c>
      <c r="I48" s="6"/>
      <c r="J48" s="7">
        <f t="shared" si="4"/>
        <v>173.95209580838323</v>
      </c>
    </row>
    <row r="49" spans="1:10" ht="15">
      <c r="A49" s="33" t="s">
        <v>49</v>
      </c>
      <c r="B49" s="9">
        <v>817</v>
      </c>
      <c r="C49" s="9"/>
      <c r="D49" s="9">
        <f t="shared" si="1"/>
        <v>817</v>
      </c>
      <c r="E49" s="9">
        <v>716</v>
      </c>
      <c r="F49" s="9">
        <v>3</v>
      </c>
      <c r="G49" s="9">
        <f t="shared" si="2"/>
        <v>719</v>
      </c>
      <c r="H49" s="10">
        <f t="shared" si="3"/>
        <v>-12.362301101591187</v>
      </c>
      <c r="I49" s="10"/>
      <c r="J49" s="11">
        <f t="shared" si="4"/>
        <v>-11.995104039167687</v>
      </c>
    </row>
    <row r="50" spans="1:10" ht="15">
      <c r="A50" s="34" t="s">
        <v>50</v>
      </c>
      <c r="B50" s="4">
        <v>3087</v>
      </c>
      <c r="C50" s="4">
        <v>47</v>
      </c>
      <c r="D50" s="4">
        <f t="shared" si="1"/>
        <v>3134</v>
      </c>
      <c r="E50" s="4">
        <v>3755</v>
      </c>
      <c r="F50" s="4">
        <v>38</v>
      </c>
      <c r="G50" s="4">
        <f t="shared" si="2"/>
        <v>3793</v>
      </c>
      <c r="H50" s="6">
        <f t="shared" si="3"/>
        <v>21.639131843213477</v>
      </c>
      <c r="I50" s="6">
        <f t="shared" si="3"/>
        <v>-19.148936170212767</v>
      </c>
      <c r="J50" s="7">
        <f t="shared" si="4"/>
        <v>21.02744097000638</v>
      </c>
    </row>
    <row r="51" spans="1:10" ht="15">
      <c r="A51" s="33" t="s">
        <v>51</v>
      </c>
      <c r="B51" s="9">
        <v>4073</v>
      </c>
      <c r="C51" s="9">
        <v>48</v>
      </c>
      <c r="D51" s="9">
        <f t="shared" si="1"/>
        <v>4121</v>
      </c>
      <c r="E51" s="9">
        <v>4817</v>
      </c>
      <c r="F51" s="9">
        <v>129</v>
      </c>
      <c r="G51" s="9">
        <f t="shared" si="2"/>
        <v>4946</v>
      </c>
      <c r="H51" s="10">
        <f t="shared" si="3"/>
        <v>18.266633930763565</v>
      </c>
      <c r="I51" s="10">
        <f t="shared" si="3"/>
        <v>168.75</v>
      </c>
      <c r="J51" s="11">
        <f t="shared" si="4"/>
        <v>20.01941276389226</v>
      </c>
    </row>
    <row r="52" spans="1:10" ht="15">
      <c r="A52" s="34" t="s">
        <v>52</v>
      </c>
      <c r="B52" s="4">
        <v>1838</v>
      </c>
      <c r="C52" s="4"/>
      <c r="D52" s="4">
        <f t="shared" si="1"/>
        <v>1838</v>
      </c>
      <c r="E52" s="4">
        <v>1814</v>
      </c>
      <c r="F52" s="4"/>
      <c r="G52" s="4">
        <f t="shared" si="2"/>
        <v>1814</v>
      </c>
      <c r="H52" s="6">
        <f t="shared" si="3"/>
        <v>-1.3057671381936888</v>
      </c>
      <c r="I52" s="6"/>
      <c r="J52" s="7">
        <f t="shared" si="4"/>
        <v>-1.3057671381936888</v>
      </c>
    </row>
    <row r="53" spans="1:10" ht="15">
      <c r="A53" s="33" t="s">
        <v>53</v>
      </c>
      <c r="B53" s="9">
        <v>1074</v>
      </c>
      <c r="C53" s="9">
        <v>221</v>
      </c>
      <c r="D53" s="9">
        <f t="shared" si="1"/>
        <v>1295</v>
      </c>
      <c r="E53" s="9">
        <v>1038</v>
      </c>
      <c r="F53" s="9">
        <v>583</v>
      </c>
      <c r="G53" s="9">
        <f t="shared" si="2"/>
        <v>1621</v>
      </c>
      <c r="H53" s="10">
        <f t="shared" si="3"/>
        <v>-3.35195530726257</v>
      </c>
      <c r="I53" s="10">
        <f t="shared" si="3"/>
        <v>163.80090497737555</v>
      </c>
      <c r="J53" s="11">
        <f t="shared" si="4"/>
        <v>25.17374517374517</v>
      </c>
    </row>
    <row r="54" spans="1:10" ht="15">
      <c r="A54" s="34" t="s">
        <v>54</v>
      </c>
      <c r="B54" s="4">
        <v>598</v>
      </c>
      <c r="C54" s="4"/>
      <c r="D54" s="4">
        <f t="shared" si="1"/>
        <v>598</v>
      </c>
      <c r="E54" s="4">
        <v>811</v>
      </c>
      <c r="F54" s="4"/>
      <c r="G54" s="4">
        <f t="shared" si="2"/>
        <v>811</v>
      </c>
      <c r="H54" s="6">
        <f t="shared" si="3"/>
        <v>35.618729096989966</v>
      </c>
      <c r="I54" s="6"/>
      <c r="J54" s="7">
        <f t="shared" si="4"/>
        <v>35.618729096989966</v>
      </c>
    </row>
    <row r="55" spans="1:10" ht="15">
      <c r="A55" s="33" t="s">
        <v>55</v>
      </c>
      <c r="B55" s="9">
        <v>239</v>
      </c>
      <c r="C55" s="9"/>
      <c r="D55" s="9">
        <f t="shared" si="1"/>
        <v>239</v>
      </c>
      <c r="E55" s="9">
        <v>150</v>
      </c>
      <c r="F55" s="9"/>
      <c r="G55" s="9">
        <f t="shared" si="2"/>
        <v>150</v>
      </c>
      <c r="H55" s="10">
        <f t="shared" si="3"/>
        <v>-37.238493723849366</v>
      </c>
      <c r="I55" s="10"/>
      <c r="J55" s="11">
        <f t="shared" si="4"/>
        <v>-37.238493723849366</v>
      </c>
    </row>
    <row r="56" spans="1:10" ht="15">
      <c r="A56" s="34" t="s">
        <v>56</v>
      </c>
      <c r="B56" s="4">
        <v>7606</v>
      </c>
      <c r="C56" s="4">
        <v>18</v>
      </c>
      <c r="D56" s="4">
        <f t="shared" si="1"/>
        <v>7624</v>
      </c>
      <c r="E56" s="4">
        <v>8552</v>
      </c>
      <c r="F56" s="4">
        <v>28</v>
      </c>
      <c r="G56" s="4">
        <f t="shared" si="2"/>
        <v>8580</v>
      </c>
      <c r="H56" s="6">
        <f t="shared" si="3"/>
        <v>12.437549303181699</v>
      </c>
      <c r="I56" s="6">
        <f t="shared" si="3"/>
        <v>55.55555555555556</v>
      </c>
      <c r="J56" s="7">
        <f t="shared" si="4"/>
        <v>12.539349422875132</v>
      </c>
    </row>
    <row r="57" spans="1:10" ht="15">
      <c r="A57" s="33" t="s">
        <v>65</v>
      </c>
      <c r="B57" s="9">
        <v>670</v>
      </c>
      <c r="C57" s="9">
        <v>209</v>
      </c>
      <c r="D57" s="9">
        <f t="shared" si="1"/>
        <v>879</v>
      </c>
      <c r="E57" s="9">
        <v>705</v>
      </c>
      <c r="F57" s="9">
        <v>179</v>
      </c>
      <c r="G57" s="9">
        <f t="shared" si="2"/>
        <v>884</v>
      </c>
      <c r="H57" s="10">
        <f t="shared" si="3"/>
        <v>5.223880597014925</v>
      </c>
      <c r="I57" s="10">
        <f t="shared" si="3"/>
        <v>-14.354066985645932</v>
      </c>
      <c r="J57" s="11">
        <f t="shared" si="4"/>
        <v>0.5688282138794084</v>
      </c>
    </row>
    <row r="58" spans="1:10" ht="15">
      <c r="A58" s="34" t="s">
        <v>66</v>
      </c>
      <c r="B58" s="4"/>
      <c r="C58" s="4">
        <v>240</v>
      </c>
      <c r="D58" s="4">
        <f t="shared" si="1"/>
        <v>240</v>
      </c>
      <c r="E58" s="4">
        <v>6</v>
      </c>
      <c r="F58" s="4">
        <v>204</v>
      </c>
      <c r="G58" s="4">
        <f t="shared" si="2"/>
        <v>210</v>
      </c>
      <c r="H58" s="6"/>
      <c r="I58" s="6">
        <f t="shared" si="3"/>
        <v>-15</v>
      </c>
      <c r="J58" s="7">
        <f t="shared" si="4"/>
        <v>-12.5</v>
      </c>
    </row>
    <row r="59" spans="1:10" ht="15">
      <c r="A59" s="14" t="s">
        <v>57</v>
      </c>
      <c r="B59" s="35">
        <f>+B60-SUM(B5+B9+B19+B31+B57+B58)</f>
        <v>497411</v>
      </c>
      <c r="C59" s="35">
        <f>+C60-SUM(C5+C9+C19+C31+C57+C58)</f>
        <v>484363</v>
      </c>
      <c r="D59" s="35">
        <f>+D60-SUM(D5+D9+D19+D31+D57+D58)</f>
        <v>981774</v>
      </c>
      <c r="E59" s="35">
        <f>+E60-SUM(E5+E9+E19+E31+E57+E58)</f>
        <v>537583</v>
      </c>
      <c r="F59" s="35">
        <f>+F60-SUM(F5+F9+F19+F31+F57+F58)</f>
        <v>504802</v>
      </c>
      <c r="G59" s="35">
        <f>+G60-SUM(G5+G9+G19+G31+G57+G58)</f>
        <v>1042385</v>
      </c>
      <c r="H59" s="36">
        <f>+((E59-B59)/B59)*100</f>
        <v>8.076218660222633</v>
      </c>
      <c r="I59" s="36">
        <f t="shared" si="3"/>
        <v>4.219769057504393</v>
      </c>
      <c r="J59" s="36">
        <f t="shared" si="3"/>
        <v>6.173620405510841</v>
      </c>
    </row>
    <row r="60" spans="1:10" ht="15">
      <c r="A60" s="17" t="s">
        <v>58</v>
      </c>
      <c r="B60" s="37">
        <f>SUM(B4:B58)</f>
        <v>606063</v>
      </c>
      <c r="C60" s="37">
        <f>SUM(C4:C58)</f>
        <v>553774</v>
      </c>
      <c r="D60" s="37">
        <f>SUM(D4:D58)</f>
        <v>1159837</v>
      </c>
      <c r="E60" s="37">
        <f>SUM(E4:E58)</f>
        <v>670677</v>
      </c>
      <c r="F60" s="37">
        <f>SUM(F4:F58)</f>
        <v>584812</v>
      </c>
      <c r="G60" s="37">
        <f>SUM(G4:G58)</f>
        <v>1255489</v>
      </c>
      <c r="H60" s="38">
        <f>+((E60-B60)/B60)*100</f>
        <v>10.661267887991842</v>
      </c>
      <c r="I60" s="38">
        <f t="shared" si="3"/>
        <v>5.6048135159830546</v>
      </c>
      <c r="J60" s="38">
        <f t="shared" si="3"/>
        <v>8.247020917594455</v>
      </c>
    </row>
    <row r="61" spans="1:10" ht="15">
      <c r="A61" s="39"/>
      <c r="B61" s="40"/>
      <c r="C61" s="40"/>
      <c r="D61" s="40"/>
      <c r="E61" s="40"/>
      <c r="F61" s="40"/>
      <c r="G61" s="40"/>
      <c r="H61" s="40"/>
      <c r="I61" s="40"/>
      <c r="J61" s="41"/>
    </row>
    <row r="62" spans="1:10" ht="15">
      <c r="A62" s="39"/>
      <c r="B62" s="40"/>
      <c r="C62" s="40"/>
      <c r="D62" s="40"/>
      <c r="E62" s="40"/>
      <c r="F62" s="40"/>
      <c r="G62" s="40"/>
      <c r="H62" s="40"/>
      <c r="I62" s="40"/>
      <c r="J62" s="41"/>
    </row>
    <row r="63" spans="1:10" ht="15.75" thickBot="1">
      <c r="A63" s="42"/>
      <c r="B63" s="43"/>
      <c r="C63" s="43"/>
      <c r="D63" s="43"/>
      <c r="E63" s="43"/>
      <c r="F63" s="43"/>
      <c r="G63" s="43"/>
      <c r="H63" s="43"/>
      <c r="I63" s="43"/>
      <c r="J63" s="44"/>
    </row>
    <row r="64" spans="1:10" ht="48.75" customHeight="1">
      <c r="A64" s="52" t="s">
        <v>67</v>
      </c>
      <c r="B64" s="52"/>
      <c r="C64" s="52"/>
      <c r="D64" s="52"/>
      <c r="E64" s="52"/>
      <c r="F64" s="52"/>
      <c r="G64" s="52"/>
      <c r="H64" s="52"/>
      <c r="I64" s="52"/>
      <c r="J64" s="52"/>
    </row>
  </sheetData>
  <sheetProtection/>
  <mergeCells count="6">
    <mergeCell ref="A64:J64"/>
    <mergeCell ref="A1:J1"/>
    <mergeCell ref="A2:A3"/>
    <mergeCell ref="B2:D2"/>
    <mergeCell ref="E2:G2"/>
    <mergeCell ref="H2:J2"/>
  </mergeCells>
  <printOptions/>
  <pageMargins left="0.7" right="0.7" top="0.75" bottom="0.75" header="0.3" footer="0.3"/>
  <pageSetup horizontalDpi="600" verticalDpi="600" orientation="portrait" paperSize="9" scale="56" r:id="rId1"/>
</worksheet>
</file>

<file path=xl/worksheets/sheet4.xml><?xml version="1.0" encoding="utf-8"?>
<worksheet xmlns="http://schemas.openxmlformats.org/spreadsheetml/2006/main" xmlns:r="http://schemas.openxmlformats.org/officeDocument/2006/relationships">
  <dimension ref="A1:J64"/>
  <sheetViews>
    <sheetView zoomScale="80" zoomScaleNormal="80" zoomScaleSheetLayoutView="80" zoomScalePageLayoutView="0" workbookViewId="0" topLeftCell="A1">
      <selection activeCell="A69" sqref="A69"/>
    </sheetView>
  </sheetViews>
  <sheetFormatPr defaultColWidth="9.140625" defaultRowHeight="15"/>
  <cols>
    <col min="1" max="1" width="28.140625" style="0" customWidth="1"/>
    <col min="2" max="10" width="14.28125" style="0" customWidth="1"/>
  </cols>
  <sheetData>
    <row r="1" spans="1:10" ht="27.75" customHeight="1">
      <c r="A1" s="53" t="s">
        <v>74</v>
      </c>
      <c r="B1" s="54"/>
      <c r="C1" s="54"/>
      <c r="D1" s="54"/>
      <c r="E1" s="54"/>
      <c r="F1" s="54"/>
      <c r="G1" s="54"/>
      <c r="H1" s="54"/>
      <c r="I1" s="54"/>
      <c r="J1" s="55"/>
    </row>
    <row r="2" spans="1:10" ht="27.75" customHeight="1">
      <c r="A2" s="56" t="s">
        <v>1</v>
      </c>
      <c r="B2" s="58" t="s">
        <v>2</v>
      </c>
      <c r="C2" s="58"/>
      <c r="D2" s="58"/>
      <c r="E2" s="58" t="s">
        <v>3</v>
      </c>
      <c r="F2" s="58"/>
      <c r="G2" s="58"/>
      <c r="H2" s="59" t="s">
        <v>4</v>
      </c>
      <c r="I2" s="59"/>
      <c r="J2" s="60"/>
    </row>
    <row r="3" spans="1:10" ht="15">
      <c r="A3" s="57"/>
      <c r="B3" s="1" t="s">
        <v>5</v>
      </c>
      <c r="C3" s="1" t="s">
        <v>6</v>
      </c>
      <c r="D3" s="1" t="s">
        <v>7</v>
      </c>
      <c r="E3" s="1" t="s">
        <v>5</v>
      </c>
      <c r="F3" s="1" t="s">
        <v>6</v>
      </c>
      <c r="G3" s="1" t="s">
        <v>7</v>
      </c>
      <c r="H3" s="1" t="s">
        <v>5</v>
      </c>
      <c r="I3" s="1" t="s">
        <v>6</v>
      </c>
      <c r="J3" s="2" t="s">
        <v>7</v>
      </c>
    </row>
    <row r="4" spans="1:10" ht="15">
      <c r="A4" s="3" t="s">
        <v>8</v>
      </c>
      <c r="B4" s="4">
        <v>222206.511</v>
      </c>
      <c r="C4" s="4">
        <v>1409321.439</v>
      </c>
      <c r="D4" s="4">
        <f>+B4+C4</f>
        <v>1631527.95</v>
      </c>
      <c r="E4" s="4">
        <v>222203.138</v>
      </c>
      <c r="F4" s="4">
        <v>1510300.016</v>
      </c>
      <c r="G4" s="4">
        <f>+E4+F4</f>
        <v>1732503.154</v>
      </c>
      <c r="H4" s="45">
        <f>+((E4-B4)/B4)*100</f>
        <v>-0.0015179573203380691</v>
      </c>
      <c r="I4" s="6">
        <f aca="true" t="shared" si="0" ref="I4:J18">+((F4-C4)/C4)*100</f>
        <v>7.1650493780645625</v>
      </c>
      <c r="J4" s="7">
        <f t="shared" si="0"/>
        <v>6.188996271868965</v>
      </c>
    </row>
    <row r="5" spans="1:10" ht="15">
      <c r="A5" s="8" t="s">
        <v>61</v>
      </c>
      <c r="B5" s="9">
        <v>113929.31400000001</v>
      </c>
      <c r="C5" s="9">
        <v>169136.05399999997</v>
      </c>
      <c r="D5" s="9">
        <f aca="true" t="shared" si="1" ref="D5:D58">+B5+C5</f>
        <v>283065.368</v>
      </c>
      <c r="E5" s="9">
        <v>137668.37699999998</v>
      </c>
      <c r="F5" s="9">
        <v>187005.608</v>
      </c>
      <c r="G5" s="9">
        <f aca="true" t="shared" si="2" ref="G5:G58">+E5+F5</f>
        <v>324673.985</v>
      </c>
      <c r="H5" s="10">
        <f>+((E5-B5)/B5)*100</f>
        <v>20.836659299115908</v>
      </c>
      <c r="I5" s="10">
        <f t="shared" si="0"/>
        <v>10.565195047059591</v>
      </c>
      <c r="J5" s="11">
        <f t="shared" si="0"/>
        <v>14.699296241707662</v>
      </c>
    </row>
    <row r="6" spans="1:10" ht="15">
      <c r="A6" s="12" t="s">
        <v>9</v>
      </c>
      <c r="B6" s="4">
        <v>79088.942</v>
      </c>
      <c r="C6" s="4">
        <v>31177.488</v>
      </c>
      <c r="D6" s="4">
        <f t="shared" si="1"/>
        <v>110266.43</v>
      </c>
      <c r="E6" s="4">
        <v>82471.263</v>
      </c>
      <c r="F6" s="4">
        <v>31075.378</v>
      </c>
      <c r="G6" s="4">
        <f t="shared" si="2"/>
        <v>113546.641</v>
      </c>
      <c r="H6" s="6">
        <f>+((E6-B6)/B6)*100</f>
        <v>4.276604180645141</v>
      </c>
      <c r="I6" s="5">
        <f t="shared" si="0"/>
        <v>-0.3275119534967043</v>
      </c>
      <c r="J6" s="7">
        <f t="shared" si="0"/>
        <v>2.974804752452773</v>
      </c>
    </row>
    <row r="7" spans="1:10" ht="15">
      <c r="A7" s="8" t="s">
        <v>10</v>
      </c>
      <c r="B7" s="9">
        <v>81410.321</v>
      </c>
      <c r="C7" s="9">
        <v>46232.76299999999</v>
      </c>
      <c r="D7" s="9">
        <f t="shared" si="1"/>
        <v>127643.08399999999</v>
      </c>
      <c r="E7" s="9">
        <v>97536.22</v>
      </c>
      <c r="F7" s="9">
        <v>46664.549</v>
      </c>
      <c r="G7" s="9">
        <f t="shared" si="2"/>
        <v>144200.769</v>
      </c>
      <c r="H7" s="10">
        <f>+((E7-B7)/B7)*100</f>
        <v>19.808175182112358</v>
      </c>
      <c r="I7" s="10">
        <f t="shared" si="0"/>
        <v>0.9339394230018384</v>
      </c>
      <c r="J7" s="11">
        <f t="shared" si="0"/>
        <v>12.971862227960596</v>
      </c>
    </row>
    <row r="8" spans="1:10" ht="15">
      <c r="A8" s="12" t="s">
        <v>11</v>
      </c>
      <c r="B8" s="4">
        <v>60412.58499999999</v>
      </c>
      <c r="C8" s="4">
        <v>301135.707</v>
      </c>
      <c r="D8" s="4">
        <f t="shared" si="1"/>
        <v>361548.292</v>
      </c>
      <c r="E8" s="4">
        <v>64465.12</v>
      </c>
      <c r="F8" s="4">
        <v>283813.552</v>
      </c>
      <c r="G8" s="4">
        <f t="shared" si="2"/>
        <v>348278.672</v>
      </c>
      <c r="H8" s="6">
        <f>+((E8-B8)/B8)*100</f>
        <v>6.708097327733967</v>
      </c>
      <c r="I8" s="6">
        <f t="shared" si="0"/>
        <v>-5.75227533545199</v>
      </c>
      <c r="J8" s="7">
        <f t="shared" si="0"/>
        <v>-3.6702206298902924</v>
      </c>
    </row>
    <row r="9" spans="1:10" ht="15">
      <c r="A9" s="8" t="s">
        <v>62</v>
      </c>
      <c r="B9" s="9">
        <v>2763.3860000000004</v>
      </c>
      <c r="C9" s="9">
        <v>5587.659000000001</v>
      </c>
      <c r="D9" s="9">
        <f t="shared" si="1"/>
        <v>8351.045000000002</v>
      </c>
      <c r="E9" s="9">
        <v>3628.0879999999997</v>
      </c>
      <c r="F9" s="9">
        <v>7353.937</v>
      </c>
      <c r="G9" s="9">
        <f t="shared" si="2"/>
        <v>10982.025</v>
      </c>
      <c r="H9" s="10">
        <f>+((E9-B9)/B9)*100</f>
        <v>31.29139396378208</v>
      </c>
      <c r="I9" s="10">
        <f t="shared" si="0"/>
        <v>31.610339857890384</v>
      </c>
      <c r="J9" s="11">
        <f t="shared" si="0"/>
        <v>31.504799698720305</v>
      </c>
    </row>
    <row r="10" spans="1:10" ht="15">
      <c r="A10" s="12" t="s">
        <v>12</v>
      </c>
      <c r="B10" s="4">
        <v>9993.006</v>
      </c>
      <c r="C10" s="4">
        <v>44324.114</v>
      </c>
      <c r="D10" s="4">
        <f t="shared" si="1"/>
        <v>54317.12</v>
      </c>
      <c r="E10" s="4">
        <v>11243.720000000001</v>
      </c>
      <c r="F10" s="4">
        <v>42701.338</v>
      </c>
      <c r="G10" s="4">
        <f t="shared" si="2"/>
        <v>53945.058000000005</v>
      </c>
      <c r="H10" s="6">
        <f>+((E10-B10)/B10)*100</f>
        <v>12.515893615995044</v>
      </c>
      <c r="I10" s="6">
        <f t="shared" si="0"/>
        <v>-3.661158348252597</v>
      </c>
      <c r="J10" s="7">
        <f t="shared" si="0"/>
        <v>-0.6849810888353397</v>
      </c>
    </row>
    <row r="11" spans="1:10" ht="15">
      <c r="A11" s="8" t="s">
        <v>13</v>
      </c>
      <c r="B11" s="9">
        <v>18400.802</v>
      </c>
      <c r="C11" s="9">
        <v>25095.852000000003</v>
      </c>
      <c r="D11" s="9">
        <f t="shared" si="1"/>
        <v>43496.654</v>
      </c>
      <c r="E11" s="9">
        <v>19955.452</v>
      </c>
      <c r="F11" s="9">
        <v>21305.253</v>
      </c>
      <c r="G11" s="9">
        <f t="shared" si="2"/>
        <v>41260.705</v>
      </c>
      <c r="H11" s="10">
        <f>+((E11-B11)/B11)*100</f>
        <v>8.448816524410194</v>
      </c>
      <c r="I11" s="10">
        <f t="shared" si="0"/>
        <v>-15.104484199221455</v>
      </c>
      <c r="J11" s="11">
        <f t="shared" si="0"/>
        <v>-5.140508049193854</v>
      </c>
    </row>
    <row r="12" spans="1:10" ht="15">
      <c r="A12" s="12" t="s">
        <v>14</v>
      </c>
      <c r="B12" s="4">
        <v>36218.679</v>
      </c>
      <c r="C12" s="4">
        <v>10212.64</v>
      </c>
      <c r="D12" s="4">
        <f t="shared" si="1"/>
        <v>46431.318999999996</v>
      </c>
      <c r="E12" s="4">
        <v>38237.807</v>
      </c>
      <c r="F12" s="4">
        <v>11429.313</v>
      </c>
      <c r="G12" s="4">
        <f t="shared" si="2"/>
        <v>49667.12</v>
      </c>
      <c r="H12" s="6">
        <f>+((E12-B12)/B12)*100</f>
        <v>5.574825078518199</v>
      </c>
      <c r="I12" s="6">
        <f t="shared" si="0"/>
        <v>11.913403390308488</v>
      </c>
      <c r="J12" s="7">
        <f t="shared" si="0"/>
        <v>6.969005123459894</v>
      </c>
    </row>
    <row r="13" spans="1:10" ht="15">
      <c r="A13" s="8" t="s">
        <v>15</v>
      </c>
      <c r="B13" s="9">
        <v>24623.375999999997</v>
      </c>
      <c r="C13" s="9">
        <v>9977.621</v>
      </c>
      <c r="D13" s="9">
        <f t="shared" si="1"/>
        <v>34600.996999999996</v>
      </c>
      <c r="E13" s="9">
        <v>26898.720999999998</v>
      </c>
      <c r="F13" s="9">
        <v>2218.1</v>
      </c>
      <c r="G13" s="9">
        <f t="shared" si="2"/>
        <v>29116.820999999996</v>
      </c>
      <c r="H13" s="10">
        <f>+((E13-B13)/B13)*100</f>
        <v>9.240589105246988</v>
      </c>
      <c r="I13" s="10">
        <f t="shared" si="0"/>
        <v>-77.76924980413668</v>
      </c>
      <c r="J13" s="11">
        <f t="shared" si="0"/>
        <v>-15.849762941801938</v>
      </c>
    </row>
    <row r="14" spans="1:10" ht="15">
      <c r="A14" s="12" t="s">
        <v>16</v>
      </c>
      <c r="B14" s="4">
        <v>8431.867</v>
      </c>
      <c r="C14" s="4">
        <v>366.21899999999994</v>
      </c>
      <c r="D14" s="4">
        <f t="shared" si="1"/>
        <v>8798.086</v>
      </c>
      <c r="E14" s="4">
        <v>8621.625</v>
      </c>
      <c r="F14" s="4">
        <v>338.341</v>
      </c>
      <c r="G14" s="4">
        <f t="shared" si="2"/>
        <v>8959.966</v>
      </c>
      <c r="H14" s="6">
        <f>+((E14-B14)/B14)*100</f>
        <v>2.2504861616057252</v>
      </c>
      <c r="I14" s="6">
        <f t="shared" si="0"/>
        <v>-7.612384939066496</v>
      </c>
      <c r="J14" s="7">
        <f t="shared" si="0"/>
        <v>1.8399456427227585</v>
      </c>
    </row>
    <row r="15" spans="1:10" ht="15">
      <c r="A15" s="8" t="s">
        <v>17</v>
      </c>
      <c r="B15" s="9">
        <v>18134.401</v>
      </c>
      <c r="C15" s="9">
        <v>3630.1919999999996</v>
      </c>
      <c r="D15" s="9">
        <f t="shared" si="1"/>
        <v>21764.593</v>
      </c>
      <c r="E15" s="9">
        <v>21525.078999999998</v>
      </c>
      <c r="F15" s="9">
        <v>3492.395</v>
      </c>
      <c r="G15" s="9">
        <f t="shared" si="2"/>
        <v>25017.474</v>
      </c>
      <c r="H15" s="10">
        <f>+((E15-B15)/B15)*100</f>
        <v>18.69749102823962</v>
      </c>
      <c r="I15" s="10">
        <f t="shared" si="0"/>
        <v>-3.795859833309081</v>
      </c>
      <c r="J15" s="11">
        <f t="shared" si="0"/>
        <v>14.945746975374167</v>
      </c>
    </row>
    <row r="16" spans="1:10" ht="15">
      <c r="A16" s="12" t="s">
        <v>18</v>
      </c>
      <c r="B16" s="4">
        <v>1320.3089999999997</v>
      </c>
      <c r="C16" s="4"/>
      <c r="D16" s="4">
        <f t="shared" si="1"/>
        <v>1320.3089999999997</v>
      </c>
      <c r="E16" s="4">
        <v>1625.984</v>
      </c>
      <c r="F16" s="4">
        <v>2</v>
      </c>
      <c r="G16" s="4">
        <f t="shared" si="2"/>
        <v>1627.984</v>
      </c>
      <c r="H16" s="6">
        <f>+((E16-B16)/B16)*100</f>
        <v>23.15177734909027</v>
      </c>
      <c r="I16" s="6"/>
      <c r="J16" s="7">
        <f t="shared" si="0"/>
        <v>23.30325704058673</v>
      </c>
    </row>
    <row r="17" spans="1:10" ht="15">
      <c r="A17" s="8" t="s">
        <v>19</v>
      </c>
      <c r="B17" s="9">
        <v>1988.9630000000002</v>
      </c>
      <c r="C17" s="9"/>
      <c r="D17" s="9">
        <f t="shared" si="1"/>
        <v>1988.9630000000002</v>
      </c>
      <c r="E17" s="9">
        <v>2077.234</v>
      </c>
      <c r="F17" s="9"/>
      <c r="G17" s="9">
        <f t="shared" si="2"/>
        <v>2077.234</v>
      </c>
      <c r="H17" s="10">
        <f>+((E17-B17)/B17)*100</f>
        <v>4.438041331085582</v>
      </c>
      <c r="I17" s="10"/>
      <c r="J17" s="11">
        <f t="shared" si="0"/>
        <v>4.438041331085582</v>
      </c>
    </row>
    <row r="18" spans="1:10" ht="15">
      <c r="A18" s="12" t="s">
        <v>20</v>
      </c>
      <c r="B18" s="4">
        <v>1146.779</v>
      </c>
      <c r="C18" s="4">
        <v>51.726000000000006</v>
      </c>
      <c r="D18" s="4">
        <f t="shared" si="1"/>
        <v>1198.505</v>
      </c>
      <c r="E18" s="4">
        <v>1202.081</v>
      </c>
      <c r="F18" s="4">
        <v>83.19200000000001</v>
      </c>
      <c r="G18" s="4">
        <f t="shared" si="2"/>
        <v>1285.273</v>
      </c>
      <c r="H18" s="6">
        <f>+((E18-B18)/B18)*100</f>
        <v>4.8223764125432975</v>
      </c>
      <c r="I18" s="6">
        <f>+((F18-C18)/C18)*100</f>
        <v>60.83207671190504</v>
      </c>
      <c r="J18" s="7">
        <f t="shared" si="0"/>
        <v>7.239686108944042</v>
      </c>
    </row>
    <row r="19" spans="1:10" ht="15">
      <c r="A19" s="8" t="s">
        <v>63</v>
      </c>
      <c r="B19" s="9"/>
      <c r="C19" s="9"/>
      <c r="D19" s="9"/>
      <c r="E19" s="9"/>
      <c r="F19" s="9"/>
      <c r="G19" s="9"/>
      <c r="H19" s="10"/>
      <c r="I19" s="10"/>
      <c r="J19" s="11"/>
    </row>
    <row r="20" spans="1:10" ht="15">
      <c r="A20" s="12" t="s">
        <v>21</v>
      </c>
      <c r="B20" s="4">
        <v>1477.708</v>
      </c>
      <c r="C20" s="4">
        <v>167.259</v>
      </c>
      <c r="D20" s="4">
        <f t="shared" si="1"/>
        <v>1644.967</v>
      </c>
      <c r="E20" s="4">
        <v>2132.256</v>
      </c>
      <c r="F20" s="4">
        <v>217.079</v>
      </c>
      <c r="G20" s="4">
        <f t="shared" si="2"/>
        <v>2349.335</v>
      </c>
      <c r="H20" s="6">
        <f>+((E20-B20)/B20)*100</f>
        <v>44.294813319004824</v>
      </c>
      <c r="I20" s="6">
        <f>+((F20-C20)/C20)*100</f>
        <v>29.78614005823306</v>
      </c>
      <c r="J20" s="7">
        <f>+((G20-D20)/D20)*100</f>
        <v>42.81958239891742</v>
      </c>
    </row>
    <row r="21" spans="1:10" ht="15">
      <c r="A21" s="8" t="s">
        <v>22</v>
      </c>
      <c r="B21" s="9">
        <v>1.093</v>
      </c>
      <c r="C21" s="9"/>
      <c r="D21" s="9">
        <f t="shared" si="1"/>
        <v>1.093</v>
      </c>
      <c r="E21" s="9">
        <v>1.463</v>
      </c>
      <c r="F21" s="9"/>
      <c r="G21" s="9">
        <f t="shared" si="2"/>
        <v>1.463</v>
      </c>
      <c r="H21" s="10">
        <f aca="true" t="shared" si="3" ref="H21:J60">+((E21-B21)/B21)*100</f>
        <v>33.85178408051236</v>
      </c>
      <c r="I21" s="10"/>
      <c r="J21" s="11">
        <f aca="true" t="shared" si="4" ref="J21:J58">+((G21-D21)/D21)*100</f>
        <v>33.85178408051236</v>
      </c>
    </row>
    <row r="22" spans="1:10" ht="15">
      <c r="A22" s="12" t="s">
        <v>23</v>
      </c>
      <c r="B22" s="4">
        <v>4374.733</v>
      </c>
      <c r="C22" s="4">
        <v>7.652</v>
      </c>
      <c r="D22" s="4">
        <f t="shared" si="1"/>
        <v>4382.385</v>
      </c>
      <c r="E22" s="4">
        <v>1843.001</v>
      </c>
      <c r="F22" s="4">
        <v>8.922</v>
      </c>
      <c r="G22" s="4">
        <f t="shared" si="2"/>
        <v>1851.923</v>
      </c>
      <c r="H22" s="6">
        <f t="shared" si="3"/>
        <v>-57.87169182667833</v>
      </c>
      <c r="I22" s="6">
        <f t="shared" si="3"/>
        <v>16.596968112911664</v>
      </c>
      <c r="J22" s="7">
        <f t="shared" si="4"/>
        <v>-57.741663500582455</v>
      </c>
    </row>
    <row r="23" spans="1:10" ht="15">
      <c r="A23" s="8" t="s">
        <v>24</v>
      </c>
      <c r="B23" s="9">
        <v>1207.796</v>
      </c>
      <c r="C23" s="9"/>
      <c r="D23" s="9">
        <f t="shared" si="1"/>
        <v>1207.796</v>
      </c>
      <c r="E23" s="9">
        <v>1351.205</v>
      </c>
      <c r="F23" s="9"/>
      <c r="G23" s="9">
        <f t="shared" si="2"/>
        <v>1351.205</v>
      </c>
      <c r="H23" s="10">
        <f t="shared" si="3"/>
        <v>11.873611106511355</v>
      </c>
      <c r="I23" s="10"/>
      <c r="J23" s="11">
        <f t="shared" si="4"/>
        <v>11.873611106511355</v>
      </c>
    </row>
    <row r="24" spans="1:10" ht="15">
      <c r="A24" s="12" t="s">
        <v>25</v>
      </c>
      <c r="B24" s="4">
        <v>356.11100000000005</v>
      </c>
      <c r="C24" s="4">
        <v>652.215</v>
      </c>
      <c r="D24" s="4">
        <f t="shared" si="1"/>
        <v>1008.326</v>
      </c>
      <c r="E24" s="4">
        <v>1489.87</v>
      </c>
      <c r="F24" s="4">
        <v>668.795</v>
      </c>
      <c r="G24" s="4">
        <f t="shared" si="2"/>
        <v>2158.665</v>
      </c>
      <c r="H24" s="6">
        <f t="shared" si="3"/>
        <v>318.37236142663374</v>
      </c>
      <c r="I24" s="6">
        <f t="shared" si="3"/>
        <v>2.542106513956276</v>
      </c>
      <c r="J24" s="7">
        <f t="shared" si="4"/>
        <v>114.08403631365252</v>
      </c>
    </row>
    <row r="25" spans="1:10" ht="15">
      <c r="A25" s="8" t="s">
        <v>26</v>
      </c>
      <c r="B25" s="9">
        <v>338.21500000000003</v>
      </c>
      <c r="C25" s="9">
        <v>6.233</v>
      </c>
      <c r="D25" s="9">
        <f t="shared" si="1"/>
        <v>344.44800000000004</v>
      </c>
      <c r="E25" s="9">
        <v>901.251</v>
      </c>
      <c r="F25" s="9">
        <v>10</v>
      </c>
      <c r="G25" s="9">
        <f t="shared" si="2"/>
        <v>911.251</v>
      </c>
      <c r="H25" s="10">
        <f t="shared" si="3"/>
        <v>166.4728057596499</v>
      </c>
      <c r="I25" s="10">
        <f t="shared" si="3"/>
        <v>60.43638697256538</v>
      </c>
      <c r="J25" s="11">
        <f t="shared" si="4"/>
        <v>164.5540110553697</v>
      </c>
    </row>
    <row r="26" spans="1:10" ht="15">
      <c r="A26" s="12" t="s">
        <v>27</v>
      </c>
      <c r="B26" s="4"/>
      <c r="C26" s="4"/>
      <c r="D26" s="4"/>
      <c r="E26" s="4"/>
      <c r="F26" s="4"/>
      <c r="G26" s="4"/>
      <c r="H26" s="6"/>
      <c r="I26" s="6"/>
      <c r="J26" s="7"/>
    </row>
    <row r="27" spans="1:10" ht="15">
      <c r="A27" s="8" t="s">
        <v>28</v>
      </c>
      <c r="B27" s="9">
        <v>3373.0840000000003</v>
      </c>
      <c r="C27" s="9">
        <v>112.59899999999999</v>
      </c>
      <c r="D27" s="9">
        <f t="shared" si="1"/>
        <v>3485.6830000000004</v>
      </c>
      <c r="E27" s="9">
        <v>3842.843</v>
      </c>
      <c r="F27" s="9">
        <v>160.14999999999998</v>
      </c>
      <c r="G27" s="9">
        <f t="shared" si="2"/>
        <v>4002.993</v>
      </c>
      <c r="H27" s="10">
        <f t="shared" si="3"/>
        <v>13.926691419484353</v>
      </c>
      <c r="I27" s="10">
        <f t="shared" si="3"/>
        <v>42.23039280988285</v>
      </c>
      <c r="J27" s="11">
        <f t="shared" si="4"/>
        <v>14.840993859739953</v>
      </c>
    </row>
    <row r="28" spans="1:10" ht="15">
      <c r="A28" s="12" t="s">
        <v>29</v>
      </c>
      <c r="B28" s="4">
        <v>15179.499</v>
      </c>
      <c r="C28" s="4">
        <v>406.723</v>
      </c>
      <c r="D28" s="4">
        <f t="shared" si="1"/>
        <v>15586.222</v>
      </c>
      <c r="E28" s="4">
        <v>15916.033</v>
      </c>
      <c r="F28" s="4">
        <v>359.365</v>
      </c>
      <c r="G28" s="4">
        <f t="shared" si="2"/>
        <v>16275.398</v>
      </c>
      <c r="H28" s="6">
        <f t="shared" si="3"/>
        <v>4.852162775596215</v>
      </c>
      <c r="I28" s="6">
        <f t="shared" si="3"/>
        <v>-11.643796883874284</v>
      </c>
      <c r="J28" s="7">
        <f t="shared" si="4"/>
        <v>4.4217001400339315</v>
      </c>
    </row>
    <row r="29" spans="1:10" ht="15">
      <c r="A29" s="8" t="s">
        <v>30</v>
      </c>
      <c r="B29" s="9">
        <v>7619.9439999999995</v>
      </c>
      <c r="C29" s="9">
        <v>840.0060000000001</v>
      </c>
      <c r="D29" s="9">
        <f t="shared" si="1"/>
        <v>8459.949999999999</v>
      </c>
      <c r="E29" s="9">
        <v>8119.826</v>
      </c>
      <c r="F29" s="9">
        <v>684.638</v>
      </c>
      <c r="G29" s="9">
        <f t="shared" si="2"/>
        <v>8804.464</v>
      </c>
      <c r="H29" s="10">
        <f t="shared" si="3"/>
        <v>6.560179444888316</v>
      </c>
      <c r="I29" s="10">
        <f t="shared" si="3"/>
        <v>-18.4960583614879</v>
      </c>
      <c r="J29" s="11">
        <f t="shared" si="4"/>
        <v>4.072293571475021</v>
      </c>
    </row>
    <row r="30" spans="1:10" ht="15">
      <c r="A30" s="12" t="s">
        <v>31</v>
      </c>
      <c r="B30" s="4">
        <v>2864.433</v>
      </c>
      <c r="C30" s="4">
        <v>26.992</v>
      </c>
      <c r="D30" s="4">
        <f t="shared" si="1"/>
        <v>2891.425</v>
      </c>
      <c r="E30" s="4">
        <v>2774.544</v>
      </c>
      <c r="F30" s="4">
        <v>15.48</v>
      </c>
      <c r="G30" s="4">
        <f t="shared" si="2"/>
        <v>2790.024</v>
      </c>
      <c r="H30" s="6">
        <f t="shared" si="3"/>
        <v>-3.138107960633051</v>
      </c>
      <c r="I30" s="6">
        <f t="shared" si="3"/>
        <v>-42.649673977474805</v>
      </c>
      <c r="J30" s="7">
        <f t="shared" si="4"/>
        <v>-3.506955912741997</v>
      </c>
    </row>
    <row r="31" spans="1:10" ht="15">
      <c r="A31" s="8" t="s">
        <v>64</v>
      </c>
      <c r="B31" s="9">
        <v>25.906</v>
      </c>
      <c r="C31" s="9">
        <v>1032.169</v>
      </c>
      <c r="D31" s="9">
        <f t="shared" si="1"/>
        <v>1058.075</v>
      </c>
      <c r="E31" s="9">
        <v>17.17</v>
      </c>
      <c r="F31" s="9">
        <v>1156.519</v>
      </c>
      <c r="G31" s="9">
        <f t="shared" si="2"/>
        <v>1173.689</v>
      </c>
      <c r="H31" s="10">
        <f t="shared" si="3"/>
        <v>-33.72191770246274</v>
      </c>
      <c r="I31" s="10">
        <f t="shared" si="3"/>
        <v>12.047445718675904</v>
      </c>
      <c r="J31" s="11">
        <f t="shared" si="4"/>
        <v>10.926824657987385</v>
      </c>
    </row>
    <row r="32" spans="1:10" ht="15">
      <c r="A32" s="12" t="s">
        <v>32</v>
      </c>
      <c r="B32" s="4"/>
      <c r="C32" s="4"/>
      <c r="D32" s="4"/>
      <c r="E32" s="4">
        <v>239</v>
      </c>
      <c r="F32" s="4"/>
      <c r="G32" s="4">
        <f>+E32+F32</f>
        <v>239</v>
      </c>
      <c r="H32" s="6"/>
      <c r="I32" s="6"/>
      <c r="J32" s="7"/>
    </row>
    <row r="33" spans="1:10" ht="15">
      <c r="A33" s="8" t="s">
        <v>33</v>
      </c>
      <c r="B33" s="9">
        <v>8095.112999999999</v>
      </c>
      <c r="C33" s="9">
        <v>5015.670000000001</v>
      </c>
      <c r="D33" s="9">
        <f t="shared" si="1"/>
        <v>13110.783</v>
      </c>
      <c r="E33" s="9">
        <v>8295.161</v>
      </c>
      <c r="F33" s="9">
        <v>4367.82</v>
      </c>
      <c r="G33" s="9">
        <f t="shared" si="2"/>
        <v>12662.981</v>
      </c>
      <c r="H33" s="10">
        <f t="shared" si="3"/>
        <v>2.471219364078064</v>
      </c>
      <c r="I33" s="10">
        <f t="shared" si="3"/>
        <v>-12.916519627487478</v>
      </c>
      <c r="J33" s="11">
        <f t="shared" si="4"/>
        <v>-3.4155244579976625</v>
      </c>
    </row>
    <row r="34" spans="1:10" ht="15">
      <c r="A34" s="12" t="s">
        <v>34</v>
      </c>
      <c r="B34" s="4">
        <v>2240.27</v>
      </c>
      <c r="C34" s="4"/>
      <c r="D34" s="4">
        <f t="shared" si="1"/>
        <v>2240.27</v>
      </c>
      <c r="E34" s="4">
        <v>2502.818</v>
      </c>
      <c r="F34" s="4"/>
      <c r="G34" s="4">
        <f t="shared" si="2"/>
        <v>2502.818</v>
      </c>
      <c r="H34" s="6">
        <f t="shared" si="3"/>
        <v>11.719480241220936</v>
      </c>
      <c r="I34" s="6"/>
      <c r="J34" s="7">
        <f t="shared" si="4"/>
        <v>11.719480241220936</v>
      </c>
    </row>
    <row r="35" spans="1:10" ht="15">
      <c r="A35" s="8" t="s">
        <v>35</v>
      </c>
      <c r="B35" s="9">
        <v>560.596</v>
      </c>
      <c r="C35" s="9">
        <v>1739.562</v>
      </c>
      <c r="D35" s="9">
        <f t="shared" si="1"/>
        <v>2300.158</v>
      </c>
      <c r="E35" s="9">
        <v>607.929</v>
      </c>
      <c r="F35" s="9">
        <v>2371.987</v>
      </c>
      <c r="G35" s="9">
        <f t="shared" si="2"/>
        <v>2979.916</v>
      </c>
      <c r="H35" s="10">
        <f t="shared" si="3"/>
        <v>8.443335307422808</v>
      </c>
      <c r="I35" s="10">
        <f t="shared" si="3"/>
        <v>36.355415903543545</v>
      </c>
      <c r="J35" s="11">
        <f t="shared" si="4"/>
        <v>29.552665512543065</v>
      </c>
    </row>
    <row r="36" spans="1:10" ht="15">
      <c r="A36" s="12" t="s">
        <v>36</v>
      </c>
      <c r="B36" s="4">
        <v>1621.7870000000003</v>
      </c>
      <c r="C36" s="4"/>
      <c r="D36" s="4">
        <f t="shared" si="1"/>
        <v>1621.7870000000003</v>
      </c>
      <c r="E36" s="4">
        <v>2043.796</v>
      </c>
      <c r="F36" s="4"/>
      <c r="G36" s="4">
        <f t="shared" si="2"/>
        <v>2043.796</v>
      </c>
      <c r="H36" s="6">
        <f t="shared" si="3"/>
        <v>26.021234601091248</v>
      </c>
      <c r="I36" s="6"/>
      <c r="J36" s="7">
        <f t="shared" si="4"/>
        <v>26.021234601091248</v>
      </c>
    </row>
    <row r="37" spans="1:10" ht="15">
      <c r="A37" s="8" t="s">
        <v>37</v>
      </c>
      <c r="B37" s="9">
        <v>4021.1569999999992</v>
      </c>
      <c r="C37" s="9">
        <v>2.926</v>
      </c>
      <c r="D37" s="9">
        <f t="shared" si="1"/>
        <v>4024.082999999999</v>
      </c>
      <c r="E37" s="9">
        <v>8346.485</v>
      </c>
      <c r="F37" s="9"/>
      <c r="G37" s="9">
        <f t="shared" si="2"/>
        <v>8346.485</v>
      </c>
      <c r="H37" s="10">
        <f t="shared" si="3"/>
        <v>107.56426570760608</v>
      </c>
      <c r="I37" s="10">
        <f t="shared" si="3"/>
        <v>-100</v>
      </c>
      <c r="J37" s="11">
        <f t="shared" si="4"/>
        <v>107.41334112641321</v>
      </c>
    </row>
    <row r="38" spans="1:10" ht="15">
      <c r="A38" s="12" t="s">
        <v>38</v>
      </c>
      <c r="B38" s="4">
        <v>519.687</v>
      </c>
      <c r="C38" s="4"/>
      <c r="D38" s="4">
        <f t="shared" si="1"/>
        <v>519.687</v>
      </c>
      <c r="E38" s="4">
        <v>595.798</v>
      </c>
      <c r="F38" s="4"/>
      <c r="G38" s="4">
        <f t="shared" si="2"/>
        <v>595.798</v>
      </c>
      <c r="H38" s="6">
        <f t="shared" si="3"/>
        <v>14.645546261499709</v>
      </c>
      <c r="I38" s="6"/>
      <c r="J38" s="7">
        <f t="shared" si="4"/>
        <v>14.645546261499709</v>
      </c>
    </row>
    <row r="39" spans="1:10" ht="15">
      <c r="A39" s="8" t="s">
        <v>39</v>
      </c>
      <c r="B39" s="9">
        <v>15370.778</v>
      </c>
      <c r="C39" s="9">
        <v>5323.630000000001</v>
      </c>
      <c r="D39" s="9">
        <f t="shared" si="1"/>
        <v>20694.408000000003</v>
      </c>
      <c r="E39" s="9">
        <v>16532.775999999998</v>
      </c>
      <c r="F39" s="9">
        <v>5137.68</v>
      </c>
      <c r="G39" s="9">
        <f t="shared" si="2"/>
        <v>21670.456</v>
      </c>
      <c r="H39" s="10">
        <f t="shared" si="3"/>
        <v>7.559786498770575</v>
      </c>
      <c r="I39" s="10">
        <f t="shared" si="3"/>
        <v>-3.492917426643112</v>
      </c>
      <c r="J39" s="11">
        <f t="shared" si="4"/>
        <v>4.716481863119714</v>
      </c>
    </row>
    <row r="40" spans="1:10" ht="15">
      <c r="A40" s="12" t="s">
        <v>40</v>
      </c>
      <c r="B40" s="4">
        <v>69.199</v>
      </c>
      <c r="C40" s="4"/>
      <c r="D40" s="4">
        <f t="shared" si="1"/>
        <v>69.199</v>
      </c>
      <c r="E40" s="4">
        <v>337.323</v>
      </c>
      <c r="F40" s="4">
        <v>2</v>
      </c>
      <c r="G40" s="4">
        <f t="shared" si="2"/>
        <v>339.323</v>
      </c>
      <c r="H40" s="6">
        <f t="shared" si="3"/>
        <v>387.4680269946097</v>
      </c>
      <c r="I40" s="6"/>
      <c r="J40" s="7">
        <f t="shared" si="4"/>
        <v>390.35824217112963</v>
      </c>
    </row>
    <row r="41" spans="1:10" ht="15">
      <c r="A41" s="8" t="s">
        <v>41</v>
      </c>
      <c r="B41" s="9">
        <v>7642.746999999999</v>
      </c>
      <c r="C41" s="9">
        <v>1916.947</v>
      </c>
      <c r="D41" s="9">
        <f t="shared" si="1"/>
        <v>9559.694</v>
      </c>
      <c r="E41" s="9">
        <v>7959.585999999999</v>
      </c>
      <c r="F41" s="9">
        <v>2107.561</v>
      </c>
      <c r="G41" s="9">
        <f t="shared" si="2"/>
        <v>10067.146999999999</v>
      </c>
      <c r="H41" s="10">
        <f t="shared" si="3"/>
        <v>4.145616752719931</v>
      </c>
      <c r="I41" s="10">
        <f t="shared" si="3"/>
        <v>9.943623897791658</v>
      </c>
      <c r="J41" s="11">
        <f t="shared" si="4"/>
        <v>5.308255682660967</v>
      </c>
    </row>
    <row r="42" spans="1:10" ht="15">
      <c r="A42" s="12" t="s">
        <v>42</v>
      </c>
      <c r="B42" s="4">
        <v>6063.533</v>
      </c>
      <c r="C42" s="4">
        <v>262.467</v>
      </c>
      <c r="D42" s="4">
        <f t="shared" si="1"/>
        <v>6326</v>
      </c>
      <c r="E42" s="4">
        <v>6366.728</v>
      </c>
      <c r="F42" s="4">
        <v>276.30899999999997</v>
      </c>
      <c r="G42" s="4">
        <f t="shared" si="2"/>
        <v>6643.037</v>
      </c>
      <c r="H42" s="6">
        <f t="shared" si="3"/>
        <v>5.000302628846907</v>
      </c>
      <c r="I42" s="6">
        <f t="shared" si="3"/>
        <v>5.273805849878265</v>
      </c>
      <c r="J42" s="7">
        <f t="shared" si="4"/>
        <v>5.01165033196333</v>
      </c>
    </row>
    <row r="43" spans="1:10" ht="15">
      <c r="A43" s="8" t="s">
        <v>43</v>
      </c>
      <c r="B43" s="9">
        <v>4284.6269999999995</v>
      </c>
      <c r="C43" s="9"/>
      <c r="D43" s="9">
        <f t="shared" si="1"/>
        <v>4284.6269999999995</v>
      </c>
      <c r="E43" s="9">
        <v>5584.8279999999995</v>
      </c>
      <c r="F43" s="9">
        <v>6</v>
      </c>
      <c r="G43" s="9">
        <f t="shared" si="2"/>
        <v>5590.8279999999995</v>
      </c>
      <c r="H43" s="10">
        <f t="shared" si="3"/>
        <v>30.34572204301565</v>
      </c>
      <c r="I43" s="10"/>
      <c r="J43" s="11">
        <f t="shared" si="4"/>
        <v>30.485757570028856</v>
      </c>
    </row>
    <row r="44" spans="1:10" ht="15">
      <c r="A44" s="12" t="s">
        <v>44</v>
      </c>
      <c r="B44" s="4">
        <v>3040.465</v>
      </c>
      <c r="C44" s="4">
        <v>29.144</v>
      </c>
      <c r="D44" s="4">
        <f t="shared" si="1"/>
        <v>3069.609</v>
      </c>
      <c r="E44" s="4">
        <v>3178.791</v>
      </c>
      <c r="F44" s="4">
        <v>28.114</v>
      </c>
      <c r="G44" s="4">
        <f t="shared" si="2"/>
        <v>3206.905</v>
      </c>
      <c r="H44" s="6">
        <f t="shared" si="3"/>
        <v>4.549501474281072</v>
      </c>
      <c r="I44" s="6">
        <f t="shared" si="3"/>
        <v>-3.5341751303870357</v>
      </c>
      <c r="J44" s="7">
        <f t="shared" si="4"/>
        <v>4.472752067119958</v>
      </c>
    </row>
    <row r="45" spans="1:10" ht="15">
      <c r="A45" s="8" t="s">
        <v>45</v>
      </c>
      <c r="B45" s="9">
        <v>3204.178</v>
      </c>
      <c r="C45" s="9">
        <v>25.161</v>
      </c>
      <c r="D45" s="9">
        <f t="shared" si="1"/>
        <v>3229.339</v>
      </c>
      <c r="E45" s="9">
        <v>3632.074</v>
      </c>
      <c r="F45" s="9">
        <v>66.944</v>
      </c>
      <c r="G45" s="9">
        <f t="shared" si="2"/>
        <v>3699.018</v>
      </c>
      <c r="H45" s="10">
        <f t="shared" si="3"/>
        <v>13.354314273426763</v>
      </c>
      <c r="I45" s="10">
        <f t="shared" si="3"/>
        <v>166.0625571320695</v>
      </c>
      <c r="J45" s="11">
        <f t="shared" si="4"/>
        <v>14.54412187757309</v>
      </c>
    </row>
    <row r="46" spans="1:10" ht="15">
      <c r="A46" s="12" t="s">
        <v>46</v>
      </c>
      <c r="B46" s="4"/>
      <c r="C46" s="4"/>
      <c r="D46" s="4"/>
      <c r="E46" s="4">
        <v>1386</v>
      </c>
      <c r="F46" s="4">
        <v>8</v>
      </c>
      <c r="G46" s="4">
        <f>+E46+F46</f>
        <v>1394</v>
      </c>
      <c r="H46" s="6"/>
      <c r="I46" s="6"/>
      <c r="J46" s="7"/>
    </row>
    <row r="47" spans="1:10" ht="15">
      <c r="A47" s="8" t="s">
        <v>47</v>
      </c>
      <c r="B47" s="9">
        <v>12659.348999999998</v>
      </c>
      <c r="C47" s="9">
        <v>1919.664</v>
      </c>
      <c r="D47" s="9">
        <f t="shared" si="1"/>
        <v>14579.012999999999</v>
      </c>
      <c r="E47" s="9">
        <v>13879.751</v>
      </c>
      <c r="F47" s="9">
        <v>1863.771</v>
      </c>
      <c r="G47" s="9">
        <f t="shared" si="2"/>
        <v>15743.522</v>
      </c>
      <c r="H47" s="10">
        <f t="shared" si="3"/>
        <v>9.640321947044844</v>
      </c>
      <c r="I47" s="10">
        <f t="shared" si="3"/>
        <v>-2.911603280574102</v>
      </c>
      <c r="J47" s="11">
        <f t="shared" si="4"/>
        <v>7.987570900718738</v>
      </c>
    </row>
    <row r="48" spans="1:10" ht="15">
      <c r="A48" s="12" t="s">
        <v>48</v>
      </c>
      <c r="B48" s="4">
        <v>184.96599999999998</v>
      </c>
      <c r="C48" s="4"/>
      <c r="D48" s="4">
        <f t="shared" si="1"/>
        <v>184.96599999999998</v>
      </c>
      <c r="E48" s="4">
        <v>612.5989999999999</v>
      </c>
      <c r="F48" s="4"/>
      <c r="G48" s="4">
        <f t="shared" si="2"/>
        <v>612.5989999999999</v>
      </c>
      <c r="H48" s="6">
        <f t="shared" si="3"/>
        <v>231.19546294994754</v>
      </c>
      <c r="I48" s="6"/>
      <c r="J48" s="7">
        <f t="shared" si="4"/>
        <v>231.19546294994754</v>
      </c>
    </row>
    <row r="49" spans="1:10" ht="15">
      <c r="A49" s="8" t="s">
        <v>49</v>
      </c>
      <c r="B49" s="9">
        <v>801.601</v>
      </c>
      <c r="C49" s="9"/>
      <c r="D49" s="9">
        <f t="shared" si="1"/>
        <v>801.601</v>
      </c>
      <c r="E49" s="9">
        <v>896.722</v>
      </c>
      <c r="F49" s="9">
        <v>9.459</v>
      </c>
      <c r="G49" s="9">
        <f t="shared" si="2"/>
        <v>906.1809999999999</v>
      </c>
      <c r="H49" s="10">
        <f t="shared" si="3"/>
        <v>11.866377412203825</v>
      </c>
      <c r="I49" s="10"/>
      <c r="J49" s="11">
        <f t="shared" si="4"/>
        <v>13.046390910190972</v>
      </c>
    </row>
    <row r="50" spans="1:10" ht="15">
      <c r="A50" s="12" t="s">
        <v>50</v>
      </c>
      <c r="B50" s="4">
        <v>3828.359</v>
      </c>
      <c r="C50" s="4">
        <v>162.754</v>
      </c>
      <c r="D50" s="4">
        <f t="shared" si="1"/>
        <v>3991.113</v>
      </c>
      <c r="E50" s="4">
        <v>4389.758</v>
      </c>
      <c r="F50" s="4">
        <v>140.473</v>
      </c>
      <c r="G50" s="4">
        <f t="shared" si="2"/>
        <v>4530.231</v>
      </c>
      <c r="H50" s="6">
        <f t="shared" si="3"/>
        <v>14.664220361779027</v>
      </c>
      <c r="I50" s="6">
        <f t="shared" si="3"/>
        <v>-13.689986114012545</v>
      </c>
      <c r="J50" s="7">
        <f t="shared" si="4"/>
        <v>13.507961313047263</v>
      </c>
    </row>
    <row r="51" spans="1:10" ht="15">
      <c r="A51" s="8" t="s">
        <v>51</v>
      </c>
      <c r="B51" s="9">
        <v>4569.9220000000005</v>
      </c>
      <c r="C51" s="9">
        <v>219.027</v>
      </c>
      <c r="D51" s="9">
        <f t="shared" si="1"/>
        <v>4788.9490000000005</v>
      </c>
      <c r="E51" s="9">
        <v>5141.777</v>
      </c>
      <c r="F51" s="9">
        <v>480.799</v>
      </c>
      <c r="G51" s="9">
        <f t="shared" si="2"/>
        <v>5622.576</v>
      </c>
      <c r="H51" s="10">
        <f t="shared" si="3"/>
        <v>12.513452089554253</v>
      </c>
      <c r="I51" s="10">
        <f t="shared" si="3"/>
        <v>119.51585877540212</v>
      </c>
      <c r="J51" s="11">
        <f t="shared" si="4"/>
        <v>17.407305861891604</v>
      </c>
    </row>
    <row r="52" spans="1:10" ht="15">
      <c r="A52" s="12" t="s">
        <v>52</v>
      </c>
      <c r="B52" s="4">
        <v>2566.3450000000003</v>
      </c>
      <c r="C52" s="4"/>
      <c r="D52" s="4">
        <f t="shared" si="1"/>
        <v>2566.3450000000003</v>
      </c>
      <c r="E52" s="4">
        <v>2734.779</v>
      </c>
      <c r="F52" s="4"/>
      <c r="G52" s="4">
        <f t="shared" si="2"/>
        <v>2734.779</v>
      </c>
      <c r="H52" s="6">
        <f t="shared" si="3"/>
        <v>6.563186165538918</v>
      </c>
      <c r="I52" s="6"/>
      <c r="J52" s="7">
        <f t="shared" si="4"/>
        <v>6.563186165538918</v>
      </c>
    </row>
    <row r="53" spans="1:10" ht="15">
      <c r="A53" s="8" t="s">
        <v>53</v>
      </c>
      <c r="B53" s="9">
        <v>774.573</v>
      </c>
      <c r="C53" s="9">
        <v>4635.909</v>
      </c>
      <c r="D53" s="9">
        <f t="shared" si="1"/>
        <v>5410.482</v>
      </c>
      <c r="E53" s="9">
        <v>618.992</v>
      </c>
      <c r="F53" s="9">
        <v>4813.816</v>
      </c>
      <c r="G53" s="9">
        <f t="shared" si="2"/>
        <v>5432.808</v>
      </c>
      <c r="H53" s="10">
        <f t="shared" si="3"/>
        <v>-20.086034499007845</v>
      </c>
      <c r="I53" s="10">
        <f t="shared" si="3"/>
        <v>3.8375861131010156</v>
      </c>
      <c r="J53" s="13">
        <f t="shared" si="4"/>
        <v>0.412643457643885</v>
      </c>
    </row>
    <row r="54" spans="1:10" ht="15">
      <c r="A54" s="12" t="s">
        <v>54</v>
      </c>
      <c r="B54" s="4">
        <v>283.14</v>
      </c>
      <c r="C54" s="4"/>
      <c r="D54" s="4">
        <f t="shared" si="1"/>
        <v>283.14</v>
      </c>
      <c r="E54" s="4">
        <v>415.289</v>
      </c>
      <c r="F54" s="4"/>
      <c r="G54" s="4">
        <f t="shared" si="2"/>
        <v>415.289</v>
      </c>
      <c r="H54" s="6">
        <f t="shared" si="3"/>
        <v>46.67267076357985</v>
      </c>
      <c r="I54" s="6"/>
      <c r="J54" s="7">
        <f t="shared" si="4"/>
        <v>46.67267076357985</v>
      </c>
    </row>
    <row r="55" spans="1:10" ht="15">
      <c r="A55" s="8" t="s">
        <v>55</v>
      </c>
      <c r="B55" s="9">
        <v>53.892</v>
      </c>
      <c r="C55" s="9"/>
      <c r="D55" s="9">
        <f t="shared" si="1"/>
        <v>53.892</v>
      </c>
      <c r="E55" s="9">
        <v>76.6</v>
      </c>
      <c r="F55" s="9"/>
      <c r="G55" s="9">
        <f t="shared" si="2"/>
        <v>76.6</v>
      </c>
      <c r="H55" s="10">
        <f t="shared" si="3"/>
        <v>42.13612410005194</v>
      </c>
      <c r="I55" s="10"/>
      <c r="J55" s="11">
        <f t="shared" si="4"/>
        <v>42.13612410005194</v>
      </c>
    </row>
    <row r="56" spans="1:10" ht="15">
      <c r="A56" s="12" t="s">
        <v>56</v>
      </c>
      <c r="B56" s="4">
        <v>11043.677</v>
      </c>
      <c r="C56" s="4">
        <v>73.59</v>
      </c>
      <c r="D56" s="4">
        <f t="shared" si="1"/>
        <v>11117.267</v>
      </c>
      <c r="E56" s="4">
        <v>12261.976999999999</v>
      </c>
      <c r="F56" s="4">
        <v>89.087</v>
      </c>
      <c r="G56" s="4">
        <f t="shared" si="2"/>
        <v>12351.063999999998</v>
      </c>
      <c r="H56" s="6">
        <f t="shared" si="3"/>
        <v>11.03165186739887</v>
      </c>
      <c r="I56" s="6">
        <f t="shared" si="3"/>
        <v>21.058567740182088</v>
      </c>
      <c r="J56" s="7">
        <f t="shared" si="4"/>
        <v>11.09802436156295</v>
      </c>
    </row>
    <row r="57" spans="1:10" ht="15">
      <c r="A57" s="8" t="s">
        <v>65</v>
      </c>
      <c r="B57" s="9">
        <v>470.1650000000001</v>
      </c>
      <c r="C57" s="9">
        <v>635.8480000000001</v>
      </c>
      <c r="D57" s="9">
        <f t="shared" si="1"/>
        <v>1106.0130000000001</v>
      </c>
      <c r="E57" s="9">
        <v>554.707</v>
      </c>
      <c r="F57" s="9">
        <v>572.001</v>
      </c>
      <c r="G57" s="9">
        <f t="shared" si="2"/>
        <v>1126.708</v>
      </c>
      <c r="H57" s="10">
        <f t="shared" si="3"/>
        <v>17.981346973934663</v>
      </c>
      <c r="I57" s="10">
        <f t="shared" si="3"/>
        <v>-10.041236270303608</v>
      </c>
      <c r="J57" s="11">
        <f t="shared" si="4"/>
        <v>1.8711353302357145</v>
      </c>
    </row>
    <row r="58" spans="1:10" ht="15">
      <c r="A58" s="12" t="s">
        <v>66</v>
      </c>
      <c r="B58" s="4"/>
      <c r="C58" s="4">
        <v>678.693</v>
      </c>
      <c r="D58" s="4">
        <f t="shared" si="1"/>
        <v>678.693</v>
      </c>
      <c r="E58" s="4"/>
      <c r="F58" s="4">
        <v>604</v>
      </c>
      <c r="G58" s="4">
        <f t="shared" si="2"/>
        <v>604</v>
      </c>
      <c r="H58" s="6"/>
      <c r="I58" s="6">
        <f t="shared" si="3"/>
        <v>-11.005417766206516</v>
      </c>
      <c r="J58" s="7">
        <f t="shared" si="4"/>
        <v>-11.005417766206516</v>
      </c>
    </row>
    <row r="59" spans="1:10" ht="15">
      <c r="A59" s="14" t="s">
        <v>57</v>
      </c>
      <c r="B59" s="35">
        <f>+B60-SUM(B5+B9+B31+B19+B57+B58)</f>
        <v>693669.1180000002</v>
      </c>
      <c r="C59" s="35">
        <f>+C60-SUM(C5+C9+C31+C19+C57+C58)</f>
        <v>1905071.891</v>
      </c>
      <c r="D59" s="35">
        <f>+D60-SUM(D5+D9+D31+D19+D57+D58)</f>
        <v>2598741.008999999</v>
      </c>
      <c r="E59" s="35">
        <f>+E60-SUM(E5+E9+E31+E19+E57+E58)</f>
        <v>745073.0730000002</v>
      </c>
      <c r="F59" s="35">
        <f>+F60-SUM(F5+F9+F31+F19+F57+F58)</f>
        <v>1977317.6760000004</v>
      </c>
      <c r="G59" s="35">
        <f>+G60-SUM(G5+G9+G31+G19+G57+G58)</f>
        <v>2722390.7490000003</v>
      </c>
      <c r="H59" s="36">
        <f>+((E59-B59)/B59)*100</f>
        <v>7.41044305795374</v>
      </c>
      <c r="I59" s="36">
        <f t="shared" si="3"/>
        <v>3.792286545264049</v>
      </c>
      <c r="J59" s="36">
        <f t="shared" si="3"/>
        <v>4.758063214909662</v>
      </c>
    </row>
    <row r="60" spans="1:10" ht="15">
      <c r="A60" s="17" t="s">
        <v>58</v>
      </c>
      <c r="B60" s="37">
        <f>SUM(B4:B58)</f>
        <v>810857.8890000002</v>
      </c>
      <c r="C60" s="37">
        <f>SUM(C4:C58)</f>
        <v>2082142.314</v>
      </c>
      <c r="D60" s="37">
        <f>SUM(D4:D58)</f>
        <v>2893000.2029999993</v>
      </c>
      <c r="E60" s="37">
        <f>SUM(E4:E58)</f>
        <v>886941.4150000002</v>
      </c>
      <c r="F60" s="37">
        <f>SUM(F4:F58)</f>
        <v>2174009.7410000004</v>
      </c>
      <c r="G60" s="37">
        <f>SUM(G4:G58)</f>
        <v>3060951.1560000004</v>
      </c>
      <c r="H60" s="38">
        <f>+((E60-B60)/B60)*100</f>
        <v>9.383090062036745</v>
      </c>
      <c r="I60" s="38">
        <f t="shared" si="3"/>
        <v>4.412158879933332</v>
      </c>
      <c r="J60" s="38">
        <f t="shared" si="3"/>
        <v>5.805424860525017</v>
      </c>
    </row>
    <row r="61" spans="1:10" ht="15">
      <c r="A61" s="39"/>
      <c r="B61" s="40"/>
      <c r="C61" s="40"/>
      <c r="D61" s="40"/>
      <c r="E61" s="40"/>
      <c r="F61" s="40"/>
      <c r="G61" s="40"/>
      <c r="H61" s="40"/>
      <c r="I61" s="40"/>
      <c r="J61" s="41"/>
    </row>
    <row r="62" spans="1:10" ht="15">
      <c r="A62" s="39" t="s">
        <v>75</v>
      </c>
      <c r="B62" s="40"/>
      <c r="C62" s="40"/>
      <c r="D62" s="40"/>
      <c r="E62" s="40"/>
      <c r="F62" s="40"/>
      <c r="G62" s="40"/>
      <c r="H62" s="40"/>
      <c r="I62" s="40"/>
      <c r="J62" s="41"/>
    </row>
    <row r="63" spans="1:10" ht="15.75" thickBot="1">
      <c r="A63" s="42"/>
      <c r="B63" s="43"/>
      <c r="C63" s="43"/>
      <c r="D63" s="43"/>
      <c r="E63" s="43"/>
      <c r="F63" s="43"/>
      <c r="G63" s="43"/>
      <c r="H63" s="43"/>
      <c r="I63" s="43"/>
      <c r="J63" s="44"/>
    </row>
    <row r="64" spans="1:10" ht="48.75" customHeight="1">
      <c r="A64" s="52" t="s">
        <v>67</v>
      </c>
      <c r="B64" s="52"/>
      <c r="C64" s="52"/>
      <c r="D64" s="52"/>
      <c r="E64" s="52"/>
      <c r="F64" s="52"/>
      <c r="G64" s="52"/>
      <c r="H64" s="52"/>
      <c r="I64" s="52"/>
      <c r="J64" s="52"/>
    </row>
  </sheetData>
  <sheetProtection/>
  <mergeCells count="6">
    <mergeCell ref="A64:J64"/>
    <mergeCell ref="A1:J1"/>
    <mergeCell ref="A2:A3"/>
    <mergeCell ref="B2:D2"/>
    <mergeCell ref="E2:G2"/>
    <mergeCell ref="H2:J2"/>
  </mergeCells>
  <printOptions/>
  <pageMargins left="0.7" right="0.7" top="0.75" bottom="0.75" header="0.3" footer="0.3"/>
  <pageSetup horizontalDpi="600" verticalDpi="600" orientation="portrait" paperSize="9" scale="5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Sevil KAPLAN</dc:creator>
  <cp:keywords/>
  <dc:description/>
  <cp:lastModifiedBy>ismail</cp:lastModifiedBy>
  <cp:lastPrinted>2016-01-07T12:50:58Z</cp:lastPrinted>
  <dcterms:created xsi:type="dcterms:W3CDTF">2016-01-06T09:04:02Z</dcterms:created>
  <dcterms:modified xsi:type="dcterms:W3CDTF">2016-01-08T15:42:33Z</dcterms:modified>
  <cp:category/>
  <cp:version/>
  <cp:contentType/>
  <cp:contentStatus/>
</cp:coreProperties>
</file>