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20400" windowHeight="9780" activeTab="0"/>
  </bookViews>
  <sheets>
    <sheet name="YOLCU" sheetId="1" r:id="rId1"/>
    <sheet name="TÜM UÇAK" sheetId="2" r:id="rId2"/>
    <sheet name="TİCARİ UÇAK" sheetId="3" r:id="rId3"/>
    <sheet name="YÜK" sheetId="4" r:id="rId4"/>
  </sheets>
  <definedNames/>
  <calcPr fullCalcOnLoad="1"/>
</workbook>
</file>

<file path=xl/sharedStrings.xml><?xml version="1.0" encoding="utf-8"?>
<sst xmlns="http://schemas.openxmlformats.org/spreadsheetml/2006/main" count="295" uniqueCount="76">
  <si>
    <t xml:space="preserve">   TÜM UÇAK TRAFİĞİ</t>
  </si>
  <si>
    <t xml:space="preserve">Havalimanları </t>
  </si>
  <si>
    <t>2014 YILI AĞUSTOS SONU</t>
  </si>
  <si>
    <t>2015 YILI AĞUSTOS SONU
(Kesin Olmayan)</t>
  </si>
  <si>
    <t xml:space="preserve"> 2015 /2014 (%)</t>
  </si>
  <si>
    <t>İç Hat</t>
  </si>
  <si>
    <t>Dış Hat</t>
  </si>
  <si>
    <t>Toplam</t>
  </si>
  <si>
    <t>İstanbul Atatürk</t>
  </si>
  <si>
    <t>Ankara Esenboğa</t>
  </si>
  <si>
    <t>İzmir Adnan Menderes</t>
  </si>
  <si>
    <t>Antalya</t>
  </si>
  <si>
    <t>Muğla Dalaman</t>
  </si>
  <si>
    <t>Muğla Milas-Bodrum</t>
  </si>
  <si>
    <t>Adana</t>
  </si>
  <si>
    <t>Trabzon</t>
  </si>
  <si>
    <t>Erzurum</t>
  </si>
  <si>
    <t>Gaziantep</t>
  </si>
  <si>
    <t>Adıyaman</t>
  </si>
  <si>
    <t>Ağrı</t>
  </si>
  <si>
    <t>Amasya Merzifon</t>
  </si>
  <si>
    <t>Balıkesir Koca Seyit</t>
  </si>
  <si>
    <t>Balıkesir Merkez</t>
  </si>
  <si>
    <t>Batman</t>
  </si>
  <si>
    <t>Bingöl</t>
  </si>
  <si>
    <t>Bursa Yenişehir</t>
  </si>
  <si>
    <t>Çanakkale</t>
  </si>
  <si>
    <t>Çanakkale Gökçeada</t>
  </si>
  <si>
    <t>Denizli Çardak</t>
  </si>
  <si>
    <t>Diyarbakır</t>
  </si>
  <si>
    <t>Elazığ</t>
  </si>
  <si>
    <t>Erzincan</t>
  </si>
  <si>
    <t>Hakkari Y.S.E.</t>
  </si>
  <si>
    <t>Hatay</t>
  </si>
  <si>
    <t>Iğdır</t>
  </si>
  <si>
    <t>Isparta Süleyman Demirel</t>
  </si>
  <si>
    <t>Kahramanmaraş</t>
  </si>
  <si>
    <t>Kars Harakani</t>
  </si>
  <si>
    <t>Kastamonu</t>
  </si>
  <si>
    <t>Kayseri</t>
  </si>
  <si>
    <t>Kocaeli Cengiz Topel</t>
  </si>
  <si>
    <t>Konya</t>
  </si>
  <si>
    <t>Malatya</t>
  </si>
  <si>
    <t>Mardin</t>
  </si>
  <si>
    <t>Muş</t>
  </si>
  <si>
    <t>Nevşehir Kapadokya</t>
  </si>
  <si>
    <t>Ordu-Giresun</t>
  </si>
  <si>
    <t>Samsun Çarşamba</t>
  </si>
  <si>
    <t>Siirt</t>
  </si>
  <si>
    <t>Sinop</t>
  </si>
  <si>
    <t>Sivas Nuri Demirağ</t>
  </si>
  <si>
    <t>Şanlıurfa Gap</t>
  </si>
  <si>
    <t>Şırnak Şerafettin Elçi</t>
  </si>
  <si>
    <t>Tekirdağ Çorlu</t>
  </si>
  <si>
    <t>Tokat</t>
  </si>
  <si>
    <t>Uşak</t>
  </si>
  <si>
    <t>Van Ferit Melen</t>
  </si>
  <si>
    <t>DHMİ TOPLAMI</t>
  </si>
  <si>
    <t>TÜRKİYE GENELİ</t>
  </si>
  <si>
    <t>OVERFLIGHT</t>
  </si>
  <si>
    <t>TÜRKİYE GENELİ OVERFLIGHT DAHİL</t>
  </si>
  <si>
    <t>İstanbul Sabiha Gökçen(*)</t>
  </si>
  <si>
    <t>Gazipaşa Alanya(*)</t>
  </si>
  <si>
    <t>Aydın Çıldır(*)</t>
  </si>
  <si>
    <t>Eskişehir Anadolu(*)</t>
  </si>
  <si>
    <t>Zafer(*)</t>
  </si>
  <si>
    <t>Zonguldak Çaycuma(*)</t>
  </si>
  <si>
    <t xml:space="preserve"> (*)İşaretli havalimanlarından  Zonguldak Çaycuma,Gazipaşa Alanya,Zafer ve Aydın Çıldır Havalimanları DHMİ denetimli özel şirket tarafından işletilmektedir. İstanbul Sabiha Gökçen Havalimanı Savunma Sanayi Müsteşarlığı denetiminde özel şirket tarafından,Eskişehir Anadolu Üniversitesi Havalimanı, Eskişehir Anadolu Üniversitesi SHYO tarafından işletilmekte olduğundan DHMİ toplamında hariç tutulmuştur.</t>
  </si>
  <si>
    <t>YOLCU TRAFİĞİ (Gelen-Giden)</t>
  </si>
  <si>
    <t>DHMİ DİREKT TR</t>
  </si>
  <si>
    <t>DİĞER DİREKT TR.Y.</t>
  </si>
  <si>
    <t>TÜRKİYE DİREKT TR.</t>
  </si>
  <si>
    <t>TÜRKİYE GENELİ DİREKT TRANSİT DAHİL</t>
  </si>
  <si>
    <t xml:space="preserve">   TİCARİ  UÇAK TRAFİĞİ</t>
  </si>
  <si>
    <t>YÜK TRAFİĞİ ( Bagaj+Kargo+Posta) (TON)</t>
  </si>
  <si>
    <t xml:space="preserve"> </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</si>
</sst>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T_L_-;\-* #,##0.00\ _T_L_-;_-* &quot;-&quot;??\ _T_L_-;_-@_-"/>
    <numFmt numFmtId="165" formatCode="_-* #,##0\ _T_L_-;\-* #,##0\ _T_L_-;_-* &quot;-&quot;??\ _T_L_-;_-@_-"/>
    <numFmt numFmtId="166" formatCode="#,##0.0"/>
    <numFmt numFmtId="167" formatCode="#,##0_ ;\-#,##0\ "/>
  </numFmts>
  <fonts count="44">
    <font>
      <sz val="11"/>
      <color theme="1"/>
      <name val="Calibri"/>
      <family val="2"/>
    </font>
    <font>
      <sz val="11"/>
      <color indexed="8"/>
      <name val="Calibri"/>
      <family val="2"/>
    </font>
    <font>
      <sz val="11"/>
      <color indexed="9"/>
      <name val="Calibri"/>
      <family val="2"/>
    </font>
    <font>
      <b/>
      <sz val="11"/>
      <color indexed="8"/>
      <name val="Tahoma"/>
      <family val="2"/>
    </font>
    <font>
      <b/>
      <sz val="11"/>
      <color indexed="9"/>
      <name val="Tahoma"/>
      <family val="2"/>
    </font>
    <font>
      <b/>
      <sz val="10"/>
      <color indexed="9"/>
      <name val="Tahoma"/>
      <family val="2"/>
    </font>
    <font>
      <sz val="10"/>
      <name val="Arial Tur"/>
      <family val="0"/>
    </font>
    <font>
      <b/>
      <sz val="8"/>
      <color indexed="8"/>
      <name val="Tahoma"/>
      <family val="2"/>
    </font>
    <font>
      <b/>
      <sz val="9.5"/>
      <color indexed="8"/>
      <name val="Tahoma"/>
      <family val="2"/>
    </font>
    <font>
      <b/>
      <sz val="9.5"/>
      <color indexed="10"/>
      <name val="Tahoma"/>
      <family val="2"/>
    </font>
    <font>
      <b/>
      <sz val="9.5"/>
      <color indexed="9"/>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0"/>
      <name val="Tahoma"/>
      <family val="2"/>
    </font>
    <font>
      <b/>
      <sz val="11"/>
      <color theme="1"/>
      <name val="Tahoma"/>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4" tint="-0.24997000396251678"/>
        <bgColor indexed="64"/>
      </patternFill>
    </fill>
    <fill>
      <patternFill patternType="solid">
        <fgColor theme="0"/>
        <bgColor indexed="64"/>
      </patternFill>
    </fill>
    <fill>
      <patternFill patternType="solid">
        <fgColor theme="0"/>
        <bgColor indexed="64"/>
      </patternFill>
    </fill>
    <fill>
      <patternFill patternType="solid">
        <fgColor theme="4" tint="-0.24997000396251678"/>
        <bgColor indexed="64"/>
      </patternFill>
    </fill>
    <fill>
      <patternFill patternType="solid">
        <fgColor indexed="10"/>
        <bgColor indexed="64"/>
      </patternFill>
    </fill>
    <fill>
      <patternFill patternType="solid">
        <fgColor indexed="10"/>
        <bgColor indexed="64"/>
      </patternFill>
    </fill>
    <fill>
      <patternFill patternType="solid">
        <fgColor rgb="FFFF0000"/>
        <bgColor indexed="64"/>
      </patternFill>
    </fill>
    <fill>
      <patternFill patternType="solid">
        <fgColor theme="3" tint="-0.4999699890613556"/>
        <bgColor indexed="64"/>
      </patternFill>
    </fill>
    <fill>
      <patternFill patternType="solid">
        <fgColor rgb="FF00B050"/>
        <bgColor indexed="64"/>
      </patternFill>
    </fill>
    <fill>
      <patternFill patternType="solid">
        <fgColor rgb="FF00B050"/>
        <bgColor indexed="64"/>
      </patternFill>
    </fill>
    <fill>
      <patternFill patternType="solid">
        <fgColor rgb="FF00B0F0"/>
        <bgColor indexed="64"/>
      </patternFill>
    </fill>
    <fill>
      <patternFill patternType="solid">
        <fgColor theme="7"/>
        <bgColor indexed="64"/>
      </patternFill>
    </fill>
    <fill>
      <patternFill patternType="solid">
        <fgColor rgb="FF0070C0"/>
        <bgColor indexed="64"/>
      </patternFill>
    </fill>
    <fill>
      <patternFill patternType="solid">
        <fgColor theme="0" tint="-0.3499799966812134"/>
        <bgColor indexed="64"/>
      </patternFill>
    </fill>
    <fill>
      <patternFill patternType="solid">
        <fgColor rgb="FF0070C0"/>
        <bgColor indexed="64"/>
      </patternFill>
    </fill>
    <fill>
      <patternFill patternType="solid">
        <fgColor rgb="FF00B0F0"/>
        <bgColor indexed="64"/>
      </patternFill>
    </fill>
  </fills>
  <borders count="2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top/>
      <bottom style="thin"/>
    </border>
    <border>
      <left/>
      <right style="medium"/>
      <top/>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medium"/>
      <bottom/>
    </border>
    <border>
      <left style="medium"/>
      <right/>
      <top style="medium"/>
      <bottom/>
    </border>
    <border>
      <left/>
      <right style="medium"/>
      <top style="medium"/>
      <bottom/>
    </border>
    <border>
      <left style="medium"/>
      <right/>
      <top/>
      <bottom style="thin"/>
    </border>
    <border>
      <left/>
      <right/>
      <top style="medium"/>
      <bottom style="medium"/>
    </border>
    <border>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41" fontId="0" fillId="0" borderId="0" applyFont="0" applyFill="0" applyBorder="0" applyAlignment="0" applyProtection="0"/>
    <xf numFmtId="164" fontId="6" fillId="0" borderId="0" applyFont="0" applyFill="0" applyBorder="0" applyAlignment="0" applyProtection="0"/>
    <xf numFmtId="0" fontId="33" fillId="20" borderId="5" applyNumberFormat="0" applyAlignment="0" applyProtection="0"/>
    <xf numFmtId="0" fontId="34" fillId="21" borderId="6" applyNumberFormat="0" applyAlignment="0" applyProtection="0"/>
    <xf numFmtId="0" fontId="35" fillId="20" borderId="6" applyNumberFormat="0" applyAlignment="0" applyProtection="0"/>
    <xf numFmtId="0" fontId="36" fillId="22" borderId="7" applyNumberFormat="0" applyAlignment="0" applyProtection="0"/>
    <xf numFmtId="0" fontId="37" fillId="23" borderId="0" applyNumberFormat="0" applyBorder="0" applyAlignment="0" applyProtection="0"/>
    <xf numFmtId="0" fontId="38" fillId="24" borderId="0" applyNumberFormat="0" applyBorder="0" applyAlignment="0" applyProtection="0"/>
    <xf numFmtId="0" fontId="6" fillId="0" borderId="0">
      <alignment/>
      <protection/>
    </xf>
    <xf numFmtId="0" fontId="0" fillId="25" borderId="8" applyNumberFormat="0" applyFont="0" applyAlignment="0" applyProtection="0"/>
    <xf numFmtId="0" fontId="39"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cellStyleXfs>
  <cellXfs count="76">
    <xf numFmtId="0" fontId="0" fillId="0" borderId="0" xfId="0" applyFont="1" applyAlignment="1">
      <alignment/>
    </xf>
    <xf numFmtId="2" fontId="5" fillId="33" borderId="10" xfId="56" applyNumberFormat="1" applyFont="1" applyFill="1" applyBorder="1" applyAlignment="1">
      <alignment horizontal="right" vertical="center"/>
    </xf>
    <xf numFmtId="2" fontId="5" fillId="33" borderId="11" xfId="56" applyNumberFormat="1" applyFont="1" applyFill="1" applyBorder="1" applyAlignment="1">
      <alignment horizontal="right" vertical="center"/>
    </xf>
    <xf numFmtId="165" fontId="7" fillId="34" borderId="12" xfId="41" applyNumberFormat="1" applyFont="1" applyFill="1" applyBorder="1" applyAlignment="1">
      <alignment horizontal="left"/>
    </xf>
    <xf numFmtId="3" fontId="8" fillId="34" borderId="0" xfId="41" applyNumberFormat="1" applyFont="1" applyFill="1" applyBorder="1" applyAlignment="1">
      <alignment horizontal="right" vertical="center"/>
    </xf>
    <xf numFmtId="3" fontId="9" fillId="34" borderId="0" xfId="41" applyNumberFormat="1" applyFont="1" applyFill="1" applyBorder="1" applyAlignment="1">
      <alignment horizontal="right" vertical="center"/>
    </xf>
    <xf numFmtId="3" fontId="9" fillId="34" borderId="13" xfId="41" applyNumberFormat="1" applyFont="1" applyFill="1" applyBorder="1" applyAlignment="1">
      <alignment horizontal="right" vertical="center"/>
    </xf>
    <xf numFmtId="165" fontId="7" fillId="8" borderId="12" xfId="41" applyNumberFormat="1" applyFont="1" applyFill="1" applyBorder="1" applyAlignment="1">
      <alignment horizontal="left"/>
    </xf>
    <xf numFmtId="3" fontId="8" fillId="8" borderId="0" xfId="41" applyNumberFormat="1" applyFont="1" applyFill="1" applyBorder="1" applyAlignment="1">
      <alignment horizontal="right" vertical="center"/>
    </xf>
    <xf numFmtId="3" fontId="9" fillId="8" borderId="0" xfId="41" applyNumberFormat="1" applyFont="1" applyFill="1" applyBorder="1" applyAlignment="1">
      <alignment horizontal="right" vertical="center"/>
    </xf>
    <xf numFmtId="3" fontId="9" fillId="8" borderId="13" xfId="41" applyNumberFormat="1" applyFont="1" applyFill="1" applyBorder="1" applyAlignment="1">
      <alignment horizontal="right" vertical="center"/>
    </xf>
    <xf numFmtId="165" fontId="7" fillId="35" borderId="12" xfId="41" applyNumberFormat="1" applyFont="1" applyFill="1" applyBorder="1" applyAlignment="1">
      <alignment horizontal="left"/>
    </xf>
    <xf numFmtId="166" fontId="9" fillId="34" borderId="0" xfId="41" applyNumberFormat="1" applyFont="1" applyFill="1" applyBorder="1" applyAlignment="1">
      <alignment horizontal="right" vertical="center"/>
    </xf>
    <xf numFmtId="4" fontId="9" fillId="34" borderId="13" xfId="41" applyNumberFormat="1" applyFont="1" applyFill="1" applyBorder="1" applyAlignment="1">
      <alignment horizontal="right" vertical="center"/>
    </xf>
    <xf numFmtId="0" fontId="42" fillId="36" borderId="12" xfId="41" applyNumberFormat="1" applyFont="1" applyFill="1" applyBorder="1" applyAlignment="1">
      <alignment horizontal="left" vertical="center"/>
    </xf>
    <xf numFmtId="3" fontId="10" fillId="33" borderId="0" xfId="41" applyNumberFormat="1" applyFont="1" applyFill="1" applyBorder="1" applyAlignment="1">
      <alignment horizontal="right" vertical="center"/>
    </xf>
    <xf numFmtId="166" fontId="10" fillId="33" borderId="0" xfId="63" applyNumberFormat="1" applyFont="1" applyFill="1" applyBorder="1" applyAlignment="1">
      <alignment horizontal="right" vertical="center"/>
    </xf>
    <xf numFmtId="0" fontId="5" fillId="37" borderId="12" xfId="41" applyNumberFormat="1" applyFont="1" applyFill="1" applyBorder="1" applyAlignment="1">
      <alignment horizontal="left" vertical="center"/>
    </xf>
    <xf numFmtId="3" fontId="10" fillId="38" borderId="0" xfId="41" applyNumberFormat="1" applyFont="1" applyFill="1" applyBorder="1" applyAlignment="1">
      <alignment horizontal="right" vertical="center"/>
    </xf>
    <xf numFmtId="166" fontId="10" fillId="39" borderId="0" xfId="63" applyNumberFormat="1" applyFont="1" applyFill="1" applyBorder="1" applyAlignment="1">
      <alignment horizontal="right" vertical="center"/>
    </xf>
    <xf numFmtId="0" fontId="5" fillId="40" borderId="14" xfId="56" applyNumberFormat="1" applyFont="1" applyFill="1" applyBorder="1" applyAlignment="1">
      <alignment horizontal="left" vertical="center"/>
    </xf>
    <xf numFmtId="0" fontId="5" fillId="41" borderId="12" xfId="41" applyNumberFormat="1" applyFont="1" applyFill="1" applyBorder="1" applyAlignment="1">
      <alignment horizontal="left" vertical="center"/>
    </xf>
    <xf numFmtId="3" fontId="10" fillId="42" borderId="0" xfId="41" applyNumberFormat="1" applyFont="1" applyFill="1" applyBorder="1" applyAlignment="1">
      <alignment horizontal="right" vertical="center"/>
    </xf>
    <xf numFmtId="166" fontId="10" fillId="42" borderId="0" xfId="63" applyNumberFormat="1" applyFont="1" applyFill="1" applyBorder="1" applyAlignment="1">
      <alignment horizontal="right" vertical="center"/>
    </xf>
    <xf numFmtId="4" fontId="9" fillId="8" borderId="0" xfId="41" applyNumberFormat="1" applyFont="1" applyFill="1" applyBorder="1" applyAlignment="1">
      <alignment horizontal="right" vertical="center"/>
    </xf>
    <xf numFmtId="166" fontId="9" fillId="8" borderId="0" xfId="41" applyNumberFormat="1" applyFont="1" applyFill="1" applyBorder="1" applyAlignment="1">
      <alignment horizontal="right" vertical="center"/>
    </xf>
    <xf numFmtId="0" fontId="5" fillId="43" borderId="12" xfId="48" applyNumberFormat="1" applyFont="1" applyFill="1" applyBorder="1" applyAlignment="1">
      <alignment horizontal="left" vertical="center"/>
      <protection/>
    </xf>
    <xf numFmtId="0" fontId="5" fillId="44" borderId="12" xfId="48" applyNumberFormat="1" applyFont="1" applyFill="1" applyBorder="1" applyAlignment="1">
      <alignment horizontal="left" vertical="center"/>
      <protection/>
    </xf>
    <xf numFmtId="0" fontId="5" fillId="45" borderId="14" xfId="48" applyNumberFormat="1" applyFont="1" applyFill="1" applyBorder="1" applyAlignment="1">
      <alignment horizontal="left" vertical="center"/>
      <protection/>
    </xf>
    <xf numFmtId="0" fontId="5" fillId="41" borderId="14" xfId="48" applyNumberFormat="1" applyFont="1" applyFill="1" applyBorder="1" applyAlignment="1">
      <alignment horizontal="left" vertical="center"/>
      <protection/>
    </xf>
    <xf numFmtId="3" fontId="10" fillId="42" borderId="15" xfId="48" applyNumberFormat="1" applyFont="1" applyFill="1" applyBorder="1" applyAlignment="1">
      <alignment horizontal="right"/>
      <protection/>
    </xf>
    <xf numFmtId="165" fontId="7" fillId="34" borderId="12" xfId="41" applyNumberFormat="1" applyFont="1" applyFill="1" applyBorder="1" applyAlignment="1">
      <alignment horizontal="left" vertical="center"/>
    </xf>
    <xf numFmtId="165" fontId="7" fillId="8" borderId="12" xfId="41" applyNumberFormat="1" applyFont="1" applyFill="1" applyBorder="1" applyAlignment="1">
      <alignment horizontal="left" vertical="center"/>
    </xf>
    <xf numFmtId="165" fontId="7" fillId="35" borderId="12" xfId="41" applyNumberFormat="1" applyFont="1" applyFill="1" applyBorder="1" applyAlignment="1">
      <alignment horizontal="left" vertical="center"/>
    </xf>
    <xf numFmtId="3" fontId="5" fillId="33" borderId="0" xfId="41" applyNumberFormat="1" applyFont="1" applyFill="1" applyBorder="1" applyAlignment="1">
      <alignment horizontal="right" vertical="center"/>
    </xf>
    <xf numFmtId="166" fontId="5" fillId="33" borderId="0" xfId="63" applyNumberFormat="1" applyFont="1" applyFill="1" applyBorder="1" applyAlignment="1">
      <alignment horizontal="right" vertical="center"/>
    </xf>
    <xf numFmtId="3" fontId="5" fillId="38" borderId="0" xfId="41" applyNumberFormat="1" applyFont="1" applyFill="1" applyBorder="1" applyAlignment="1">
      <alignment horizontal="right" vertical="center"/>
    </xf>
    <xf numFmtId="166" fontId="5" fillId="39" borderId="0" xfId="63" applyNumberFormat="1" applyFont="1" applyFill="1" applyBorder="1" applyAlignment="1">
      <alignment horizontal="right" vertical="center"/>
    </xf>
    <xf numFmtId="165" fontId="10" fillId="40" borderId="12" xfId="59" applyNumberFormat="1" applyFont="1" applyFill="1" applyBorder="1" applyAlignment="1">
      <alignment vertical="center"/>
    </xf>
    <xf numFmtId="165" fontId="10" fillId="40" borderId="0" xfId="59" applyNumberFormat="1" applyFont="1" applyFill="1" applyBorder="1" applyAlignment="1">
      <alignment vertical="center"/>
    </xf>
    <xf numFmtId="165" fontId="10" fillId="40" borderId="13" xfId="59" applyNumberFormat="1" applyFont="1" applyFill="1" applyBorder="1" applyAlignment="1">
      <alignment vertical="center"/>
    </xf>
    <xf numFmtId="165" fontId="10" fillId="40" borderId="14" xfId="59" applyNumberFormat="1" applyFont="1" applyFill="1" applyBorder="1" applyAlignment="1">
      <alignment vertical="center"/>
    </xf>
    <xf numFmtId="165" fontId="10" fillId="40" borderId="15" xfId="59" applyNumberFormat="1" applyFont="1" applyFill="1" applyBorder="1" applyAlignment="1">
      <alignment vertical="center"/>
    </xf>
    <xf numFmtId="165" fontId="10" fillId="40" borderId="16" xfId="59" applyNumberFormat="1" applyFont="1" applyFill="1" applyBorder="1" applyAlignment="1">
      <alignment vertical="center"/>
    </xf>
    <xf numFmtId="166" fontId="9" fillId="8" borderId="13" xfId="41" applyNumberFormat="1" applyFont="1" applyFill="1" applyBorder="1" applyAlignment="1">
      <alignment horizontal="right" vertical="center"/>
    </xf>
    <xf numFmtId="1" fontId="0" fillId="0" borderId="0" xfId="0" applyNumberFormat="1" applyAlignment="1">
      <alignment/>
    </xf>
    <xf numFmtId="165" fontId="10" fillId="46" borderId="12" xfId="59" applyNumberFormat="1" applyFont="1" applyFill="1" applyBorder="1" applyAlignment="1">
      <alignment horizontal="center" vertical="center"/>
    </xf>
    <xf numFmtId="165" fontId="10" fillId="46" borderId="0" xfId="59" applyNumberFormat="1" applyFont="1" applyFill="1" applyBorder="1" applyAlignment="1">
      <alignment horizontal="center" vertical="center"/>
    </xf>
    <xf numFmtId="165" fontId="10" fillId="46" borderId="13" xfId="59" applyNumberFormat="1" applyFont="1" applyFill="1" applyBorder="1" applyAlignment="1">
      <alignment horizontal="center" vertical="center"/>
    </xf>
    <xf numFmtId="165" fontId="10" fillId="46" borderId="14" xfId="59" applyNumberFormat="1" applyFont="1" applyFill="1" applyBorder="1" applyAlignment="1">
      <alignment horizontal="center" vertical="center"/>
    </xf>
    <xf numFmtId="165" fontId="10" fillId="46" borderId="15" xfId="59" applyNumberFormat="1" applyFont="1" applyFill="1" applyBorder="1" applyAlignment="1">
      <alignment horizontal="center" vertical="center"/>
    </xf>
    <xf numFmtId="165" fontId="10" fillId="46" borderId="16" xfId="59" applyNumberFormat="1" applyFont="1" applyFill="1" applyBorder="1" applyAlignment="1">
      <alignment horizontal="center" vertical="center"/>
    </xf>
    <xf numFmtId="0" fontId="0" fillId="0" borderId="17" xfId="0" applyBorder="1" applyAlignment="1">
      <alignment horizontal="left" vertical="center" wrapText="1"/>
    </xf>
    <xf numFmtId="165" fontId="43" fillId="8" borderId="18" xfId="56" applyNumberFormat="1" applyFont="1" applyFill="1" applyBorder="1" applyAlignment="1">
      <alignment horizontal="center" vertical="center"/>
    </xf>
    <xf numFmtId="165" fontId="43" fillId="8" borderId="17" xfId="56" applyNumberFormat="1" applyFont="1" applyFill="1" applyBorder="1" applyAlignment="1">
      <alignment horizontal="center" vertical="center"/>
    </xf>
    <xf numFmtId="165" fontId="43" fillId="8" borderId="19" xfId="56" applyNumberFormat="1" applyFont="1" applyFill="1" applyBorder="1" applyAlignment="1">
      <alignment horizontal="center" vertical="center"/>
    </xf>
    <xf numFmtId="165" fontId="4" fillId="33" borderId="12" xfId="56" applyNumberFormat="1" applyFont="1" applyFill="1" applyBorder="1" applyAlignment="1">
      <alignment horizontal="center" vertical="center"/>
    </xf>
    <xf numFmtId="165" fontId="4" fillId="33" borderId="20" xfId="56" applyNumberFormat="1" applyFont="1" applyFill="1" applyBorder="1" applyAlignment="1">
      <alignment horizontal="center" vertical="center"/>
    </xf>
    <xf numFmtId="0" fontId="5" fillId="33" borderId="0" xfId="56" applyFont="1" applyFill="1" applyBorder="1" applyAlignment="1" applyProtection="1">
      <alignment horizontal="center" vertical="center" wrapText="1"/>
      <protection/>
    </xf>
    <xf numFmtId="0" fontId="5" fillId="33" borderId="0" xfId="56" applyFont="1" applyFill="1" applyBorder="1" applyAlignment="1" applyProtection="1">
      <alignment horizontal="center" vertical="center"/>
      <protection/>
    </xf>
    <xf numFmtId="0" fontId="5" fillId="33" borderId="13" xfId="56" applyFont="1" applyFill="1" applyBorder="1" applyAlignment="1" applyProtection="1">
      <alignment horizontal="center" vertical="center"/>
      <protection/>
    </xf>
    <xf numFmtId="167" fontId="10" fillId="40" borderId="15" xfId="59" applyNumberFormat="1" applyFont="1" applyFill="1" applyBorder="1" applyAlignment="1">
      <alignment horizontal="right" vertical="center"/>
    </xf>
    <xf numFmtId="166" fontId="10" fillId="40" borderId="15" xfId="59" applyNumberFormat="1" applyFont="1" applyFill="1" applyBorder="1" applyAlignment="1">
      <alignment horizontal="right" vertical="center"/>
    </xf>
    <xf numFmtId="166" fontId="10" fillId="40" borderId="16" xfId="59" applyNumberFormat="1" applyFont="1" applyFill="1" applyBorder="1" applyAlignment="1">
      <alignment horizontal="right" vertical="center"/>
    </xf>
    <xf numFmtId="3" fontId="10" fillId="42" borderId="21" xfId="48" applyNumberFormat="1" applyFont="1" applyFill="1" applyBorder="1" applyAlignment="1">
      <alignment horizontal="right"/>
      <protection/>
    </xf>
    <xf numFmtId="166" fontId="10" fillId="42" borderId="21" xfId="48" applyNumberFormat="1" applyFont="1" applyFill="1" applyBorder="1" applyAlignment="1">
      <alignment horizontal="right"/>
      <protection/>
    </xf>
    <xf numFmtId="166" fontId="10" fillId="42" borderId="22" xfId="48" applyNumberFormat="1" applyFont="1" applyFill="1" applyBorder="1" applyAlignment="1">
      <alignment horizontal="right"/>
      <protection/>
    </xf>
    <xf numFmtId="3" fontId="10" fillId="30" borderId="0" xfId="57" applyNumberFormat="1" applyFont="1" applyFill="1" applyBorder="1" applyAlignment="1">
      <alignment horizontal="right" vertical="center"/>
    </xf>
    <xf numFmtId="166" fontId="10" fillId="30" borderId="0" xfId="57" applyNumberFormat="1" applyFont="1" applyFill="1" applyBorder="1" applyAlignment="1">
      <alignment horizontal="right"/>
    </xf>
    <xf numFmtId="166" fontId="10" fillId="30" borderId="13" xfId="57" applyNumberFormat="1" applyFont="1" applyFill="1" applyBorder="1" applyAlignment="1">
      <alignment horizontal="right"/>
    </xf>
    <xf numFmtId="3" fontId="10" fillId="47" borderId="15" xfId="48" applyNumberFormat="1" applyFont="1" applyFill="1" applyBorder="1" applyAlignment="1">
      <alignment horizontal="right" vertical="center"/>
      <protection/>
    </xf>
    <xf numFmtId="166" fontId="10" fillId="47" borderId="15" xfId="48" applyNumberFormat="1" applyFont="1" applyFill="1" applyBorder="1" applyAlignment="1">
      <alignment horizontal="right"/>
      <protection/>
    </xf>
    <xf numFmtId="166" fontId="10" fillId="47" borderId="16" xfId="48" applyNumberFormat="1" applyFont="1" applyFill="1" applyBorder="1" applyAlignment="1">
      <alignment horizontal="right"/>
      <protection/>
    </xf>
    <xf numFmtId="3" fontId="10" fillId="48" borderId="0" xfId="48" applyNumberFormat="1" applyFont="1" applyFill="1" applyBorder="1" applyAlignment="1">
      <alignment horizontal="right" vertical="center"/>
      <protection/>
    </xf>
    <xf numFmtId="166" fontId="10" fillId="48" borderId="0" xfId="48" applyNumberFormat="1" applyFont="1" applyFill="1" applyBorder="1" applyAlignment="1">
      <alignment horizontal="right"/>
      <protection/>
    </xf>
    <xf numFmtId="166" fontId="10" fillId="48" borderId="13" xfId="48" applyNumberFormat="1" applyFont="1" applyFill="1" applyBorder="1" applyAlignment="1">
      <alignment horizontal="right"/>
      <protection/>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Binlik Ayracı 2" xfId="41"/>
    <cellStyle name="Çıkış" xfId="42"/>
    <cellStyle name="Giriş" xfId="43"/>
    <cellStyle name="Hesaplama" xfId="44"/>
    <cellStyle name="İşaretli Hücre" xfId="45"/>
    <cellStyle name="İyi" xfId="46"/>
    <cellStyle name="Kötü" xfId="47"/>
    <cellStyle name="Normal 2"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 name="Yüzde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65"/>
  <sheetViews>
    <sheetView tabSelected="1" zoomScale="80" zoomScaleNormal="80" zoomScalePageLayoutView="0" workbookViewId="0" topLeftCell="A1">
      <selection activeCell="D55" sqref="D55"/>
    </sheetView>
  </sheetViews>
  <sheetFormatPr defaultColWidth="9.140625" defaultRowHeight="15"/>
  <cols>
    <col min="1" max="1" width="25.8515625" style="0" customWidth="1"/>
    <col min="2" max="10" width="14.28125" style="0" customWidth="1"/>
  </cols>
  <sheetData>
    <row r="1" spans="1:10" ht="21.75" customHeight="1">
      <c r="A1" s="53" t="s">
        <v>68</v>
      </c>
      <c r="B1" s="54"/>
      <c r="C1" s="54"/>
      <c r="D1" s="54"/>
      <c r="E1" s="54"/>
      <c r="F1" s="54"/>
      <c r="G1" s="54"/>
      <c r="H1" s="54"/>
      <c r="I1" s="54"/>
      <c r="J1" s="55"/>
    </row>
    <row r="2" spans="1:10" ht="24.75" customHeight="1">
      <c r="A2" s="56" t="s">
        <v>1</v>
      </c>
      <c r="B2" s="58" t="s">
        <v>2</v>
      </c>
      <c r="C2" s="58"/>
      <c r="D2" s="58"/>
      <c r="E2" s="58" t="s">
        <v>3</v>
      </c>
      <c r="F2" s="58"/>
      <c r="G2" s="58"/>
      <c r="H2" s="59" t="s">
        <v>4</v>
      </c>
      <c r="I2" s="59"/>
      <c r="J2" s="60"/>
    </row>
    <row r="3" spans="1:10" ht="20.25" customHeight="1">
      <c r="A3" s="57"/>
      <c r="B3" s="1" t="s">
        <v>5</v>
      </c>
      <c r="C3" s="1" t="s">
        <v>6</v>
      </c>
      <c r="D3" s="1" t="s">
        <v>7</v>
      </c>
      <c r="E3" s="1" t="s">
        <v>5</v>
      </c>
      <c r="F3" s="1" t="s">
        <v>6</v>
      </c>
      <c r="G3" s="1" t="s">
        <v>7</v>
      </c>
      <c r="H3" s="1" t="s">
        <v>5</v>
      </c>
      <c r="I3" s="1" t="s">
        <v>6</v>
      </c>
      <c r="J3" s="2" t="s">
        <v>7</v>
      </c>
    </row>
    <row r="4" spans="1:10" ht="15">
      <c r="A4" s="3" t="s">
        <v>8</v>
      </c>
      <c r="B4" s="4">
        <v>12346368</v>
      </c>
      <c r="C4" s="4">
        <v>25138710</v>
      </c>
      <c r="D4" s="4">
        <f>+B4+C4</f>
        <v>37485078</v>
      </c>
      <c r="E4" s="4">
        <v>13088691</v>
      </c>
      <c r="F4" s="4">
        <v>27951620</v>
      </c>
      <c r="G4" s="4">
        <f>+E4+F4</f>
        <v>41040311</v>
      </c>
      <c r="H4" s="5">
        <f>+((E4-B4)/B4)*100</f>
        <v>6.012480755473999</v>
      </c>
      <c r="I4" s="5">
        <f aca="true" t="shared" si="0" ref="I4:J18">+((F4-C4)/C4)*100</f>
        <v>11.189555868220765</v>
      </c>
      <c r="J4" s="6">
        <f t="shared" si="0"/>
        <v>9.484395363936551</v>
      </c>
    </row>
    <row r="5" spans="1:10" ht="15">
      <c r="A5" s="7" t="s">
        <v>61</v>
      </c>
      <c r="B5" s="8">
        <v>9893546</v>
      </c>
      <c r="C5" s="8">
        <v>5622369</v>
      </c>
      <c r="D5" s="8">
        <f aca="true" t="shared" si="1" ref="D5:D58">+B5+C5</f>
        <v>15515915</v>
      </c>
      <c r="E5" s="8">
        <v>12130014</v>
      </c>
      <c r="F5" s="8">
        <v>6321831</v>
      </c>
      <c r="G5" s="8">
        <f aca="true" t="shared" si="2" ref="G5:G58">+E5+F5</f>
        <v>18451845</v>
      </c>
      <c r="H5" s="9">
        <f>+((E5-B5)/B5)*100</f>
        <v>22.605322702295013</v>
      </c>
      <c r="I5" s="9">
        <f t="shared" si="0"/>
        <v>12.440698929579328</v>
      </c>
      <c r="J5" s="10">
        <f t="shared" si="0"/>
        <v>18.922055193006663</v>
      </c>
    </row>
    <row r="6" spans="1:10" ht="15">
      <c r="A6" s="11" t="s">
        <v>9</v>
      </c>
      <c r="B6" s="4">
        <v>6424664</v>
      </c>
      <c r="C6" s="4">
        <v>980601</v>
      </c>
      <c r="D6" s="4">
        <f t="shared" si="1"/>
        <v>7405265</v>
      </c>
      <c r="E6" s="4">
        <v>7032070</v>
      </c>
      <c r="F6" s="4">
        <v>1074207</v>
      </c>
      <c r="G6" s="4">
        <f t="shared" si="2"/>
        <v>8106277</v>
      </c>
      <c r="H6" s="5">
        <f>+((E6-B6)/B6)*100</f>
        <v>9.454284301871663</v>
      </c>
      <c r="I6" s="5">
        <f t="shared" si="0"/>
        <v>9.54577855825152</v>
      </c>
      <c r="J6" s="6">
        <f t="shared" si="0"/>
        <v>9.466399919516723</v>
      </c>
    </row>
    <row r="7" spans="1:10" ht="15">
      <c r="A7" s="7" t="s">
        <v>10</v>
      </c>
      <c r="B7" s="8">
        <v>5546660</v>
      </c>
      <c r="C7" s="8">
        <v>1796757</v>
      </c>
      <c r="D7" s="8">
        <f t="shared" si="1"/>
        <v>7343417</v>
      </c>
      <c r="E7" s="8">
        <v>6271851</v>
      </c>
      <c r="F7" s="8">
        <v>1801431</v>
      </c>
      <c r="G7" s="8">
        <f t="shared" si="2"/>
        <v>8073282</v>
      </c>
      <c r="H7" s="9">
        <f>+((E7-B7)/B7)*100</f>
        <v>13.074372685544095</v>
      </c>
      <c r="I7" s="9">
        <f t="shared" si="0"/>
        <v>0.26013534384449316</v>
      </c>
      <c r="J7" s="10">
        <f t="shared" si="0"/>
        <v>9.939037916544846</v>
      </c>
    </row>
    <row r="8" spans="1:10" ht="15">
      <c r="A8" s="11" t="s">
        <v>11</v>
      </c>
      <c r="B8" s="4">
        <v>4167572</v>
      </c>
      <c r="C8" s="4">
        <v>15714462</v>
      </c>
      <c r="D8" s="4">
        <f t="shared" si="1"/>
        <v>19882034</v>
      </c>
      <c r="E8" s="4">
        <v>4642307</v>
      </c>
      <c r="F8" s="4">
        <v>14766236</v>
      </c>
      <c r="G8" s="4">
        <f t="shared" si="2"/>
        <v>19408543</v>
      </c>
      <c r="H8" s="5">
        <f>+((E8-B8)/B8)*100</f>
        <v>11.391164927684514</v>
      </c>
      <c r="I8" s="5">
        <f t="shared" si="0"/>
        <v>-6.034097762939641</v>
      </c>
      <c r="J8" s="6">
        <f t="shared" si="0"/>
        <v>-2.381501812138537</v>
      </c>
    </row>
    <row r="9" spans="1:10" ht="15">
      <c r="A9" s="7" t="s">
        <v>62</v>
      </c>
      <c r="B9" s="8">
        <v>206780</v>
      </c>
      <c r="C9" s="8">
        <v>296658</v>
      </c>
      <c r="D9" s="8">
        <f t="shared" si="1"/>
        <v>503438</v>
      </c>
      <c r="E9" s="8">
        <v>267381</v>
      </c>
      <c r="F9" s="8">
        <v>379995</v>
      </c>
      <c r="G9" s="8">
        <f t="shared" si="2"/>
        <v>647376</v>
      </c>
      <c r="H9" s="9">
        <f>+((E9-B9)/B9)*100</f>
        <v>29.306992939355837</v>
      </c>
      <c r="I9" s="9">
        <f t="shared" si="0"/>
        <v>28.09194425904577</v>
      </c>
      <c r="J9" s="10">
        <f t="shared" si="0"/>
        <v>28.591008227428205</v>
      </c>
    </row>
    <row r="10" spans="1:10" ht="15">
      <c r="A10" s="11" t="s">
        <v>12</v>
      </c>
      <c r="B10" s="4">
        <v>695107</v>
      </c>
      <c r="C10" s="4">
        <v>2355878</v>
      </c>
      <c r="D10" s="4">
        <f t="shared" si="1"/>
        <v>3050985</v>
      </c>
      <c r="E10" s="4">
        <v>804874</v>
      </c>
      <c r="F10" s="4">
        <v>2294904</v>
      </c>
      <c r="G10" s="4">
        <f t="shared" si="2"/>
        <v>3099778</v>
      </c>
      <c r="H10" s="5">
        <f>+((E10-B10)/B10)*100</f>
        <v>15.791381758491857</v>
      </c>
      <c r="I10" s="5">
        <f t="shared" si="0"/>
        <v>-2.588164582376507</v>
      </c>
      <c r="J10" s="6">
        <f t="shared" si="0"/>
        <v>1.59925401140943</v>
      </c>
    </row>
    <row r="11" spans="1:10" ht="15">
      <c r="A11" s="7" t="s">
        <v>13</v>
      </c>
      <c r="B11" s="8">
        <v>1438436</v>
      </c>
      <c r="C11" s="8">
        <v>1337639</v>
      </c>
      <c r="D11" s="8">
        <f t="shared" si="1"/>
        <v>2776075</v>
      </c>
      <c r="E11" s="8">
        <v>1647333</v>
      </c>
      <c r="F11" s="8">
        <v>1174751</v>
      </c>
      <c r="G11" s="8">
        <f t="shared" si="2"/>
        <v>2822084</v>
      </c>
      <c r="H11" s="9">
        <f>+((E11-B11)/B11)*100</f>
        <v>14.522509169681516</v>
      </c>
      <c r="I11" s="9">
        <f t="shared" si="0"/>
        <v>-12.177276529766253</v>
      </c>
      <c r="J11" s="10">
        <f t="shared" si="0"/>
        <v>1.6573399493889756</v>
      </c>
    </row>
    <row r="12" spans="1:10" ht="15">
      <c r="A12" s="11" t="s">
        <v>14</v>
      </c>
      <c r="B12" s="4">
        <v>2672001</v>
      </c>
      <c r="C12" s="4">
        <v>418777</v>
      </c>
      <c r="D12" s="4">
        <f t="shared" si="1"/>
        <v>3090778</v>
      </c>
      <c r="E12" s="4">
        <v>3033620</v>
      </c>
      <c r="F12" s="4">
        <v>468540</v>
      </c>
      <c r="G12" s="4">
        <f t="shared" si="2"/>
        <v>3502160</v>
      </c>
      <c r="H12" s="5">
        <f>+((E12-B12)/B12)*100</f>
        <v>13.533640144595754</v>
      </c>
      <c r="I12" s="5">
        <f t="shared" si="0"/>
        <v>11.882935309245731</v>
      </c>
      <c r="J12" s="6">
        <f t="shared" si="0"/>
        <v>13.309982146889876</v>
      </c>
    </row>
    <row r="13" spans="1:10" ht="15">
      <c r="A13" s="7" t="s">
        <v>15</v>
      </c>
      <c r="B13" s="8">
        <v>1782025</v>
      </c>
      <c r="C13" s="8">
        <v>73943</v>
      </c>
      <c r="D13" s="8">
        <f t="shared" si="1"/>
        <v>1855968</v>
      </c>
      <c r="E13" s="8">
        <v>2139471</v>
      </c>
      <c r="F13" s="8">
        <v>83382</v>
      </c>
      <c r="G13" s="8">
        <f t="shared" si="2"/>
        <v>2222853</v>
      </c>
      <c r="H13" s="9">
        <f>+((E13-B13)/B13)*100</f>
        <v>20.058416688879223</v>
      </c>
      <c r="I13" s="9">
        <f t="shared" si="0"/>
        <v>12.765238088798128</v>
      </c>
      <c r="J13" s="10">
        <f t="shared" si="0"/>
        <v>19.76785160088967</v>
      </c>
    </row>
    <row r="14" spans="1:10" ht="15">
      <c r="A14" s="11" t="s">
        <v>16</v>
      </c>
      <c r="B14" s="4">
        <v>656482</v>
      </c>
      <c r="C14" s="4">
        <v>12183</v>
      </c>
      <c r="D14" s="4">
        <f t="shared" si="1"/>
        <v>668665</v>
      </c>
      <c r="E14" s="4">
        <v>704840</v>
      </c>
      <c r="F14" s="4">
        <v>10036</v>
      </c>
      <c r="G14" s="4">
        <f t="shared" si="2"/>
        <v>714876</v>
      </c>
      <c r="H14" s="5">
        <f>+((E14-B14)/B14)*100</f>
        <v>7.366233956148075</v>
      </c>
      <c r="I14" s="5">
        <f t="shared" si="0"/>
        <v>-17.622917179676598</v>
      </c>
      <c r="J14" s="6">
        <f t="shared" si="0"/>
        <v>6.910934473914441</v>
      </c>
    </row>
    <row r="15" spans="1:10" ht="15">
      <c r="A15" s="7" t="s">
        <v>17</v>
      </c>
      <c r="B15" s="8">
        <v>1256885</v>
      </c>
      <c r="C15" s="8">
        <v>129350</v>
      </c>
      <c r="D15" s="8">
        <f t="shared" si="1"/>
        <v>1386235</v>
      </c>
      <c r="E15" s="8">
        <v>1543781</v>
      </c>
      <c r="F15" s="8">
        <v>132104</v>
      </c>
      <c r="G15" s="8">
        <f t="shared" si="2"/>
        <v>1675885</v>
      </c>
      <c r="H15" s="9">
        <f>+((E15-B15)/B15)*100</f>
        <v>22.825954641832784</v>
      </c>
      <c r="I15" s="24">
        <f t="shared" si="0"/>
        <v>2.1291070738306916</v>
      </c>
      <c r="J15" s="10">
        <f t="shared" si="0"/>
        <v>20.894725641756267</v>
      </c>
    </row>
    <row r="16" spans="1:10" ht="15">
      <c r="A16" s="11" t="s">
        <v>18</v>
      </c>
      <c r="B16" s="4">
        <v>110236</v>
      </c>
      <c r="C16" s="4"/>
      <c r="D16" s="4">
        <f t="shared" si="1"/>
        <v>110236</v>
      </c>
      <c r="E16" s="4">
        <v>123037</v>
      </c>
      <c r="F16" s="4"/>
      <c r="G16" s="4">
        <f t="shared" si="2"/>
        <v>123037</v>
      </c>
      <c r="H16" s="5">
        <f>+((E16-B16)/B16)*100</f>
        <v>11.612358939003592</v>
      </c>
      <c r="I16" s="5"/>
      <c r="J16" s="6">
        <f t="shared" si="0"/>
        <v>11.612358939003592</v>
      </c>
    </row>
    <row r="17" spans="1:10" ht="15">
      <c r="A17" s="7" t="s">
        <v>19</v>
      </c>
      <c r="B17" s="8">
        <v>139271</v>
      </c>
      <c r="C17" s="8"/>
      <c r="D17" s="8">
        <f t="shared" si="1"/>
        <v>139271</v>
      </c>
      <c r="E17" s="8">
        <v>137850</v>
      </c>
      <c r="F17" s="8"/>
      <c r="G17" s="8">
        <f t="shared" si="2"/>
        <v>137850</v>
      </c>
      <c r="H17" s="9">
        <f>+((E17-B17)/B17)*100</f>
        <v>-1.020312915107955</v>
      </c>
      <c r="I17" s="24"/>
      <c r="J17" s="10">
        <f t="shared" si="0"/>
        <v>-1.020312915107955</v>
      </c>
    </row>
    <row r="18" spans="1:10" ht="15">
      <c r="A18" s="11" t="s">
        <v>20</v>
      </c>
      <c r="B18" s="4">
        <v>91628</v>
      </c>
      <c r="C18" s="4">
        <v>1674</v>
      </c>
      <c r="D18" s="4">
        <f t="shared" si="1"/>
        <v>93302</v>
      </c>
      <c r="E18" s="4">
        <v>95318</v>
      </c>
      <c r="F18" s="4">
        <v>2946</v>
      </c>
      <c r="G18" s="4">
        <f t="shared" si="2"/>
        <v>98264</v>
      </c>
      <c r="H18" s="5">
        <f>+((E18-B18)/B18)*100</f>
        <v>4.027153271925613</v>
      </c>
      <c r="I18" s="5">
        <f>+((F18-C18)/C18)*100</f>
        <v>75.98566308243727</v>
      </c>
      <c r="J18" s="6">
        <f t="shared" si="0"/>
        <v>5.318213971833401</v>
      </c>
    </row>
    <row r="19" spans="1:10" ht="15">
      <c r="A19" s="7" t="s">
        <v>63</v>
      </c>
      <c r="B19" s="8"/>
      <c r="C19" s="8"/>
      <c r="D19" s="8"/>
      <c r="E19" s="8"/>
      <c r="F19" s="8"/>
      <c r="G19" s="8"/>
      <c r="H19" s="9"/>
      <c r="I19" s="24"/>
      <c r="J19" s="10"/>
    </row>
    <row r="20" spans="1:10" ht="15">
      <c r="A20" s="11" t="s">
        <v>21</v>
      </c>
      <c r="B20" s="4">
        <v>138003</v>
      </c>
      <c r="C20" s="4">
        <v>4862</v>
      </c>
      <c r="D20" s="4">
        <f t="shared" si="1"/>
        <v>142865</v>
      </c>
      <c r="E20" s="4">
        <v>215659</v>
      </c>
      <c r="F20" s="4">
        <v>7733</v>
      </c>
      <c r="G20" s="4">
        <f t="shared" si="2"/>
        <v>223392</v>
      </c>
      <c r="H20" s="5">
        <f>+((E20-B20)/B20)*100</f>
        <v>56.27124048027942</v>
      </c>
      <c r="I20" s="5">
        <f>+((F20-C20)/C20)*100</f>
        <v>59.04977375565611</v>
      </c>
      <c r="J20" s="6">
        <f>+((G20-D20)/D20)*100</f>
        <v>56.36579988100654</v>
      </c>
    </row>
    <row r="21" spans="1:10" ht="15">
      <c r="A21" s="7" t="s">
        <v>22</v>
      </c>
      <c r="B21" s="8"/>
      <c r="C21" s="8"/>
      <c r="D21" s="8"/>
      <c r="E21" s="8">
        <v>286</v>
      </c>
      <c r="F21" s="8"/>
      <c r="G21" s="8">
        <f t="shared" si="2"/>
        <v>286</v>
      </c>
      <c r="H21" s="9"/>
      <c r="I21" s="24"/>
      <c r="J21" s="10"/>
    </row>
    <row r="22" spans="1:10" ht="15">
      <c r="A22" s="11" t="s">
        <v>23</v>
      </c>
      <c r="B22" s="4">
        <v>289750</v>
      </c>
      <c r="C22" s="4">
        <v>338</v>
      </c>
      <c r="D22" s="4">
        <f t="shared" si="1"/>
        <v>290088</v>
      </c>
      <c r="E22" s="4">
        <v>160733</v>
      </c>
      <c r="F22" s="4">
        <v>350</v>
      </c>
      <c r="G22" s="4">
        <f t="shared" si="2"/>
        <v>161083</v>
      </c>
      <c r="H22" s="5">
        <f aca="true" t="shared" si="3" ref="H22:J60">+((E22-B22)/B22)*100</f>
        <v>-44.52700603968939</v>
      </c>
      <c r="I22" s="5">
        <f t="shared" si="3"/>
        <v>3.5502958579881656</v>
      </c>
      <c r="J22" s="6">
        <f t="shared" si="3"/>
        <v>-44.47098811395163</v>
      </c>
    </row>
    <row r="23" spans="1:10" ht="15">
      <c r="A23" s="7" t="s">
        <v>24</v>
      </c>
      <c r="B23" s="8">
        <v>79411</v>
      </c>
      <c r="C23" s="8"/>
      <c r="D23" s="8">
        <f t="shared" si="1"/>
        <v>79411</v>
      </c>
      <c r="E23" s="8">
        <v>89386</v>
      </c>
      <c r="F23" s="8"/>
      <c r="G23" s="8">
        <f t="shared" si="2"/>
        <v>89386</v>
      </c>
      <c r="H23" s="9">
        <f t="shared" si="3"/>
        <v>12.561232071123648</v>
      </c>
      <c r="I23" s="24"/>
      <c r="J23" s="10">
        <f t="shared" si="3"/>
        <v>12.561232071123648</v>
      </c>
    </row>
    <row r="24" spans="1:10" ht="15">
      <c r="A24" s="11" t="s">
        <v>25</v>
      </c>
      <c r="B24" s="4">
        <v>31802</v>
      </c>
      <c r="C24" s="4">
        <v>21789</v>
      </c>
      <c r="D24" s="4">
        <f t="shared" si="1"/>
        <v>53591</v>
      </c>
      <c r="E24" s="4">
        <v>84808</v>
      </c>
      <c r="F24" s="4">
        <v>19843</v>
      </c>
      <c r="G24" s="4">
        <f t="shared" si="2"/>
        <v>104651</v>
      </c>
      <c r="H24" s="5">
        <f t="shared" si="3"/>
        <v>166.67505188352933</v>
      </c>
      <c r="I24" s="5">
        <f t="shared" si="3"/>
        <v>-8.931112029005462</v>
      </c>
      <c r="J24" s="6">
        <f t="shared" si="3"/>
        <v>95.27719206583195</v>
      </c>
    </row>
    <row r="25" spans="1:10" ht="15">
      <c r="A25" s="7" t="s">
        <v>26</v>
      </c>
      <c r="B25" s="8">
        <v>24051</v>
      </c>
      <c r="C25" s="8">
        <v>359</v>
      </c>
      <c r="D25" s="8">
        <f t="shared" si="1"/>
        <v>24410</v>
      </c>
      <c r="E25" s="8">
        <v>109124</v>
      </c>
      <c r="F25" s="8">
        <v>878</v>
      </c>
      <c r="G25" s="8">
        <f t="shared" si="2"/>
        <v>110002</v>
      </c>
      <c r="H25" s="9">
        <f t="shared" si="3"/>
        <v>353.7191800756725</v>
      </c>
      <c r="I25" s="9">
        <f t="shared" si="3"/>
        <v>144.56824512534817</v>
      </c>
      <c r="J25" s="10">
        <f t="shared" si="3"/>
        <v>350.64317902498976</v>
      </c>
    </row>
    <row r="26" spans="1:10" ht="15">
      <c r="A26" s="11" t="s">
        <v>27</v>
      </c>
      <c r="B26" s="4"/>
      <c r="C26" s="4"/>
      <c r="D26" s="4"/>
      <c r="E26" s="4"/>
      <c r="F26" s="4"/>
      <c r="G26" s="4"/>
      <c r="H26" s="5"/>
      <c r="I26" s="5"/>
      <c r="J26" s="6"/>
    </row>
    <row r="27" spans="1:10" ht="15">
      <c r="A27" s="7" t="s">
        <v>28</v>
      </c>
      <c r="B27" s="8">
        <v>256624</v>
      </c>
      <c r="C27" s="8">
        <v>3556</v>
      </c>
      <c r="D27" s="8">
        <f t="shared" si="1"/>
        <v>260180</v>
      </c>
      <c r="E27" s="8">
        <v>320002</v>
      </c>
      <c r="F27" s="8">
        <v>6298</v>
      </c>
      <c r="G27" s="8">
        <f t="shared" si="2"/>
        <v>326300</v>
      </c>
      <c r="H27" s="9">
        <f t="shared" si="3"/>
        <v>24.696832720244405</v>
      </c>
      <c r="I27" s="9">
        <f t="shared" si="3"/>
        <v>77.10911136107987</v>
      </c>
      <c r="J27" s="10">
        <f t="shared" si="3"/>
        <v>25.413175493888847</v>
      </c>
    </row>
    <row r="28" spans="1:10" ht="15">
      <c r="A28" s="11" t="s">
        <v>29</v>
      </c>
      <c r="B28" s="4">
        <v>1212088</v>
      </c>
      <c r="C28" s="4">
        <v>9837</v>
      </c>
      <c r="D28" s="4">
        <f t="shared" si="1"/>
        <v>1221925</v>
      </c>
      <c r="E28" s="4">
        <v>1383776</v>
      </c>
      <c r="F28" s="4">
        <v>10368</v>
      </c>
      <c r="G28" s="4">
        <f t="shared" si="2"/>
        <v>1394144</v>
      </c>
      <c r="H28" s="5">
        <f t="shared" si="3"/>
        <v>14.164648111358252</v>
      </c>
      <c r="I28" s="5">
        <f t="shared" si="3"/>
        <v>5.397987191216835</v>
      </c>
      <c r="J28" s="6">
        <f t="shared" si="3"/>
        <v>14.094072876813224</v>
      </c>
    </row>
    <row r="29" spans="1:10" ht="15">
      <c r="A29" s="7" t="s">
        <v>30</v>
      </c>
      <c r="B29" s="8">
        <v>582627</v>
      </c>
      <c r="C29" s="8">
        <v>24112</v>
      </c>
      <c r="D29" s="8">
        <f t="shared" si="1"/>
        <v>606739</v>
      </c>
      <c r="E29" s="8">
        <v>598727</v>
      </c>
      <c r="F29" s="8">
        <v>20617</v>
      </c>
      <c r="G29" s="8">
        <f t="shared" si="2"/>
        <v>619344</v>
      </c>
      <c r="H29" s="9">
        <f t="shared" si="3"/>
        <v>2.763346017263189</v>
      </c>
      <c r="I29" s="9">
        <f t="shared" si="3"/>
        <v>-14.494857332448575</v>
      </c>
      <c r="J29" s="10">
        <f t="shared" si="3"/>
        <v>2.077499550877725</v>
      </c>
    </row>
    <row r="30" spans="1:10" ht="15">
      <c r="A30" s="11" t="s">
        <v>31</v>
      </c>
      <c r="B30" s="4">
        <v>200174</v>
      </c>
      <c r="C30" s="4">
        <v>1237</v>
      </c>
      <c r="D30" s="4">
        <f t="shared" si="1"/>
        <v>201411</v>
      </c>
      <c r="E30" s="4">
        <v>194673</v>
      </c>
      <c r="F30" s="4">
        <v>283</v>
      </c>
      <c r="G30" s="4">
        <f t="shared" si="2"/>
        <v>194956</v>
      </c>
      <c r="H30" s="5">
        <f t="shared" si="3"/>
        <v>-2.748109145043812</v>
      </c>
      <c r="I30" s="5">
        <f t="shared" si="3"/>
        <v>-77.12206952303961</v>
      </c>
      <c r="J30" s="6">
        <f t="shared" si="3"/>
        <v>-3.204889504545432</v>
      </c>
    </row>
    <row r="31" spans="1:10" ht="15">
      <c r="A31" s="7" t="s">
        <v>64</v>
      </c>
      <c r="B31" s="8">
        <v>1134</v>
      </c>
      <c r="C31" s="8">
        <v>30578</v>
      </c>
      <c r="D31" s="8">
        <f t="shared" si="1"/>
        <v>31712</v>
      </c>
      <c r="E31" s="8">
        <v>1755</v>
      </c>
      <c r="F31" s="8">
        <v>36025</v>
      </c>
      <c r="G31" s="8">
        <f t="shared" si="2"/>
        <v>37780</v>
      </c>
      <c r="H31" s="9">
        <f t="shared" si="3"/>
        <v>54.761904761904766</v>
      </c>
      <c r="I31" s="9">
        <f t="shared" si="3"/>
        <v>17.813460657989406</v>
      </c>
      <c r="J31" s="10">
        <f t="shared" si="3"/>
        <v>19.134712411705348</v>
      </c>
    </row>
    <row r="32" spans="1:10" ht="15">
      <c r="A32" s="11" t="s">
        <v>32</v>
      </c>
      <c r="B32" s="4"/>
      <c r="C32" s="4"/>
      <c r="D32" s="4"/>
      <c r="E32" s="4">
        <v>23723</v>
      </c>
      <c r="F32" s="4"/>
      <c r="G32" s="4">
        <f>+E32+F32</f>
        <v>23723</v>
      </c>
      <c r="H32" s="5"/>
      <c r="I32" s="5"/>
      <c r="J32" s="6"/>
    </row>
    <row r="33" spans="1:10" ht="15">
      <c r="A33" s="7" t="s">
        <v>33</v>
      </c>
      <c r="B33" s="8">
        <v>553061</v>
      </c>
      <c r="C33" s="8">
        <v>197324</v>
      </c>
      <c r="D33" s="8">
        <f t="shared" si="1"/>
        <v>750385</v>
      </c>
      <c r="E33" s="8">
        <v>588259</v>
      </c>
      <c r="F33" s="8">
        <v>190478</v>
      </c>
      <c r="G33" s="8">
        <f t="shared" si="2"/>
        <v>778737</v>
      </c>
      <c r="H33" s="9">
        <f t="shared" si="3"/>
        <v>6.364216605401573</v>
      </c>
      <c r="I33" s="9">
        <f t="shared" si="3"/>
        <v>-3.4694208509861957</v>
      </c>
      <c r="J33" s="10">
        <f t="shared" si="3"/>
        <v>3.778327125408957</v>
      </c>
    </row>
    <row r="34" spans="1:10" ht="15">
      <c r="A34" s="11" t="s">
        <v>34</v>
      </c>
      <c r="B34" s="4">
        <v>135852</v>
      </c>
      <c r="C34" s="4"/>
      <c r="D34" s="4">
        <f t="shared" si="1"/>
        <v>135852</v>
      </c>
      <c r="E34" s="4">
        <v>142453</v>
      </c>
      <c r="F34" s="4"/>
      <c r="G34" s="4">
        <f t="shared" si="2"/>
        <v>142453</v>
      </c>
      <c r="H34" s="5">
        <f t="shared" si="3"/>
        <v>4.858964166887495</v>
      </c>
      <c r="I34" s="5"/>
      <c r="J34" s="6">
        <f t="shared" si="3"/>
        <v>4.858964166887495</v>
      </c>
    </row>
    <row r="35" spans="1:10" ht="15">
      <c r="A35" s="7" t="s">
        <v>35</v>
      </c>
      <c r="B35" s="8">
        <v>36193</v>
      </c>
      <c r="C35" s="8">
        <v>92970</v>
      </c>
      <c r="D35" s="8">
        <f t="shared" si="1"/>
        <v>129163</v>
      </c>
      <c r="E35" s="8">
        <v>51776</v>
      </c>
      <c r="F35" s="8">
        <v>123208</v>
      </c>
      <c r="G35" s="8">
        <f t="shared" si="2"/>
        <v>174984</v>
      </c>
      <c r="H35" s="9">
        <f t="shared" si="3"/>
        <v>43.0552869339375</v>
      </c>
      <c r="I35" s="9">
        <f t="shared" si="3"/>
        <v>32.524470259223406</v>
      </c>
      <c r="J35" s="10">
        <f t="shared" si="3"/>
        <v>35.47532962226024</v>
      </c>
    </row>
    <row r="36" spans="1:10" ht="15">
      <c r="A36" s="11" t="s">
        <v>36</v>
      </c>
      <c r="B36" s="4">
        <v>128074</v>
      </c>
      <c r="C36" s="4"/>
      <c r="D36" s="4">
        <f t="shared" si="1"/>
        <v>128074</v>
      </c>
      <c r="E36" s="4">
        <v>150931</v>
      </c>
      <c r="F36" s="4"/>
      <c r="G36" s="4">
        <f t="shared" si="2"/>
        <v>150931</v>
      </c>
      <c r="H36" s="5">
        <f t="shared" si="3"/>
        <v>17.846713618689193</v>
      </c>
      <c r="I36" s="5"/>
      <c r="J36" s="6">
        <f t="shared" si="3"/>
        <v>17.846713618689193</v>
      </c>
    </row>
    <row r="37" spans="1:10" ht="15">
      <c r="A37" s="7" t="s">
        <v>37</v>
      </c>
      <c r="B37" s="8">
        <v>266980</v>
      </c>
      <c r="C37" s="8">
        <v>344</v>
      </c>
      <c r="D37" s="8">
        <f t="shared" si="1"/>
        <v>267324</v>
      </c>
      <c r="E37" s="8">
        <v>268497</v>
      </c>
      <c r="F37" s="8"/>
      <c r="G37" s="8">
        <f t="shared" si="2"/>
        <v>268497</v>
      </c>
      <c r="H37" s="9">
        <f t="shared" si="3"/>
        <v>0.5682073563562814</v>
      </c>
      <c r="I37" s="9">
        <f t="shared" si="3"/>
        <v>-100</v>
      </c>
      <c r="J37" s="10">
        <f t="shared" si="3"/>
        <v>0.438793374332271</v>
      </c>
    </row>
    <row r="38" spans="1:10" ht="15">
      <c r="A38" s="11" t="s">
        <v>38</v>
      </c>
      <c r="B38" s="4">
        <v>46915</v>
      </c>
      <c r="C38" s="4"/>
      <c r="D38" s="4">
        <f t="shared" si="1"/>
        <v>46915</v>
      </c>
      <c r="E38" s="4">
        <v>54917</v>
      </c>
      <c r="F38" s="4"/>
      <c r="G38" s="4">
        <f t="shared" si="2"/>
        <v>54917</v>
      </c>
      <c r="H38" s="5">
        <f t="shared" si="3"/>
        <v>17.056378556964724</v>
      </c>
      <c r="I38" s="5"/>
      <c r="J38" s="6">
        <f t="shared" si="3"/>
        <v>17.056378556964724</v>
      </c>
    </row>
    <row r="39" spans="1:10" ht="15">
      <c r="A39" s="7" t="s">
        <v>39</v>
      </c>
      <c r="B39" s="8">
        <v>998299</v>
      </c>
      <c r="C39" s="8">
        <v>155693</v>
      </c>
      <c r="D39" s="8">
        <f t="shared" si="1"/>
        <v>1153992</v>
      </c>
      <c r="E39" s="8">
        <v>1166085</v>
      </c>
      <c r="F39" s="8">
        <v>154878</v>
      </c>
      <c r="G39" s="8">
        <f t="shared" si="2"/>
        <v>1320963</v>
      </c>
      <c r="H39" s="9">
        <f t="shared" si="3"/>
        <v>16.807189028537543</v>
      </c>
      <c r="I39" s="9">
        <f t="shared" si="3"/>
        <v>-0.5234660517813903</v>
      </c>
      <c r="J39" s="10">
        <f t="shared" si="3"/>
        <v>14.468991119522492</v>
      </c>
    </row>
    <row r="40" spans="1:10" ht="15">
      <c r="A40" s="11" t="s">
        <v>40</v>
      </c>
      <c r="B40" s="4">
        <v>11716</v>
      </c>
      <c r="C40" s="4"/>
      <c r="D40" s="4">
        <f t="shared" si="1"/>
        <v>11716</v>
      </c>
      <c r="E40" s="4">
        <v>21199</v>
      </c>
      <c r="F40" s="4">
        <v>103</v>
      </c>
      <c r="G40" s="4">
        <f t="shared" si="2"/>
        <v>21302</v>
      </c>
      <c r="H40" s="5">
        <f t="shared" si="3"/>
        <v>80.94059405940595</v>
      </c>
      <c r="I40" s="5"/>
      <c r="J40" s="6">
        <f t="shared" si="3"/>
        <v>81.81973369750767</v>
      </c>
    </row>
    <row r="41" spans="1:10" ht="15">
      <c r="A41" s="7" t="s">
        <v>41</v>
      </c>
      <c r="B41" s="8">
        <v>600444</v>
      </c>
      <c r="C41" s="8">
        <v>66928</v>
      </c>
      <c r="D41" s="8">
        <f t="shared" si="1"/>
        <v>667372</v>
      </c>
      <c r="E41" s="8">
        <v>633128</v>
      </c>
      <c r="F41" s="8">
        <v>69348</v>
      </c>
      <c r="G41" s="8">
        <f t="shared" si="2"/>
        <v>702476</v>
      </c>
      <c r="H41" s="9">
        <f t="shared" si="3"/>
        <v>5.443305287420642</v>
      </c>
      <c r="I41" s="9">
        <f t="shared" si="3"/>
        <v>3.615825962228066</v>
      </c>
      <c r="J41" s="10">
        <f t="shared" si="3"/>
        <v>5.260034883093686</v>
      </c>
    </row>
    <row r="42" spans="1:10" ht="15">
      <c r="A42" s="11" t="s">
        <v>42</v>
      </c>
      <c r="B42" s="4">
        <v>435066</v>
      </c>
      <c r="C42" s="4">
        <v>7382</v>
      </c>
      <c r="D42" s="4">
        <f t="shared" si="1"/>
        <v>442448</v>
      </c>
      <c r="E42" s="4">
        <v>498246</v>
      </c>
      <c r="F42" s="4">
        <v>8484</v>
      </c>
      <c r="G42" s="4">
        <f t="shared" si="2"/>
        <v>506730</v>
      </c>
      <c r="H42" s="5">
        <f t="shared" si="3"/>
        <v>14.521934603025748</v>
      </c>
      <c r="I42" s="5">
        <f t="shared" si="3"/>
        <v>14.928203738824166</v>
      </c>
      <c r="J42" s="6">
        <f t="shared" si="3"/>
        <v>14.528712978700323</v>
      </c>
    </row>
    <row r="43" spans="1:10" ht="15">
      <c r="A43" s="7" t="s">
        <v>43</v>
      </c>
      <c r="B43" s="8">
        <v>313965</v>
      </c>
      <c r="C43" s="8"/>
      <c r="D43" s="8">
        <f t="shared" si="1"/>
        <v>313965</v>
      </c>
      <c r="E43" s="8">
        <v>387112</v>
      </c>
      <c r="F43" s="8">
        <v>181</v>
      </c>
      <c r="G43" s="8">
        <f t="shared" si="2"/>
        <v>387293</v>
      </c>
      <c r="H43" s="9">
        <f t="shared" si="3"/>
        <v>23.297819820680647</v>
      </c>
      <c r="I43" s="9"/>
      <c r="J43" s="10">
        <f t="shared" si="3"/>
        <v>23.355469558708776</v>
      </c>
    </row>
    <row r="44" spans="1:10" ht="15">
      <c r="A44" s="11" t="s">
        <v>44</v>
      </c>
      <c r="B44" s="4">
        <v>206644</v>
      </c>
      <c r="C44" s="4"/>
      <c r="D44" s="4">
        <f t="shared" si="1"/>
        <v>206644</v>
      </c>
      <c r="E44" s="4">
        <v>220444</v>
      </c>
      <c r="F44" s="4">
        <v>471</v>
      </c>
      <c r="G44" s="4">
        <f t="shared" si="2"/>
        <v>220915</v>
      </c>
      <c r="H44" s="5">
        <f t="shared" si="3"/>
        <v>6.678151797293896</v>
      </c>
      <c r="I44" s="5"/>
      <c r="J44" s="6">
        <f t="shared" si="3"/>
        <v>6.906080021679798</v>
      </c>
    </row>
    <row r="45" spans="1:10" ht="15">
      <c r="A45" s="7" t="s">
        <v>45</v>
      </c>
      <c r="B45" s="8">
        <v>194439</v>
      </c>
      <c r="C45" s="8">
        <v>668</v>
      </c>
      <c r="D45" s="8">
        <f t="shared" si="1"/>
        <v>195107</v>
      </c>
      <c r="E45" s="8">
        <v>232607</v>
      </c>
      <c r="F45" s="8">
        <v>3289</v>
      </c>
      <c r="G45" s="8">
        <f t="shared" si="2"/>
        <v>235896</v>
      </c>
      <c r="H45" s="9">
        <f t="shared" si="3"/>
        <v>19.629806777446912</v>
      </c>
      <c r="I45" s="9">
        <f t="shared" si="3"/>
        <v>392.36526946107784</v>
      </c>
      <c r="J45" s="10">
        <f t="shared" si="3"/>
        <v>20.905964419523645</v>
      </c>
    </row>
    <row r="46" spans="1:10" ht="15">
      <c r="A46" s="11" t="s">
        <v>46</v>
      </c>
      <c r="B46" s="4"/>
      <c r="C46" s="4"/>
      <c r="D46" s="4"/>
      <c r="E46" s="4">
        <v>75559</v>
      </c>
      <c r="F46" s="4">
        <v>115</v>
      </c>
      <c r="G46" s="4">
        <f>+E46+F46</f>
        <v>75674</v>
      </c>
      <c r="H46" s="5"/>
      <c r="I46" s="5"/>
      <c r="J46" s="6"/>
    </row>
    <row r="47" spans="1:10" ht="15">
      <c r="A47" s="7" t="s">
        <v>47</v>
      </c>
      <c r="B47" s="8">
        <v>948783</v>
      </c>
      <c r="C47" s="8">
        <v>51165</v>
      </c>
      <c r="D47" s="8">
        <f t="shared" si="1"/>
        <v>999948</v>
      </c>
      <c r="E47" s="8">
        <v>1084718</v>
      </c>
      <c r="F47" s="8">
        <v>52967</v>
      </c>
      <c r="G47" s="8">
        <f t="shared" si="2"/>
        <v>1137685</v>
      </c>
      <c r="H47" s="9">
        <f t="shared" si="3"/>
        <v>14.327301395577283</v>
      </c>
      <c r="I47" s="9">
        <f t="shared" si="3"/>
        <v>3.521938825368905</v>
      </c>
      <c r="J47" s="10">
        <f t="shared" si="3"/>
        <v>13.774416269646023</v>
      </c>
    </row>
    <row r="48" spans="1:10" ht="15">
      <c r="A48" s="11" t="s">
        <v>48</v>
      </c>
      <c r="B48" s="4">
        <v>10712</v>
      </c>
      <c r="C48" s="4"/>
      <c r="D48" s="4">
        <f t="shared" si="1"/>
        <v>10712</v>
      </c>
      <c r="E48" s="4">
        <v>36709</v>
      </c>
      <c r="F48" s="4"/>
      <c r="G48" s="4">
        <f t="shared" si="2"/>
        <v>36709</v>
      </c>
      <c r="H48" s="5">
        <f t="shared" si="3"/>
        <v>242.69044062733386</v>
      </c>
      <c r="I48" s="5"/>
      <c r="J48" s="6">
        <f t="shared" si="3"/>
        <v>242.69044062733386</v>
      </c>
    </row>
    <row r="49" spans="1:10" ht="15">
      <c r="A49" s="7" t="s">
        <v>49</v>
      </c>
      <c r="B49" s="8">
        <v>52099</v>
      </c>
      <c r="C49" s="8"/>
      <c r="D49" s="8">
        <f t="shared" si="1"/>
        <v>52099</v>
      </c>
      <c r="E49" s="8">
        <v>62048</v>
      </c>
      <c r="F49" s="8">
        <v>354</v>
      </c>
      <c r="G49" s="8">
        <f t="shared" si="2"/>
        <v>62402</v>
      </c>
      <c r="H49" s="9">
        <f t="shared" si="3"/>
        <v>19.096335822184688</v>
      </c>
      <c r="I49" s="9"/>
      <c r="J49" s="10">
        <f t="shared" si="3"/>
        <v>19.775811435920076</v>
      </c>
    </row>
    <row r="50" spans="1:10" ht="15">
      <c r="A50" s="11" t="s">
        <v>50</v>
      </c>
      <c r="B50" s="4">
        <v>276598</v>
      </c>
      <c r="C50" s="4">
        <v>4590</v>
      </c>
      <c r="D50" s="4">
        <f t="shared" si="1"/>
        <v>281188</v>
      </c>
      <c r="E50" s="4">
        <v>351790</v>
      </c>
      <c r="F50" s="4">
        <v>4894</v>
      </c>
      <c r="G50" s="4">
        <f t="shared" si="2"/>
        <v>356684</v>
      </c>
      <c r="H50" s="5">
        <f t="shared" si="3"/>
        <v>27.18457834113045</v>
      </c>
      <c r="I50" s="5">
        <f t="shared" si="3"/>
        <v>6.623093681917211</v>
      </c>
      <c r="J50" s="6">
        <f t="shared" si="3"/>
        <v>26.848940922087717</v>
      </c>
    </row>
    <row r="51" spans="1:10" ht="15">
      <c r="A51" s="7" t="s">
        <v>51</v>
      </c>
      <c r="B51" s="8">
        <v>390633</v>
      </c>
      <c r="C51" s="8">
        <v>5440</v>
      </c>
      <c r="D51" s="8">
        <f t="shared" si="1"/>
        <v>396073</v>
      </c>
      <c r="E51" s="8">
        <v>437652</v>
      </c>
      <c r="F51" s="8">
        <v>14183</v>
      </c>
      <c r="G51" s="8">
        <f t="shared" si="2"/>
        <v>451835</v>
      </c>
      <c r="H51" s="9">
        <f t="shared" si="3"/>
        <v>12.036617490073803</v>
      </c>
      <c r="I51" s="9">
        <f t="shared" si="3"/>
        <v>160.71691176470588</v>
      </c>
      <c r="J51" s="10">
        <f t="shared" si="3"/>
        <v>14.078717812120493</v>
      </c>
    </row>
    <row r="52" spans="1:10" ht="15">
      <c r="A52" s="11" t="s">
        <v>52</v>
      </c>
      <c r="B52" s="4">
        <v>170094</v>
      </c>
      <c r="C52" s="4"/>
      <c r="D52" s="4">
        <f t="shared" si="1"/>
        <v>170094</v>
      </c>
      <c r="E52" s="4">
        <v>195083</v>
      </c>
      <c r="F52" s="4"/>
      <c r="G52" s="4">
        <f t="shared" si="2"/>
        <v>195083</v>
      </c>
      <c r="H52" s="5">
        <f t="shared" si="3"/>
        <v>14.69128834644373</v>
      </c>
      <c r="I52" s="5"/>
      <c r="J52" s="6">
        <f t="shared" si="3"/>
        <v>14.69128834644373</v>
      </c>
    </row>
    <row r="53" spans="1:10" ht="15">
      <c r="A53" s="7" t="s">
        <v>53</v>
      </c>
      <c r="B53" s="8">
        <v>92270</v>
      </c>
      <c r="C53" s="8">
        <v>42</v>
      </c>
      <c r="D53" s="8">
        <f t="shared" si="1"/>
        <v>92312</v>
      </c>
      <c r="E53" s="8">
        <v>71588</v>
      </c>
      <c r="F53" s="8">
        <v>39855</v>
      </c>
      <c r="G53" s="8">
        <f t="shared" si="2"/>
        <v>111443</v>
      </c>
      <c r="H53" s="9">
        <f t="shared" si="3"/>
        <v>-22.414652649832014</v>
      </c>
      <c r="I53" s="9">
        <f t="shared" si="3"/>
        <v>94792.85714285714</v>
      </c>
      <c r="J53" s="10">
        <f t="shared" si="3"/>
        <v>20.72428286679955</v>
      </c>
    </row>
    <row r="54" spans="1:10" ht="15">
      <c r="A54" s="11" t="s">
        <v>54</v>
      </c>
      <c r="B54" s="4">
        <v>21272</v>
      </c>
      <c r="C54" s="4"/>
      <c r="D54" s="4">
        <f t="shared" si="1"/>
        <v>21272</v>
      </c>
      <c r="E54" s="4">
        <v>36863</v>
      </c>
      <c r="F54" s="4"/>
      <c r="G54" s="4">
        <f t="shared" si="2"/>
        <v>36863</v>
      </c>
      <c r="H54" s="5">
        <f t="shared" si="3"/>
        <v>73.293531402783</v>
      </c>
      <c r="I54" s="5"/>
      <c r="J54" s="6">
        <f t="shared" si="3"/>
        <v>73.293531402783</v>
      </c>
    </row>
    <row r="55" spans="1:10" ht="15">
      <c r="A55" s="7" t="s">
        <v>55</v>
      </c>
      <c r="B55" s="8">
        <v>8357</v>
      </c>
      <c r="C55" s="8"/>
      <c r="D55" s="8">
        <f t="shared" si="1"/>
        <v>8357</v>
      </c>
      <c r="E55" s="8">
        <v>5129</v>
      </c>
      <c r="F55" s="8"/>
      <c r="G55" s="8">
        <f t="shared" si="2"/>
        <v>5129</v>
      </c>
      <c r="H55" s="9">
        <f t="shared" si="3"/>
        <v>-38.6263013042958</v>
      </c>
      <c r="I55" s="9"/>
      <c r="J55" s="10">
        <f t="shared" si="3"/>
        <v>-38.6263013042958</v>
      </c>
    </row>
    <row r="56" spans="1:10" ht="15">
      <c r="A56" s="11" t="s">
        <v>56</v>
      </c>
      <c r="B56" s="4">
        <v>798927</v>
      </c>
      <c r="C56" s="4">
        <v>1779</v>
      </c>
      <c r="D56" s="4">
        <f t="shared" si="1"/>
        <v>800706</v>
      </c>
      <c r="E56" s="4">
        <v>919163</v>
      </c>
      <c r="F56" s="4">
        <v>3240</v>
      </c>
      <c r="G56" s="4">
        <f t="shared" si="2"/>
        <v>922403</v>
      </c>
      <c r="H56" s="5">
        <f t="shared" si="3"/>
        <v>15.04968539053005</v>
      </c>
      <c r="I56" s="5">
        <f t="shared" si="3"/>
        <v>82.1247892074199</v>
      </c>
      <c r="J56" s="6">
        <f t="shared" si="3"/>
        <v>15.198712136539505</v>
      </c>
    </row>
    <row r="57" spans="1:10" ht="15">
      <c r="A57" s="7" t="s">
        <v>65</v>
      </c>
      <c r="B57" s="8">
        <v>38937</v>
      </c>
      <c r="C57" s="8">
        <v>17402</v>
      </c>
      <c r="D57" s="8">
        <f t="shared" si="1"/>
        <v>56339</v>
      </c>
      <c r="E57" s="8">
        <v>45880</v>
      </c>
      <c r="F57" s="8">
        <v>17453</v>
      </c>
      <c r="G57" s="8">
        <f t="shared" si="2"/>
        <v>63333</v>
      </c>
      <c r="H57" s="9">
        <f t="shared" si="3"/>
        <v>17.831368621105888</v>
      </c>
      <c r="I57" s="25">
        <f t="shared" si="3"/>
        <v>0.29306976209631075</v>
      </c>
      <c r="J57" s="10">
        <f t="shared" si="3"/>
        <v>12.41413585615648</v>
      </c>
    </row>
    <row r="58" spans="1:10" ht="15">
      <c r="A58" s="11" t="s">
        <v>66</v>
      </c>
      <c r="B58" s="4"/>
      <c r="C58" s="4">
        <v>21766</v>
      </c>
      <c r="D58" s="4">
        <f t="shared" si="1"/>
        <v>21766</v>
      </c>
      <c r="E58" s="4"/>
      <c r="F58" s="4">
        <v>18139</v>
      </c>
      <c r="G58" s="4">
        <f t="shared" si="2"/>
        <v>18139</v>
      </c>
      <c r="H58" s="5"/>
      <c r="I58" s="5">
        <f t="shared" si="3"/>
        <v>-16.66360378572085</v>
      </c>
      <c r="J58" s="6">
        <f t="shared" si="3"/>
        <v>-16.66360378572085</v>
      </c>
    </row>
    <row r="59" spans="1:10" ht="15">
      <c r="A59" s="14" t="s">
        <v>57</v>
      </c>
      <c r="B59" s="15">
        <f>B60-SUM(B5+B9+B19+B31+B57+B58)</f>
        <v>46839258</v>
      </c>
      <c r="C59" s="15">
        <f>C60-SUM(C5+C9+C19+C31+C57+C58)</f>
        <v>48610389</v>
      </c>
      <c r="D59" s="15">
        <f>D60-SUM(D5+D9+D19+D31+D57+D58)</f>
        <v>95449647</v>
      </c>
      <c r="E59" s="15">
        <f>E60-SUM(E5+E9+E19+E31+E57+E58)</f>
        <v>52137896</v>
      </c>
      <c r="F59" s="15">
        <f>F60-SUM(F5+F9+F19+F31+F57+F58)</f>
        <v>50492575</v>
      </c>
      <c r="G59" s="15">
        <f>G60-SUM(G5+G9+G19+G31+G57+G58)</f>
        <v>102630471</v>
      </c>
      <c r="H59" s="16">
        <f>+((E59-B59)/B59)*100</f>
        <v>11.31238671628829</v>
      </c>
      <c r="I59" s="16">
        <f t="shared" si="3"/>
        <v>3.871983003468662</v>
      </c>
      <c r="J59" s="16">
        <f t="shared" si="3"/>
        <v>7.523154066771981</v>
      </c>
    </row>
    <row r="60" spans="1:10" ht="15">
      <c r="A60" s="17" t="s">
        <v>58</v>
      </c>
      <c r="B60" s="18">
        <f>SUM(B4:B58)</f>
        <v>56979655</v>
      </c>
      <c r="C60" s="18">
        <f>SUM(C4:C58)</f>
        <v>54599162</v>
      </c>
      <c r="D60" s="18">
        <f>SUM(D4:D58)</f>
        <v>111578817</v>
      </c>
      <c r="E60" s="18">
        <f>SUM(E4:E58)</f>
        <v>64582926</v>
      </c>
      <c r="F60" s="18">
        <f>SUM(F4:F58)</f>
        <v>57266018</v>
      </c>
      <c r="G60" s="18">
        <f>SUM(G4:G58)</f>
        <v>121848944</v>
      </c>
      <c r="H60" s="19">
        <f>+((E60-B60)/B60)*100</f>
        <v>13.343834742418148</v>
      </c>
      <c r="I60" s="19">
        <f t="shared" si="3"/>
        <v>4.88442661445976</v>
      </c>
      <c r="J60" s="19">
        <f t="shared" si="3"/>
        <v>9.204369858124593</v>
      </c>
    </row>
    <row r="61" spans="1:10" ht="15">
      <c r="A61" s="26" t="s">
        <v>69</v>
      </c>
      <c r="B61" s="73">
        <v>314027</v>
      </c>
      <c r="C61" s="73"/>
      <c r="D61" s="73"/>
      <c r="E61" s="73">
        <v>167196</v>
      </c>
      <c r="F61" s="73"/>
      <c r="G61" s="73"/>
      <c r="H61" s="74">
        <f>+((E61-B61)/B61)*100</f>
        <v>-46.75744442356867</v>
      </c>
      <c r="I61" s="74"/>
      <c r="J61" s="75"/>
    </row>
    <row r="62" spans="1:10" ht="15">
      <c r="A62" s="27" t="s">
        <v>70</v>
      </c>
      <c r="B62" s="67">
        <v>9905</v>
      </c>
      <c r="C62" s="67"/>
      <c r="D62" s="67"/>
      <c r="E62" s="67">
        <v>46288</v>
      </c>
      <c r="F62" s="67"/>
      <c r="G62" s="67"/>
      <c r="H62" s="68">
        <f>+((E62-B62)/B62)*100</f>
        <v>367.3195355880868</v>
      </c>
      <c r="I62" s="68"/>
      <c r="J62" s="69"/>
    </row>
    <row r="63" spans="1:10" ht="15.75" thickBot="1">
      <c r="A63" s="28" t="s">
        <v>71</v>
      </c>
      <c r="B63" s="70">
        <v>323932</v>
      </c>
      <c r="C63" s="70"/>
      <c r="D63" s="70"/>
      <c r="E63" s="70">
        <v>213484</v>
      </c>
      <c r="F63" s="70"/>
      <c r="G63" s="70"/>
      <c r="H63" s="71">
        <f>+((E63-B63)/B63)*100</f>
        <v>-34.09604484891891</v>
      </c>
      <c r="I63" s="71"/>
      <c r="J63" s="72"/>
    </row>
    <row r="64" spans="1:10" ht="15.75" thickBot="1">
      <c r="A64" s="29" t="s">
        <v>72</v>
      </c>
      <c r="B64" s="30"/>
      <c r="C64" s="30"/>
      <c r="D64" s="30">
        <f>+D60+B63</f>
        <v>111902749</v>
      </c>
      <c r="E64" s="64">
        <f>+G60+E63</f>
        <v>122062428</v>
      </c>
      <c r="F64" s="64"/>
      <c r="G64" s="64"/>
      <c r="H64" s="65">
        <f>+((E64-D64)/D64)*100</f>
        <v>9.079025395524466</v>
      </c>
      <c r="I64" s="65"/>
      <c r="J64" s="66"/>
    </row>
    <row r="65" spans="1:10" ht="47.25" customHeight="1">
      <c r="A65" s="52" t="s">
        <v>67</v>
      </c>
      <c r="B65" s="52"/>
      <c r="C65" s="52"/>
      <c r="D65" s="52"/>
      <c r="E65" s="52"/>
      <c r="F65" s="52"/>
      <c r="G65" s="52"/>
      <c r="H65" s="52"/>
      <c r="I65" s="52"/>
      <c r="J65" s="52"/>
    </row>
  </sheetData>
  <sheetProtection/>
  <mergeCells count="17">
    <mergeCell ref="B61:D61"/>
    <mergeCell ref="E61:G61"/>
    <mergeCell ref="H61:J61"/>
    <mergeCell ref="A1:J1"/>
    <mergeCell ref="A2:A3"/>
    <mergeCell ref="B2:D2"/>
    <mergeCell ref="E2:G2"/>
    <mergeCell ref="H2:J2"/>
    <mergeCell ref="E64:G64"/>
    <mergeCell ref="H64:J64"/>
    <mergeCell ref="A65:J65"/>
    <mergeCell ref="B62:D62"/>
    <mergeCell ref="E62:G62"/>
    <mergeCell ref="H62:J62"/>
    <mergeCell ref="B63:D63"/>
    <mergeCell ref="E63:G63"/>
    <mergeCell ref="H63:J63"/>
  </mergeCells>
  <printOptions/>
  <pageMargins left="0.7" right="0.7" top="0.75" bottom="0.75" header="0.3" footer="0.3"/>
  <pageSetup horizontalDpi="600" verticalDpi="600" orientation="portrait" paperSize="9" scale="57" r:id="rId1"/>
</worksheet>
</file>

<file path=xl/worksheets/sheet2.xml><?xml version="1.0" encoding="utf-8"?>
<worksheet xmlns="http://schemas.openxmlformats.org/spreadsheetml/2006/main" xmlns:r="http://schemas.openxmlformats.org/officeDocument/2006/relationships">
  <dimension ref="A1:J65"/>
  <sheetViews>
    <sheetView zoomScale="80" zoomScaleNormal="80" zoomScalePageLayoutView="0" workbookViewId="0" topLeftCell="A31">
      <selection activeCell="A65" sqref="A65:J65"/>
    </sheetView>
  </sheetViews>
  <sheetFormatPr defaultColWidth="9.140625" defaultRowHeight="15"/>
  <cols>
    <col min="1" max="1" width="25.57421875" style="0" customWidth="1"/>
    <col min="2" max="10" width="14.28125" style="0" customWidth="1"/>
  </cols>
  <sheetData>
    <row r="1" spans="1:10" ht="22.5" customHeight="1">
      <c r="A1" s="53" t="s">
        <v>0</v>
      </c>
      <c r="B1" s="54"/>
      <c r="C1" s="54"/>
      <c r="D1" s="54"/>
      <c r="E1" s="54"/>
      <c r="F1" s="54"/>
      <c r="G1" s="54"/>
      <c r="H1" s="54"/>
      <c r="I1" s="54"/>
      <c r="J1" s="55"/>
    </row>
    <row r="2" spans="1:10" ht="27" customHeight="1">
      <c r="A2" s="56" t="s">
        <v>1</v>
      </c>
      <c r="B2" s="58" t="s">
        <v>2</v>
      </c>
      <c r="C2" s="58"/>
      <c r="D2" s="58"/>
      <c r="E2" s="58" t="s">
        <v>3</v>
      </c>
      <c r="F2" s="58"/>
      <c r="G2" s="58"/>
      <c r="H2" s="59" t="s">
        <v>4</v>
      </c>
      <c r="I2" s="59"/>
      <c r="J2" s="60"/>
    </row>
    <row r="3" spans="1:10" ht="19.5" customHeight="1">
      <c r="A3" s="57"/>
      <c r="B3" s="1" t="s">
        <v>5</v>
      </c>
      <c r="C3" s="1" t="s">
        <v>6</v>
      </c>
      <c r="D3" s="1" t="s">
        <v>7</v>
      </c>
      <c r="E3" s="1" t="s">
        <v>5</v>
      </c>
      <c r="F3" s="1" t="s">
        <v>6</v>
      </c>
      <c r="G3" s="1" t="s">
        <v>7</v>
      </c>
      <c r="H3" s="1" t="s">
        <v>5</v>
      </c>
      <c r="I3" s="1" t="s">
        <v>6</v>
      </c>
      <c r="J3" s="2" t="s">
        <v>7</v>
      </c>
    </row>
    <row r="4" spans="1:10" ht="15">
      <c r="A4" s="3" t="s">
        <v>8</v>
      </c>
      <c r="B4" s="4">
        <v>96998</v>
      </c>
      <c r="C4" s="4">
        <v>193875</v>
      </c>
      <c r="D4" s="4">
        <f>+B4+C4</f>
        <v>290873</v>
      </c>
      <c r="E4" s="4">
        <v>97757</v>
      </c>
      <c r="F4" s="4">
        <v>210632</v>
      </c>
      <c r="G4" s="4">
        <f>+E4+F4</f>
        <v>308389</v>
      </c>
      <c r="H4" s="5">
        <f>+((E4-B4)/B4)*100</f>
        <v>0.7824903606259923</v>
      </c>
      <c r="I4" s="5">
        <f aca="true" t="shared" si="0" ref="I4:J19">+((F4-C4)/C4)*100</f>
        <v>8.643197936814959</v>
      </c>
      <c r="J4" s="6">
        <f t="shared" si="0"/>
        <v>6.0218720885059795</v>
      </c>
    </row>
    <row r="5" spans="1:10" ht="15">
      <c r="A5" s="7" t="s">
        <v>61</v>
      </c>
      <c r="B5" s="8">
        <v>73881</v>
      </c>
      <c r="C5" s="8">
        <v>47863</v>
      </c>
      <c r="D5" s="8">
        <f aca="true" t="shared" si="1" ref="D5:D58">+B5+C5</f>
        <v>121744</v>
      </c>
      <c r="E5" s="8">
        <v>89248</v>
      </c>
      <c r="F5" s="8">
        <v>53360</v>
      </c>
      <c r="G5" s="8">
        <f aca="true" t="shared" si="2" ref="G5:G58">+E5+F5</f>
        <v>142608</v>
      </c>
      <c r="H5" s="9">
        <f>+((E5-B5)/B5)*100</f>
        <v>20.799664325063276</v>
      </c>
      <c r="I5" s="9">
        <f t="shared" si="0"/>
        <v>11.484863046612205</v>
      </c>
      <c r="J5" s="10">
        <f t="shared" si="0"/>
        <v>17.137600210277306</v>
      </c>
    </row>
    <row r="6" spans="1:10" ht="15">
      <c r="A6" s="11" t="s">
        <v>9</v>
      </c>
      <c r="B6" s="4">
        <v>53254</v>
      </c>
      <c r="C6" s="4">
        <v>10682</v>
      </c>
      <c r="D6" s="4">
        <f t="shared" si="1"/>
        <v>63936</v>
      </c>
      <c r="E6" s="4">
        <v>55170</v>
      </c>
      <c r="F6" s="4">
        <v>10648</v>
      </c>
      <c r="G6" s="4">
        <f t="shared" si="2"/>
        <v>65818</v>
      </c>
      <c r="H6" s="5">
        <f>+((E6-B6)/B6)*100</f>
        <v>3.597851804559282</v>
      </c>
      <c r="I6" s="12">
        <f t="shared" si="0"/>
        <v>-0.3182924545965175</v>
      </c>
      <c r="J6" s="6">
        <f t="shared" si="0"/>
        <v>2.9435685685685686</v>
      </c>
    </row>
    <row r="7" spans="1:10" ht="15">
      <c r="A7" s="7" t="s">
        <v>10</v>
      </c>
      <c r="B7" s="8">
        <v>41573</v>
      </c>
      <c r="C7" s="8">
        <v>13096</v>
      </c>
      <c r="D7" s="8">
        <f t="shared" si="1"/>
        <v>54669</v>
      </c>
      <c r="E7" s="8">
        <v>43886</v>
      </c>
      <c r="F7" s="8">
        <v>14042</v>
      </c>
      <c r="G7" s="8">
        <f t="shared" si="2"/>
        <v>57928</v>
      </c>
      <c r="H7" s="9">
        <f>+((E7-B7)/B7)*100</f>
        <v>5.5637072138166594</v>
      </c>
      <c r="I7" s="9">
        <f t="shared" si="0"/>
        <v>7.223579718998168</v>
      </c>
      <c r="J7" s="10">
        <f t="shared" si="0"/>
        <v>5.961330918802246</v>
      </c>
    </row>
    <row r="8" spans="1:10" ht="15">
      <c r="A8" s="11" t="s">
        <v>11</v>
      </c>
      <c r="B8" s="4">
        <v>32912</v>
      </c>
      <c r="C8" s="4">
        <v>90605</v>
      </c>
      <c r="D8" s="4">
        <f t="shared" si="1"/>
        <v>123517</v>
      </c>
      <c r="E8" s="4">
        <v>35090</v>
      </c>
      <c r="F8" s="4">
        <v>85707</v>
      </c>
      <c r="G8" s="4">
        <f t="shared" si="2"/>
        <v>120797</v>
      </c>
      <c r="H8" s="5">
        <f>+((E8-B8)/B8)*100</f>
        <v>6.61764705882353</v>
      </c>
      <c r="I8" s="5">
        <f t="shared" si="0"/>
        <v>-5.405882677556426</v>
      </c>
      <c r="J8" s="6">
        <f t="shared" si="0"/>
        <v>-2.2021260231385154</v>
      </c>
    </row>
    <row r="9" spans="1:10" ht="15">
      <c r="A9" s="7" t="s">
        <v>62</v>
      </c>
      <c r="B9" s="8">
        <v>1803</v>
      </c>
      <c r="C9" s="8">
        <v>2086</v>
      </c>
      <c r="D9" s="8">
        <f t="shared" si="1"/>
        <v>3889</v>
      </c>
      <c r="E9" s="8">
        <v>2193</v>
      </c>
      <c r="F9" s="8">
        <v>2681</v>
      </c>
      <c r="G9" s="8">
        <f t="shared" si="2"/>
        <v>4874</v>
      </c>
      <c r="H9" s="9">
        <f>+((E9-B9)/B9)*100</f>
        <v>21.630615640599</v>
      </c>
      <c r="I9" s="9">
        <f t="shared" si="0"/>
        <v>28.523489932885905</v>
      </c>
      <c r="J9" s="10">
        <f t="shared" si="0"/>
        <v>25.327847775777833</v>
      </c>
    </row>
    <row r="10" spans="1:10" ht="15">
      <c r="A10" s="11" t="s">
        <v>12</v>
      </c>
      <c r="B10" s="4">
        <v>8395</v>
      </c>
      <c r="C10" s="4">
        <v>14037</v>
      </c>
      <c r="D10" s="4">
        <f t="shared" si="1"/>
        <v>22432</v>
      </c>
      <c r="E10" s="4">
        <v>9886</v>
      </c>
      <c r="F10" s="4">
        <v>13692</v>
      </c>
      <c r="G10" s="4">
        <f t="shared" si="2"/>
        <v>23578</v>
      </c>
      <c r="H10" s="5">
        <f>+((E10-B10)/B10)*100</f>
        <v>17.760571768910065</v>
      </c>
      <c r="I10" s="5">
        <f t="shared" si="0"/>
        <v>-2.4577901260953197</v>
      </c>
      <c r="J10" s="6">
        <f t="shared" si="0"/>
        <v>5.108773181169758</v>
      </c>
    </row>
    <row r="11" spans="1:10" ht="15">
      <c r="A11" s="7" t="s">
        <v>13</v>
      </c>
      <c r="B11" s="8">
        <v>14149</v>
      </c>
      <c r="C11" s="8">
        <v>10228</v>
      </c>
      <c r="D11" s="8">
        <f t="shared" si="1"/>
        <v>24377</v>
      </c>
      <c r="E11" s="8">
        <v>14774</v>
      </c>
      <c r="F11" s="8">
        <v>9793</v>
      </c>
      <c r="G11" s="8">
        <f t="shared" si="2"/>
        <v>24567</v>
      </c>
      <c r="H11" s="9">
        <f>+((E11-B11)/B11)*100</f>
        <v>4.41727330553396</v>
      </c>
      <c r="I11" s="9">
        <f t="shared" si="0"/>
        <v>-4.253030895580759</v>
      </c>
      <c r="J11" s="10">
        <f t="shared" si="0"/>
        <v>0.779423226812159</v>
      </c>
    </row>
    <row r="12" spans="1:10" ht="15">
      <c r="A12" s="11" t="s">
        <v>14</v>
      </c>
      <c r="B12" s="4">
        <v>24908</v>
      </c>
      <c r="C12" s="4">
        <v>5154</v>
      </c>
      <c r="D12" s="4">
        <f t="shared" si="1"/>
        <v>30062</v>
      </c>
      <c r="E12" s="4">
        <v>25765</v>
      </c>
      <c r="F12" s="4">
        <v>5186</v>
      </c>
      <c r="G12" s="4">
        <f t="shared" si="2"/>
        <v>30951</v>
      </c>
      <c r="H12" s="5">
        <f>+((E12-B12)/B12)*100</f>
        <v>3.440661634816123</v>
      </c>
      <c r="I12" s="5">
        <f t="shared" si="0"/>
        <v>0.6208769887466046</v>
      </c>
      <c r="J12" s="6">
        <f t="shared" si="0"/>
        <v>2.95722174173375</v>
      </c>
    </row>
    <row r="13" spans="1:10" ht="15">
      <c r="A13" s="7" t="s">
        <v>15</v>
      </c>
      <c r="B13" s="8">
        <v>12257</v>
      </c>
      <c r="C13" s="8">
        <v>1992</v>
      </c>
      <c r="D13" s="8">
        <f t="shared" si="1"/>
        <v>14249</v>
      </c>
      <c r="E13" s="8">
        <v>14744</v>
      </c>
      <c r="F13" s="8">
        <v>1582</v>
      </c>
      <c r="G13" s="8">
        <f t="shared" si="2"/>
        <v>16326</v>
      </c>
      <c r="H13" s="9">
        <f>+((E13-B13)/B13)*100</f>
        <v>20.290446275597617</v>
      </c>
      <c r="I13" s="9">
        <f t="shared" si="0"/>
        <v>-20.582329317269078</v>
      </c>
      <c r="J13" s="10">
        <f t="shared" si="0"/>
        <v>14.5764615060706</v>
      </c>
    </row>
    <row r="14" spans="1:10" ht="15">
      <c r="A14" s="11" t="s">
        <v>16</v>
      </c>
      <c r="B14" s="4">
        <v>5404</v>
      </c>
      <c r="C14" s="4">
        <v>188</v>
      </c>
      <c r="D14" s="4">
        <f t="shared" si="1"/>
        <v>5592</v>
      </c>
      <c r="E14" s="4">
        <v>5562</v>
      </c>
      <c r="F14" s="4">
        <v>144</v>
      </c>
      <c r="G14" s="4">
        <f t="shared" si="2"/>
        <v>5706</v>
      </c>
      <c r="H14" s="5">
        <f>+((E14-B14)/B14)*100</f>
        <v>2.923760177646188</v>
      </c>
      <c r="I14" s="5">
        <f t="shared" si="0"/>
        <v>-23.404255319148938</v>
      </c>
      <c r="J14" s="6">
        <f t="shared" si="0"/>
        <v>2.03862660944206</v>
      </c>
    </row>
    <row r="15" spans="1:10" ht="15">
      <c r="A15" s="7" t="s">
        <v>17</v>
      </c>
      <c r="B15" s="8">
        <v>10216</v>
      </c>
      <c r="C15" s="8">
        <v>1008</v>
      </c>
      <c r="D15" s="8">
        <f t="shared" si="1"/>
        <v>11224</v>
      </c>
      <c r="E15" s="8">
        <v>11011</v>
      </c>
      <c r="F15" s="8">
        <v>968</v>
      </c>
      <c r="G15" s="8">
        <f t="shared" si="2"/>
        <v>11979</v>
      </c>
      <c r="H15" s="9">
        <f>+((E15-B15)/B15)*100</f>
        <v>7.781910728269381</v>
      </c>
      <c r="I15" s="9">
        <f t="shared" si="0"/>
        <v>-3.968253968253968</v>
      </c>
      <c r="J15" s="10">
        <f t="shared" si="0"/>
        <v>6.726657163221668</v>
      </c>
    </row>
    <row r="16" spans="1:10" ht="15">
      <c r="A16" s="11" t="s">
        <v>18</v>
      </c>
      <c r="B16" s="4">
        <v>952</v>
      </c>
      <c r="C16" s="4"/>
      <c r="D16" s="4">
        <f t="shared" si="1"/>
        <v>952</v>
      </c>
      <c r="E16" s="4">
        <v>1118</v>
      </c>
      <c r="F16" s="4"/>
      <c r="G16" s="4">
        <f t="shared" si="2"/>
        <v>1118</v>
      </c>
      <c r="H16" s="5">
        <f>+((E16-B16)/B16)*100</f>
        <v>17.436974789915965</v>
      </c>
      <c r="I16" s="5"/>
      <c r="J16" s="6">
        <f t="shared" si="0"/>
        <v>17.436974789915965</v>
      </c>
    </row>
    <row r="17" spans="1:10" ht="15">
      <c r="A17" s="7" t="s">
        <v>19</v>
      </c>
      <c r="B17" s="8">
        <v>1148</v>
      </c>
      <c r="C17" s="8">
        <v>1</v>
      </c>
      <c r="D17" s="8">
        <f t="shared" si="1"/>
        <v>1149</v>
      </c>
      <c r="E17" s="8">
        <v>1141</v>
      </c>
      <c r="F17" s="8"/>
      <c r="G17" s="8">
        <f t="shared" si="2"/>
        <v>1141</v>
      </c>
      <c r="H17" s="9">
        <f>+((E17-B17)/B17)*100</f>
        <v>-0.6097560975609756</v>
      </c>
      <c r="I17" s="9">
        <f>+((F17-C17)/C17)*100</f>
        <v>-100</v>
      </c>
      <c r="J17" s="10">
        <f t="shared" si="0"/>
        <v>-0.6962576153176675</v>
      </c>
    </row>
    <row r="18" spans="1:10" ht="15">
      <c r="A18" s="11" t="s">
        <v>20</v>
      </c>
      <c r="B18" s="4">
        <v>765</v>
      </c>
      <c r="C18" s="4">
        <v>15</v>
      </c>
      <c r="D18" s="4">
        <f t="shared" si="1"/>
        <v>780</v>
      </c>
      <c r="E18" s="4">
        <v>769</v>
      </c>
      <c r="F18" s="4">
        <v>23</v>
      </c>
      <c r="G18" s="4">
        <f t="shared" si="2"/>
        <v>792</v>
      </c>
      <c r="H18" s="5">
        <f>+((E18-B18)/B18)*100</f>
        <v>0.522875816993464</v>
      </c>
      <c r="I18" s="5">
        <f>+((F18-C18)/C18)*100</f>
        <v>53.333333333333336</v>
      </c>
      <c r="J18" s="13">
        <f t="shared" si="0"/>
        <v>1.5384615384615385</v>
      </c>
    </row>
    <row r="19" spans="1:10" ht="15">
      <c r="A19" s="7" t="s">
        <v>63</v>
      </c>
      <c r="B19" s="8">
        <v>9553</v>
      </c>
      <c r="C19" s="8"/>
      <c r="D19" s="8">
        <f t="shared" si="1"/>
        <v>9553</v>
      </c>
      <c r="E19" s="8">
        <v>10406</v>
      </c>
      <c r="F19" s="8"/>
      <c r="G19" s="8">
        <f t="shared" si="2"/>
        <v>10406</v>
      </c>
      <c r="H19" s="9">
        <f>+((E19-B19)/B19)*100</f>
        <v>8.929132209777034</v>
      </c>
      <c r="I19" s="9"/>
      <c r="J19" s="10">
        <f t="shared" si="0"/>
        <v>8.929132209777034</v>
      </c>
    </row>
    <row r="20" spans="1:10" ht="15">
      <c r="A20" s="11" t="s">
        <v>21</v>
      </c>
      <c r="B20" s="4">
        <v>4084</v>
      </c>
      <c r="C20" s="4">
        <v>60</v>
      </c>
      <c r="D20" s="4">
        <f t="shared" si="1"/>
        <v>4144</v>
      </c>
      <c r="E20" s="4">
        <v>4346</v>
      </c>
      <c r="F20" s="4">
        <v>90</v>
      </c>
      <c r="G20" s="4">
        <f t="shared" si="2"/>
        <v>4436</v>
      </c>
      <c r="H20" s="5">
        <f>+((E20-B20)/B20)*100</f>
        <v>6.415279138099902</v>
      </c>
      <c r="I20" s="5">
        <f>+((F20-C20)/C20)*100</f>
        <v>50</v>
      </c>
      <c r="J20" s="6">
        <f>+((G20-D20)/D20)*100</f>
        <v>7.046332046332046</v>
      </c>
    </row>
    <row r="21" spans="1:10" ht="15">
      <c r="A21" s="7" t="s">
        <v>22</v>
      </c>
      <c r="B21" s="8">
        <v>81</v>
      </c>
      <c r="C21" s="8"/>
      <c r="D21" s="8">
        <f t="shared" si="1"/>
        <v>81</v>
      </c>
      <c r="E21" s="8">
        <v>134</v>
      </c>
      <c r="F21" s="8"/>
      <c r="G21" s="8">
        <f t="shared" si="2"/>
        <v>134</v>
      </c>
      <c r="H21" s="9">
        <f aca="true" t="shared" si="3" ref="H21:J60">+((E21-B21)/B21)*100</f>
        <v>65.4320987654321</v>
      </c>
      <c r="I21" s="9"/>
      <c r="J21" s="10">
        <f aca="true" t="shared" si="4" ref="J21:J58">+((G21-D21)/D21)*100</f>
        <v>65.4320987654321</v>
      </c>
    </row>
    <row r="22" spans="1:10" ht="15">
      <c r="A22" s="11" t="s">
        <v>23</v>
      </c>
      <c r="B22" s="4">
        <v>2423</v>
      </c>
      <c r="C22" s="4">
        <v>2</v>
      </c>
      <c r="D22" s="4">
        <f t="shared" si="1"/>
        <v>2425</v>
      </c>
      <c r="E22" s="4">
        <v>1318</v>
      </c>
      <c r="F22" s="4">
        <v>4</v>
      </c>
      <c r="G22" s="4">
        <f t="shared" si="2"/>
        <v>1322</v>
      </c>
      <c r="H22" s="5">
        <f t="shared" si="3"/>
        <v>-45.604622368964094</v>
      </c>
      <c r="I22" s="5">
        <f t="shared" si="3"/>
        <v>100</v>
      </c>
      <c r="J22" s="6">
        <f t="shared" si="4"/>
        <v>-45.48453608247422</v>
      </c>
    </row>
    <row r="23" spans="1:10" ht="15">
      <c r="A23" s="7" t="s">
        <v>24</v>
      </c>
      <c r="B23" s="8">
        <v>765</v>
      </c>
      <c r="C23" s="8"/>
      <c r="D23" s="8">
        <f t="shared" si="1"/>
        <v>765</v>
      </c>
      <c r="E23" s="8">
        <v>798</v>
      </c>
      <c r="F23" s="8">
        <v>3</v>
      </c>
      <c r="G23" s="8">
        <f t="shared" si="2"/>
        <v>801</v>
      </c>
      <c r="H23" s="9">
        <f t="shared" si="3"/>
        <v>4.313725490196078</v>
      </c>
      <c r="I23" s="9"/>
      <c r="J23" s="10">
        <f t="shared" si="4"/>
        <v>4.705882352941177</v>
      </c>
    </row>
    <row r="24" spans="1:10" ht="15">
      <c r="A24" s="11" t="s">
        <v>25</v>
      </c>
      <c r="B24" s="4">
        <v>4792</v>
      </c>
      <c r="C24" s="4">
        <v>282</v>
      </c>
      <c r="D24" s="4">
        <f t="shared" si="1"/>
        <v>5074</v>
      </c>
      <c r="E24" s="4">
        <v>4253</v>
      </c>
      <c r="F24" s="4">
        <v>234</v>
      </c>
      <c r="G24" s="4">
        <f t="shared" si="2"/>
        <v>4487</v>
      </c>
      <c r="H24" s="5">
        <f t="shared" si="3"/>
        <v>-11.247913188647745</v>
      </c>
      <c r="I24" s="5">
        <f t="shared" si="3"/>
        <v>-17.02127659574468</v>
      </c>
      <c r="J24" s="6">
        <f t="shared" si="4"/>
        <v>-11.56878202601498</v>
      </c>
    </row>
    <row r="25" spans="1:10" ht="15">
      <c r="A25" s="7" t="s">
        <v>26</v>
      </c>
      <c r="B25" s="8">
        <v>508</v>
      </c>
      <c r="C25" s="8">
        <v>8</v>
      </c>
      <c r="D25" s="8">
        <f t="shared" si="1"/>
        <v>516</v>
      </c>
      <c r="E25" s="8">
        <v>3118</v>
      </c>
      <c r="F25" s="8">
        <v>68</v>
      </c>
      <c r="G25" s="8">
        <f t="shared" si="2"/>
        <v>3186</v>
      </c>
      <c r="H25" s="9">
        <f t="shared" si="3"/>
        <v>513.779527559055</v>
      </c>
      <c r="I25" s="9">
        <f t="shared" si="3"/>
        <v>750</v>
      </c>
      <c r="J25" s="10">
        <f t="shared" si="4"/>
        <v>517.4418604651163</v>
      </c>
    </row>
    <row r="26" spans="1:10" ht="15">
      <c r="A26" s="11" t="s">
        <v>27</v>
      </c>
      <c r="B26" s="4">
        <v>40</v>
      </c>
      <c r="C26" s="4"/>
      <c r="D26" s="4">
        <f t="shared" si="1"/>
        <v>40</v>
      </c>
      <c r="E26" s="4">
        <v>66</v>
      </c>
      <c r="F26" s="4"/>
      <c r="G26" s="4">
        <f t="shared" si="2"/>
        <v>66</v>
      </c>
      <c r="H26" s="5">
        <f t="shared" si="3"/>
        <v>65</v>
      </c>
      <c r="I26" s="5"/>
      <c r="J26" s="6">
        <f t="shared" si="4"/>
        <v>65</v>
      </c>
    </row>
    <row r="27" spans="1:10" ht="15">
      <c r="A27" s="7" t="s">
        <v>28</v>
      </c>
      <c r="B27" s="8">
        <v>4143</v>
      </c>
      <c r="C27" s="8">
        <v>41</v>
      </c>
      <c r="D27" s="8">
        <f t="shared" si="1"/>
        <v>4184</v>
      </c>
      <c r="E27" s="8">
        <v>4207</v>
      </c>
      <c r="F27" s="8">
        <v>68</v>
      </c>
      <c r="G27" s="8">
        <f t="shared" si="2"/>
        <v>4275</v>
      </c>
      <c r="H27" s="9">
        <f t="shared" si="3"/>
        <v>1.5447743181269613</v>
      </c>
      <c r="I27" s="9">
        <f t="shared" si="3"/>
        <v>65.85365853658537</v>
      </c>
      <c r="J27" s="10">
        <f t="shared" si="4"/>
        <v>2.1749521988527727</v>
      </c>
    </row>
    <row r="28" spans="1:10" ht="15">
      <c r="A28" s="11" t="s">
        <v>29</v>
      </c>
      <c r="B28" s="4">
        <v>9235</v>
      </c>
      <c r="C28" s="4">
        <v>123</v>
      </c>
      <c r="D28" s="4">
        <f t="shared" si="1"/>
        <v>9358</v>
      </c>
      <c r="E28" s="4">
        <v>9459</v>
      </c>
      <c r="F28" s="4">
        <v>97</v>
      </c>
      <c r="G28" s="4">
        <f t="shared" si="2"/>
        <v>9556</v>
      </c>
      <c r="H28" s="5">
        <f t="shared" si="3"/>
        <v>2.425554953979426</v>
      </c>
      <c r="I28" s="5">
        <f t="shared" si="3"/>
        <v>-21.138211382113823</v>
      </c>
      <c r="J28" s="6">
        <f t="shared" si="4"/>
        <v>2.115836717247275</v>
      </c>
    </row>
    <row r="29" spans="1:10" ht="15">
      <c r="A29" s="7" t="s">
        <v>30</v>
      </c>
      <c r="B29" s="8">
        <v>4588</v>
      </c>
      <c r="C29" s="8">
        <v>248</v>
      </c>
      <c r="D29" s="8">
        <f t="shared" si="1"/>
        <v>4836</v>
      </c>
      <c r="E29" s="8">
        <v>4544</v>
      </c>
      <c r="F29" s="8">
        <v>179</v>
      </c>
      <c r="G29" s="8">
        <f t="shared" si="2"/>
        <v>4723</v>
      </c>
      <c r="H29" s="9">
        <f t="shared" si="3"/>
        <v>-0.959023539668701</v>
      </c>
      <c r="I29" s="9">
        <f t="shared" si="3"/>
        <v>-27.82258064516129</v>
      </c>
      <c r="J29" s="10">
        <f t="shared" si="4"/>
        <v>-2.3366418527708848</v>
      </c>
    </row>
    <row r="30" spans="1:10" ht="15">
      <c r="A30" s="11" t="s">
        <v>31</v>
      </c>
      <c r="B30" s="4">
        <v>1759</v>
      </c>
      <c r="C30" s="4">
        <v>16</v>
      </c>
      <c r="D30" s="4">
        <f t="shared" si="1"/>
        <v>1775</v>
      </c>
      <c r="E30" s="4">
        <v>1688</v>
      </c>
      <c r="F30" s="4">
        <v>11</v>
      </c>
      <c r="G30" s="4">
        <f t="shared" si="2"/>
        <v>1699</v>
      </c>
      <c r="H30" s="5">
        <f t="shared" si="3"/>
        <v>-4.036384309266629</v>
      </c>
      <c r="I30" s="5">
        <f t="shared" si="3"/>
        <v>-31.25</v>
      </c>
      <c r="J30" s="6">
        <f t="shared" si="4"/>
        <v>-4.28169014084507</v>
      </c>
    </row>
    <row r="31" spans="1:10" ht="15">
      <c r="A31" s="7" t="s">
        <v>64</v>
      </c>
      <c r="B31" s="8">
        <v>3015</v>
      </c>
      <c r="C31" s="8">
        <v>287</v>
      </c>
      <c r="D31" s="8">
        <f t="shared" si="1"/>
        <v>3302</v>
      </c>
      <c r="E31" s="8">
        <v>3268</v>
      </c>
      <c r="F31" s="8">
        <v>353</v>
      </c>
      <c r="G31" s="8">
        <f t="shared" si="2"/>
        <v>3621</v>
      </c>
      <c r="H31" s="9">
        <f t="shared" si="3"/>
        <v>8.391376451077944</v>
      </c>
      <c r="I31" s="9">
        <f t="shared" si="3"/>
        <v>22.99651567944251</v>
      </c>
      <c r="J31" s="10">
        <f t="shared" si="4"/>
        <v>9.660811629315566</v>
      </c>
    </row>
    <row r="32" spans="1:10" ht="15">
      <c r="A32" s="11" t="s">
        <v>32</v>
      </c>
      <c r="B32" s="4"/>
      <c r="C32" s="4"/>
      <c r="D32" s="4"/>
      <c r="E32" s="4">
        <v>238</v>
      </c>
      <c r="F32" s="4"/>
      <c r="G32" s="4">
        <f>+E32+F32</f>
        <v>238</v>
      </c>
      <c r="H32" s="5"/>
      <c r="I32" s="5"/>
      <c r="J32" s="13"/>
    </row>
    <row r="33" spans="1:10" ht="15">
      <c r="A33" s="7" t="s">
        <v>33</v>
      </c>
      <c r="B33" s="8">
        <v>4617</v>
      </c>
      <c r="C33" s="8">
        <v>1970</v>
      </c>
      <c r="D33" s="8">
        <f t="shared" si="1"/>
        <v>6587</v>
      </c>
      <c r="E33" s="8">
        <v>4720</v>
      </c>
      <c r="F33" s="8">
        <v>1742</v>
      </c>
      <c r="G33" s="8">
        <f t="shared" si="2"/>
        <v>6462</v>
      </c>
      <c r="H33" s="9">
        <f t="shared" si="3"/>
        <v>2.230885856616851</v>
      </c>
      <c r="I33" s="9">
        <f t="shared" si="3"/>
        <v>-11.573604060913706</v>
      </c>
      <c r="J33" s="10">
        <f t="shared" si="4"/>
        <v>-1.8976772430545013</v>
      </c>
    </row>
    <row r="34" spans="1:10" ht="15">
      <c r="A34" s="11" t="s">
        <v>34</v>
      </c>
      <c r="B34" s="4">
        <v>960</v>
      </c>
      <c r="C34" s="4"/>
      <c r="D34" s="4">
        <f t="shared" si="1"/>
        <v>960</v>
      </c>
      <c r="E34" s="4">
        <v>1022</v>
      </c>
      <c r="F34" s="4"/>
      <c r="G34" s="4">
        <f t="shared" si="2"/>
        <v>1022</v>
      </c>
      <c r="H34" s="5">
        <f t="shared" si="3"/>
        <v>6.458333333333334</v>
      </c>
      <c r="I34" s="5"/>
      <c r="J34" s="6">
        <f t="shared" si="4"/>
        <v>6.458333333333334</v>
      </c>
    </row>
    <row r="35" spans="1:10" ht="15">
      <c r="A35" s="7" t="s">
        <v>35</v>
      </c>
      <c r="B35" s="8">
        <v>8153</v>
      </c>
      <c r="C35" s="8">
        <v>628</v>
      </c>
      <c r="D35" s="8">
        <f t="shared" si="1"/>
        <v>8781</v>
      </c>
      <c r="E35" s="8">
        <v>14063</v>
      </c>
      <c r="F35" s="8">
        <v>851</v>
      </c>
      <c r="G35" s="8">
        <f t="shared" si="2"/>
        <v>14914</v>
      </c>
      <c r="H35" s="9">
        <f t="shared" si="3"/>
        <v>72.4886544830124</v>
      </c>
      <c r="I35" s="9">
        <f t="shared" si="3"/>
        <v>35.509554140127385</v>
      </c>
      <c r="J35" s="10">
        <f t="shared" si="4"/>
        <v>69.8439813233117</v>
      </c>
    </row>
    <row r="36" spans="1:10" ht="15">
      <c r="A36" s="11" t="s">
        <v>36</v>
      </c>
      <c r="B36" s="4">
        <v>1276</v>
      </c>
      <c r="C36" s="4"/>
      <c r="D36" s="4">
        <f t="shared" si="1"/>
        <v>1276</v>
      </c>
      <c r="E36" s="4">
        <v>1568</v>
      </c>
      <c r="F36" s="4">
        <v>2</v>
      </c>
      <c r="G36" s="4">
        <f t="shared" si="2"/>
        <v>1570</v>
      </c>
      <c r="H36" s="5">
        <f t="shared" si="3"/>
        <v>22.884012539184955</v>
      </c>
      <c r="I36" s="5"/>
      <c r="J36" s="6">
        <f t="shared" si="4"/>
        <v>23.04075235109718</v>
      </c>
    </row>
    <row r="37" spans="1:10" ht="15">
      <c r="A37" s="7" t="s">
        <v>37</v>
      </c>
      <c r="B37" s="8">
        <v>2155</v>
      </c>
      <c r="C37" s="8">
        <v>4</v>
      </c>
      <c r="D37" s="8">
        <f t="shared" si="1"/>
        <v>2159</v>
      </c>
      <c r="E37" s="8">
        <v>2044</v>
      </c>
      <c r="F37" s="8">
        <v>10</v>
      </c>
      <c r="G37" s="8">
        <f t="shared" si="2"/>
        <v>2054</v>
      </c>
      <c r="H37" s="9">
        <f t="shared" si="3"/>
        <v>-5.150812064965198</v>
      </c>
      <c r="I37" s="9">
        <f t="shared" si="3"/>
        <v>150</v>
      </c>
      <c r="J37" s="10">
        <f t="shared" si="4"/>
        <v>-4.863362667901806</v>
      </c>
    </row>
    <row r="38" spans="1:10" ht="15">
      <c r="A38" s="11" t="s">
        <v>38</v>
      </c>
      <c r="B38" s="4">
        <v>612</v>
      </c>
      <c r="C38" s="4"/>
      <c r="D38" s="4">
        <f t="shared" si="1"/>
        <v>612</v>
      </c>
      <c r="E38" s="4">
        <v>520</v>
      </c>
      <c r="F38" s="4"/>
      <c r="G38" s="4">
        <f t="shared" si="2"/>
        <v>520</v>
      </c>
      <c r="H38" s="5">
        <f t="shared" si="3"/>
        <v>-15.032679738562091</v>
      </c>
      <c r="I38" s="5"/>
      <c r="J38" s="6">
        <f t="shared" si="4"/>
        <v>-15.032679738562091</v>
      </c>
    </row>
    <row r="39" spans="1:10" ht="15">
      <c r="A39" s="7" t="s">
        <v>39</v>
      </c>
      <c r="B39" s="8">
        <v>7881</v>
      </c>
      <c r="C39" s="8">
        <v>1686</v>
      </c>
      <c r="D39" s="8">
        <f t="shared" si="1"/>
        <v>9567</v>
      </c>
      <c r="E39" s="8">
        <v>8709</v>
      </c>
      <c r="F39" s="8">
        <v>1453</v>
      </c>
      <c r="G39" s="8">
        <f t="shared" si="2"/>
        <v>10162</v>
      </c>
      <c r="H39" s="9">
        <f t="shared" si="3"/>
        <v>10.50628092881614</v>
      </c>
      <c r="I39" s="9">
        <f t="shared" si="3"/>
        <v>-13.819691577698695</v>
      </c>
      <c r="J39" s="10">
        <f t="shared" si="4"/>
        <v>6.21929549493049</v>
      </c>
    </row>
    <row r="40" spans="1:10" ht="15">
      <c r="A40" s="11" t="s">
        <v>40</v>
      </c>
      <c r="B40" s="4">
        <v>565</v>
      </c>
      <c r="C40" s="4">
        <v>8</v>
      </c>
      <c r="D40" s="4">
        <f t="shared" si="1"/>
        <v>573</v>
      </c>
      <c r="E40" s="4">
        <v>523</v>
      </c>
      <c r="F40" s="4">
        <v>23</v>
      </c>
      <c r="G40" s="4">
        <f t="shared" si="2"/>
        <v>546</v>
      </c>
      <c r="H40" s="5">
        <f t="shared" si="3"/>
        <v>-7.433628318584071</v>
      </c>
      <c r="I40" s="5">
        <f t="shared" si="3"/>
        <v>187.5</v>
      </c>
      <c r="J40" s="6">
        <f t="shared" si="4"/>
        <v>-4.712041884816754</v>
      </c>
    </row>
    <row r="41" spans="1:10" ht="15">
      <c r="A41" s="7" t="s">
        <v>41</v>
      </c>
      <c r="B41" s="8">
        <v>6006</v>
      </c>
      <c r="C41" s="8">
        <v>670</v>
      </c>
      <c r="D41" s="8">
        <f t="shared" si="1"/>
        <v>6676</v>
      </c>
      <c r="E41" s="8">
        <v>5227</v>
      </c>
      <c r="F41" s="8">
        <v>566</v>
      </c>
      <c r="G41" s="8">
        <f t="shared" si="2"/>
        <v>5793</v>
      </c>
      <c r="H41" s="9">
        <f t="shared" si="3"/>
        <v>-12.97036297036297</v>
      </c>
      <c r="I41" s="9">
        <f t="shared" si="3"/>
        <v>-15.522388059701491</v>
      </c>
      <c r="J41" s="10">
        <f t="shared" si="4"/>
        <v>-13.226482923906529</v>
      </c>
    </row>
    <row r="42" spans="1:10" ht="15">
      <c r="A42" s="11" t="s">
        <v>42</v>
      </c>
      <c r="B42" s="4">
        <v>4408</v>
      </c>
      <c r="C42" s="4">
        <v>75</v>
      </c>
      <c r="D42" s="4">
        <f t="shared" si="1"/>
        <v>4483</v>
      </c>
      <c r="E42" s="4">
        <v>4753</v>
      </c>
      <c r="F42" s="4">
        <v>72</v>
      </c>
      <c r="G42" s="4">
        <f t="shared" si="2"/>
        <v>4825</v>
      </c>
      <c r="H42" s="5">
        <f t="shared" si="3"/>
        <v>7.826678765880218</v>
      </c>
      <c r="I42" s="5">
        <f t="shared" si="3"/>
        <v>-4</v>
      </c>
      <c r="J42" s="6">
        <f t="shared" si="4"/>
        <v>7.628819986616104</v>
      </c>
    </row>
    <row r="43" spans="1:10" ht="15">
      <c r="A43" s="7" t="s">
        <v>43</v>
      </c>
      <c r="B43" s="8">
        <v>2323</v>
      </c>
      <c r="C43" s="8"/>
      <c r="D43" s="8">
        <f t="shared" si="1"/>
        <v>2323</v>
      </c>
      <c r="E43" s="8">
        <v>2797</v>
      </c>
      <c r="F43" s="8">
        <v>4</v>
      </c>
      <c r="G43" s="8">
        <f t="shared" si="2"/>
        <v>2801</v>
      </c>
      <c r="H43" s="9">
        <f t="shared" si="3"/>
        <v>20.40464916056823</v>
      </c>
      <c r="I43" s="9"/>
      <c r="J43" s="10">
        <f t="shared" si="4"/>
        <v>20.576840292724924</v>
      </c>
    </row>
    <row r="44" spans="1:10" ht="15">
      <c r="A44" s="11" t="s">
        <v>44</v>
      </c>
      <c r="B44" s="4">
        <v>1503</v>
      </c>
      <c r="C44" s="4"/>
      <c r="D44" s="4">
        <f t="shared" si="1"/>
        <v>1503</v>
      </c>
      <c r="E44" s="4">
        <v>1583</v>
      </c>
      <c r="F44" s="4">
        <v>4</v>
      </c>
      <c r="G44" s="4">
        <f t="shared" si="2"/>
        <v>1587</v>
      </c>
      <c r="H44" s="5">
        <f t="shared" si="3"/>
        <v>5.322687957418496</v>
      </c>
      <c r="I44" s="5"/>
      <c r="J44" s="6">
        <f t="shared" si="4"/>
        <v>5.588822355289421</v>
      </c>
    </row>
    <row r="45" spans="1:10" ht="15">
      <c r="A45" s="7" t="s">
        <v>45</v>
      </c>
      <c r="B45" s="8">
        <v>1904</v>
      </c>
      <c r="C45" s="8">
        <v>40</v>
      </c>
      <c r="D45" s="8">
        <f t="shared" si="1"/>
        <v>1944</v>
      </c>
      <c r="E45" s="8">
        <v>2563</v>
      </c>
      <c r="F45" s="8">
        <v>90</v>
      </c>
      <c r="G45" s="8">
        <f t="shared" si="2"/>
        <v>2653</v>
      </c>
      <c r="H45" s="9">
        <f t="shared" si="3"/>
        <v>34.61134453781513</v>
      </c>
      <c r="I45" s="9">
        <f t="shared" si="3"/>
        <v>125</v>
      </c>
      <c r="J45" s="10">
        <f t="shared" si="4"/>
        <v>36.471193415637856</v>
      </c>
    </row>
    <row r="46" spans="1:10" ht="15">
      <c r="A46" s="11" t="s">
        <v>46</v>
      </c>
      <c r="B46" s="4"/>
      <c r="C46" s="4"/>
      <c r="D46" s="4"/>
      <c r="E46" s="4">
        <v>619</v>
      </c>
      <c r="F46" s="4">
        <v>1</v>
      </c>
      <c r="G46" s="4">
        <f>+E46+F46</f>
        <v>620</v>
      </c>
      <c r="H46" s="5"/>
      <c r="I46" s="5"/>
      <c r="J46" s="6"/>
    </row>
    <row r="47" spans="1:10" ht="15">
      <c r="A47" s="7" t="s">
        <v>47</v>
      </c>
      <c r="B47" s="8">
        <v>9053</v>
      </c>
      <c r="C47" s="8">
        <v>557</v>
      </c>
      <c r="D47" s="8">
        <f t="shared" si="1"/>
        <v>9610</v>
      </c>
      <c r="E47" s="8">
        <v>10845</v>
      </c>
      <c r="F47" s="8">
        <v>561</v>
      </c>
      <c r="G47" s="8">
        <f t="shared" si="2"/>
        <v>11406</v>
      </c>
      <c r="H47" s="9">
        <f t="shared" si="3"/>
        <v>19.79454324533304</v>
      </c>
      <c r="I47" s="9">
        <f t="shared" si="3"/>
        <v>0.718132854578097</v>
      </c>
      <c r="J47" s="10">
        <f t="shared" si="4"/>
        <v>18.688865764828304</v>
      </c>
    </row>
    <row r="48" spans="1:10" ht="15">
      <c r="A48" s="11" t="s">
        <v>48</v>
      </c>
      <c r="B48" s="4">
        <v>236</v>
      </c>
      <c r="C48" s="4"/>
      <c r="D48" s="4">
        <f t="shared" si="1"/>
        <v>236</v>
      </c>
      <c r="E48" s="4">
        <v>612</v>
      </c>
      <c r="F48" s="4"/>
      <c r="G48" s="4">
        <f t="shared" si="2"/>
        <v>612</v>
      </c>
      <c r="H48" s="5">
        <f t="shared" si="3"/>
        <v>159.32203389830508</v>
      </c>
      <c r="I48" s="5"/>
      <c r="J48" s="6">
        <f t="shared" si="4"/>
        <v>159.32203389830508</v>
      </c>
    </row>
    <row r="49" spans="1:10" ht="15">
      <c r="A49" s="7" t="s">
        <v>49</v>
      </c>
      <c r="B49" s="8">
        <v>752</v>
      </c>
      <c r="C49" s="8"/>
      <c r="D49" s="8">
        <f t="shared" si="1"/>
        <v>752</v>
      </c>
      <c r="E49" s="8">
        <v>738</v>
      </c>
      <c r="F49" s="8">
        <v>4</v>
      </c>
      <c r="G49" s="8">
        <f t="shared" si="2"/>
        <v>742</v>
      </c>
      <c r="H49" s="9">
        <f t="shared" si="3"/>
        <v>-1.8617021276595744</v>
      </c>
      <c r="I49" s="9"/>
      <c r="J49" s="10">
        <f t="shared" si="4"/>
        <v>-1.3297872340425532</v>
      </c>
    </row>
    <row r="50" spans="1:10" ht="15">
      <c r="A50" s="11" t="s">
        <v>50</v>
      </c>
      <c r="B50" s="4">
        <v>2314</v>
      </c>
      <c r="C50" s="4">
        <v>48</v>
      </c>
      <c r="D50" s="4">
        <f t="shared" si="1"/>
        <v>2362</v>
      </c>
      <c r="E50" s="4">
        <v>2767</v>
      </c>
      <c r="F50" s="4">
        <v>49</v>
      </c>
      <c r="G50" s="4">
        <f t="shared" si="2"/>
        <v>2816</v>
      </c>
      <c r="H50" s="5">
        <f t="shared" si="3"/>
        <v>19.57649092480553</v>
      </c>
      <c r="I50" s="5">
        <f t="shared" si="3"/>
        <v>2.083333333333333</v>
      </c>
      <c r="J50" s="6">
        <f t="shared" si="4"/>
        <v>19.22099915325995</v>
      </c>
    </row>
    <row r="51" spans="1:10" ht="15">
      <c r="A51" s="7" t="s">
        <v>51</v>
      </c>
      <c r="B51" s="8">
        <v>3300</v>
      </c>
      <c r="C51" s="8">
        <v>61</v>
      </c>
      <c r="D51" s="8">
        <f t="shared" si="1"/>
        <v>3361</v>
      </c>
      <c r="E51" s="8">
        <v>3716</v>
      </c>
      <c r="F51" s="8">
        <v>115</v>
      </c>
      <c r="G51" s="8">
        <f t="shared" si="2"/>
        <v>3831</v>
      </c>
      <c r="H51" s="9">
        <f t="shared" si="3"/>
        <v>12.606060606060607</v>
      </c>
      <c r="I51" s="9">
        <f t="shared" si="3"/>
        <v>88.52459016393442</v>
      </c>
      <c r="J51" s="10">
        <f t="shared" si="4"/>
        <v>13.983933353168702</v>
      </c>
    </row>
    <row r="52" spans="1:10" ht="15">
      <c r="A52" s="11" t="s">
        <v>52</v>
      </c>
      <c r="B52" s="4">
        <v>1502</v>
      </c>
      <c r="C52" s="4"/>
      <c r="D52" s="4">
        <f t="shared" si="1"/>
        <v>1502</v>
      </c>
      <c r="E52" s="4">
        <v>1626</v>
      </c>
      <c r="F52" s="4">
        <v>2</v>
      </c>
      <c r="G52" s="4">
        <f t="shared" si="2"/>
        <v>1628</v>
      </c>
      <c r="H52" s="5">
        <f t="shared" si="3"/>
        <v>8.255659121171771</v>
      </c>
      <c r="I52" s="5"/>
      <c r="J52" s="6">
        <f t="shared" si="4"/>
        <v>8.388814913448735</v>
      </c>
    </row>
    <row r="53" spans="1:10" ht="15">
      <c r="A53" s="7" t="s">
        <v>53</v>
      </c>
      <c r="B53" s="8">
        <v>12625</v>
      </c>
      <c r="C53" s="8">
        <v>495</v>
      </c>
      <c r="D53" s="8">
        <f t="shared" si="1"/>
        <v>13120</v>
      </c>
      <c r="E53" s="8">
        <v>16709</v>
      </c>
      <c r="F53" s="8">
        <v>1338</v>
      </c>
      <c r="G53" s="8">
        <f t="shared" si="2"/>
        <v>18047</v>
      </c>
      <c r="H53" s="9">
        <f t="shared" si="3"/>
        <v>32.34851485148515</v>
      </c>
      <c r="I53" s="9">
        <f t="shared" si="3"/>
        <v>170.3030303030303</v>
      </c>
      <c r="J53" s="10">
        <f t="shared" si="4"/>
        <v>37.55335365853659</v>
      </c>
    </row>
    <row r="54" spans="1:10" ht="15">
      <c r="A54" s="11" t="s">
        <v>54</v>
      </c>
      <c r="B54" s="4">
        <v>572</v>
      </c>
      <c r="C54" s="4"/>
      <c r="D54" s="4">
        <f t="shared" si="1"/>
        <v>572</v>
      </c>
      <c r="E54" s="4">
        <v>806</v>
      </c>
      <c r="F54" s="4"/>
      <c r="G54" s="4">
        <f t="shared" si="2"/>
        <v>806</v>
      </c>
      <c r="H54" s="5">
        <f t="shared" si="3"/>
        <v>40.909090909090914</v>
      </c>
      <c r="I54" s="5"/>
      <c r="J54" s="6">
        <f t="shared" si="4"/>
        <v>40.909090909090914</v>
      </c>
    </row>
    <row r="55" spans="1:10" ht="15">
      <c r="A55" s="7" t="s">
        <v>55</v>
      </c>
      <c r="B55" s="8">
        <v>1583</v>
      </c>
      <c r="C55" s="8">
        <v>4</v>
      </c>
      <c r="D55" s="8">
        <f t="shared" si="1"/>
        <v>1587</v>
      </c>
      <c r="E55" s="8">
        <v>1221</v>
      </c>
      <c r="F55" s="8">
        <v>4</v>
      </c>
      <c r="G55" s="8">
        <f t="shared" si="2"/>
        <v>1225</v>
      </c>
      <c r="H55" s="9">
        <f t="shared" si="3"/>
        <v>-22.86797220467467</v>
      </c>
      <c r="I55" s="9">
        <f t="shared" si="3"/>
        <v>0</v>
      </c>
      <c r="J55" s="10">
        <f t="shared" si="4"/>
        <v>-22.810333963453054</v>
      </c>
    </row>
    <row r="56" spans="1:10" ht="15">
      <c r="A56" s="11" t="s">
        <v>56</v>
      </c>
      <c r="B56" s="4">
        <v>6189</v>
      </c>
      <c r="C56" s="4">
        <v>53</v>
      </c>
      <c r="D56" s="4">
        <f t="shared" si="1"/>
        <v>6242</v>
      </c>
      <c r="E56" s="4">
        <v>7044</v>
      </c>
      <c r="F56" s="4">
        <v>81</v>
      </c>
      <c r="G56" s="4">
        <f t="shared" si="2"/>
        <v>7125</v>
      </c>
      <c r="H56" s="5">
        <f t="shared" si="3"/>
        <v>13.814832767813865</v>
      </c>
      <c r="I56" s="5">
        <f t="shared" si="3"/>
        <v>52.83018867924528</v>
      </c>
      <c r="J56" s="6">
        <f t="shared" si="4"/>
        <v>14.146107016981738</v>
      </c>
    </row>
    <row r="57" spans="1:10" ht="15">
      <c r="A57" s="7" t="s">
        <v>65</v>
      </c>
      <c r="B57" s="8">
        <v>566</v>
      </c>
      <c r="C57" s="8">
        <v>161</v>
      </c>
      <c r="D57" s="8">
        <f t="shared" si="1"/>
        <v>727</v>
      </c>
      <c r="E57" s="8">
        <v>530</v>
      </c>
      <c r="F57" s="8">
        <v>153</v>
      </c>
      <c r="G57" s="8">
        <f t="shared" si="2"/>
        <v>683</v>
      </c>
      <c r="H57" s="9">
        <f t="shared" si="3"/>
        <v>-6.36042402826855</v>
      </c>
      <c r="I57" s="9">
        <f t="shared" si="3"/>
        <v>-4.968944099378882</v>
      </c>
      <c r="J57" s="10">
        <f t="shared" si="4"/>
        <v>-6.052269601100413</v>
      </c>
    </row>
    <row r="58" spans="1:10" ht="15">
      <c r="A58" s="11" t="s">
        <v>66</v>
      </c>
      <c r="B58" s="4">
        <v>161</v>
      </c>
      <c r="C58" s="4">
        <v>188</v>
      </c>
      <c r="D58" s="4">
        <f t="shared" si="1"/>
        <v>349</v>
      </c>
      <c r="E58" s="4">
        <v>119</v>
      </c>
      <c r="F58" s="4">
        <v>147</v>
      </c>
      <c r="G58" s="4">
        <f t="shared" si="2"/>
        <v>266</v>
      </c>
      <c r="H58" s="5">
        <f t="shared" si="3"/>
        <v>-26.08695652173913</v>
      </c>
      <c r="I58" s="5">
        <f t="shared" si="3"/>
        <v>-21.808510638297875</v>
      </c>
      <c r="J58" s="6">
        <f t="shared" si="4"/>
        <v>-23.78223495702006</v>
      </c>
    </row>
    <row r="59" spans="1:10" ht="15">
      <c r="A59" s="14" t="s">
        <v>57</v>
      </c>
      <c r="B59" s="15">
        <f>B60-SUM(B5+B9+B19+B31+B57+B58)</f>
        <v>415838</v>
      </c>
      <c r="C59" s="15">
        <f>C60-SUM(C5+C9+C19+C31+C57+C58)</f>
        <v>347960</v>
      </c>
      <c r="D59" s="15">
        <f>D60-SUM(D5+D9+D19+D31+D57+D58)</f>
        <v>763798</v>
      </c>
      <c r="E59" s="15">
        <f>E60-SUM(E5+E9+E19+E31+E57+E58)</f>
        <v>447637</v>
      </c>
      <c r="F59" s="15">
        <f>F60-SUM(F5+F9+F19+F31+F57+F58)</f>
        <v>360143</v>
      </c>
      <c r="G59" s="15">
        <f>G60-SUM(G5+G9+G19+G31+G57+G58)</f>
        <v>807780</v>
      </c>
      <c r="H59" s="16">
        <f>+((E59-B59)/B59)*100</f>
        <v>7.646968290536218</v>
      </c>
      <c r="I59" s="16">
        <f t="shared" si="3"/>
        <v>3.5012645131624325</v>
      </c>
      <c r="J59" s="16">
        <f t="shared" si="3"/>
        <v>5.758328772790711</v>
      </c>
    </row>
    <row r="60" spans="1:10" ht="15">
      <c r="A60" s="17" t="s">
        <v>58</v>
      </c>
      <c r="B60" s="18">
        <f>SUM(B4:B58)</f>
        <v>504817</v>
      </c>
      <c r="C60" s="18">
        <f>SUM(C4:C58)</f>
        <v>398545</v>
      </c>
      <c r="D60" s="18">
        <f>SUM(D4:D58)</f>
        <v>903362</v>
      </c>
      <c r="E60" s="18">
        <f>SUM(E4:E58)</f>
        <v>553401</v>
      </c>
      <c r="F60" s="18">
        <f>SUM(F4:F58)</f>
        <v>416837</v>
      </c>
      <c r="G60" s="18">
        <f>SUM(G4:G58)</f>
        <v>970238</v>
      </c>
      <c r="H60" s="19">
        <f>+((E60-B60)/B60)*100</f>
        <v>9.624081597885967</v>
      </c>
      <c r="I60" s="19">
        <f t="shared" si="3"/>
        <v>4.5896950156193155</v>
      </c>
      <c r="J60" s="19">
        <f t="shared" si="3"/>
        <v>7.403012302930607</v>
      </c>
    </row>
    <row r="61" spans="1:10" ht="15.75" thickBot="1">
      <c r="A61" s="20" t="s">
        <v>59</v>
      </c>
      <c r="B61" s="61">
        <v>215264</v>
      </c>
      <c r="C61" s="61"/>
      <c r="D61" s="61"/>
      <c r="E61" s="61">
        <v>240729</v>
      </c>
      <c r="F61" s="61"/>
      <c r="G61" s="61"/>
      <c r="H61" s="62">
        <f>+((E61-B61)/B61)*100</f>
        <v>11.829660324067191</v>
      </c>
      <c r="I61" s="62"/>
      <c r="J61" s="63"/>
    </row>
    <row r="62" spans="1:10" ht="15">
      <c r="A62" s="21" t="s">
        <v>60</v>
      </c>
      <c r="B62" s="22"/>
      <c r="C62" s="22"/>
      <c r="D62" s="22">
        <f>+D60+B61</f>
        <v>1118626</v>
      </c>
      <c r="E62" s="22"/>
      <c r="F62" s="22"/>
      <c r="G62" s="22">
        <f>+G60+E61</f>
        <v>1210967</v>
      </c>
      <c r="H62" s="23"/>
      <c r="I62" s="23"/>
      <c r="J62" s="23">
        <f>+((G62-D62)/D62)*100</f>
        <v>8.254859086057358</v>
      </c>
    </row>
    <row r="63" spans="1:10" ht="15">
      <c r="A63" s="46"/>
      <c r="B63" s="47"/>
      <c r="C63" s="47"/>
      <c r="D63" s="47"/>
      <c r="E63" s="47"/>
      <c r="F63" s="47"/>
      <c r="G63" s="47"/>
      <c r="H63" s="47"/>
      <c r="I63" s="47"/>
      <c r="J63" s="48"/>
    </row>
    <row r="64" spans="1:10" ht="15.75" thickBot="1">
      <c r="A64" s="49"/>
      <c r="B64" s="50"/>
      <c r="C64" s="50"/>
      <c r="D64" s="50"/>
      <c r="E64" s="50"/>
      <c r="F64" s="50"/>
      <c r="G64" s="50"/>
      <c r="H64" s="50"/>
      <c r="I64" s="50"/>
      <c r="J64" s="51"/>
    </row>
    <row r="65" spans="1:10" ht="49.5" customHeight="1">
      <c r="A65" s="52" t="s">
        <v>67</v>
      </c>
      <c r="B65" s="52"/>
      <c r="C65" s="52"/>
      <c r="D65" s="52"/>
      <c r="E65" s="52"/>
      <c r="F65" s="52"/>
      <c r="G65" s="52"/>
      <c r="H65" s="52"/>
      <c r="I65" s="52"/>
      <c r="J65" s="52"/>
    </row>
  </sheetData>
  <sheetProtection/>
  <mergeCells count="11">
    <mergeCell ref="A63:J63"/>
    <mergeCell ref="A64:J64"/>
    <mergeCell ref="A65:J65"/>
    <mergeCell ref="A1:J1"/>
    <mergeCell ref="A2:A3"/>
    <mergeCell ref="B2:D2"/>
    <mergeCell ref="E2:G2"/>
    <mergeCell ref="H2:J2"/>
    <mergeCell ref="B61:D61"/>
    <mergeCell ref="E61:G61"/>
    <mergeCell ref="H61:J61"/>
  </mergeCells>
  <printOptions/>
  <pageMargins left="0.7" right="0.7" top="0.75" bottom="0.75" header="0.3" footer="0.3"/>
  <pageSetup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dimension ref="A1:J64"/>
  <sheetViews>
    <sheetView zoomScale="80" zoomScaleNormal="80" zoomScalePageLayoutView="0" workbookViewId="0" topLeftCell="A19">
      <selection activeCell="A64" sqref="A64:J64"/>
    </sheetView>
  </sheetViews>
  <sheetFormatPr defaultColWidth="9.140625" defaultRowHeight="15"/>
  <cols>
    <col min="1" max="1" width="25.57421875" style="0" customWidth="1"/>
    <col min="2" max="10" width="14.28125" style="0" customWidth="1"/>
  </cols>
  <sheetData>
    <row r="1" spans="1:10" ht="21.75" customHeight="1">
      <c r="A1" s="53" t="s">
        <v>73</v>
      </c>
      <c r="B1" s="54"/>
      <c r="C1" s="54"/>
      <c r="D1" s="54"/>
      <c r="E1" s="54"/>
      <c r="F1" s="54"/>
      <c r="G1" s="54"/>
      <c r="H1" s="54"/>
      <c r="I1" s="54"/>
      <c r="J1" s="55"/>
    </row>
    <row r="2" spans="1:10" ht="25.5" customHeight="1">
      <c r="A2" s="56" t="s">
        <v>1</v>
      </c>
      <c r="B2" s="58" t="s">
        <v>2</v>
      </c>
      <c r="C2" s="58"/>
      <c r="D2" s="58"/>
      <c r="E2" s="58" t="s">
        <v>3</v>
      </c>
      <c r="F2" s="58"/>
      <c r="G2" s="58"/>
      <c r="H2" s="59" t="s">
        <v>4</v>
      </c>
      <c r="I2" s="59"/>
      <c r="J2" s="60"/>
    </row>
    <row r="3" spans="1:10" ht="15">
      <c r="A3" s="57"/>
      <c r="B3" s="1" t="s">
        <v>5</v>
      </c>
      <c r="C3" s="1" t="s">
        <v>6</v>
      </c>
      <c r="D3" s="1" t="s">
        <v>7</v>
      </c>
      <c r="E3" s="1" t="s">
        <v>5</v>
      </c>
      <c r="F3" s="1" t="s">
        <v>6</v>
      </c>
      <c r="G3" s="1" t="s">
        <v>7</v>
      </c>
      <c r="H3" s="1" t="s">
        <v>5</v>
      </c>
      <c r="I3" s="1" t="s">
        <v>6</v>
      </c>
      <c r="J3" s="2" t="s">
        <v>7</v>
      </c>
    </row>
    <row r="4" spans="1:10" ht="15">
      <c r="A4" s="31" t="s">
        <v>8</v>
      </c>
      <c r="B4" s="4">
        <v>88732</v>
      </c>
      <c r="C4" s="4">
        <v>188851</v>
      </c>
      <c r="D4" s="4">
        <f>+B4+C4</f>
        <v>277583</v>
      </c>
      <c r="E4" s="4">
        <v>90310</v>
      </c>
      <c r="F4" s="4">
        <v>205658</v>
      </c>
      <c r="G4" s="4">
        <f>+E4+F4</f>
        <v>295968</v>
      </c>
      <c r="H4" s="5">
        <f>+((E4-B4)/B4)*100</f>
        <v>1.778388856331425</v>
      </c>
      <c r="I4" s="5">
        <f aca="true" t="shared" si="0" ref="I4:J18">+((F4-C4)/C4)*100</f>
        <v>8.89960868621294</v>
      </c>
      <c r="J4" s="6">
        <f t="shared" si="0"/>
        <v>6.6232442188462555</v>
      </c>
    </row>
    <row r="5" spans="1:10" ht="15">
      <c r="A5" s="32" t="s">
        <v>61</v>
      </c>
      <c r="B5" s="8">
        <v>68872</v>
      </c>
      <c r="C5" s="8">
        <v>43359</v>
      </c>
      <c r="D5" s="8">
        <f aca="true" t="shared" si="1" ref="D5:D58">+B5+C5</f>
        <v>112231</v>
      </c>
      <c r="E5" s="8">
        <v>84185</v>
      </c>
      <c r="F5" s="8">
        <v>49499</v>
      </c>
      <c r="G5" s="8">
        <f aca="true" t="shared" si="2" ref="G5:G58">+E5+F5</f>
        <v>133684</v>
      </c>
      <c r="H5" s="9">
        <f>+((E5-B5)/B5)*100</f>
        <v>22.233999303054944</v>
      </c>
      <c r="I5" s="9">
        <f t="shared" si="0"/>
        <v>14.160843192878064</v>
      </c>
      <c r="J5" s="10">
        <f t="shared" si="0"/>
        <v>19.115039516711068</v>
      </c>
    </row>
    <row r="6" spans="1:10" ht="15">
      <c r="A6" s="33" t="s">
        <v>9</v>
      </c>
      <c r="B6" s="4">
        <v>47526</v>
      </c>
      <c r="C6" s="4">
        <v>7980</v>
      </c>
      <c r="D6" s="4">
        <f t="shared" si="1"/>
        <v>55506</v>
      </c>
      <c r="E6" s="4">
        <v>50344</v>
      </c>
      <c r="F6" s="4">
        <v>8318</v>
      </c>
      <c r="G6" s="4">
        <f t="shared" si="2"/>
        <v>58662</v>
      </c>
      <c r="H6" s="5">
        <f>+((E6-B6)/B6)*100</f>
        <v>5.929386020283634</v>
      </c>
      <c r="I6" s="5">
        <f t="shared" si="0"/>
        <v>4.235588972431078</v>
      </c>
      <c r="J6" s="6">
        <f t="shared" si="0"/>
        <v>5.685871797643498</v>
      </c>
    </row>
    <row r="7" spans="1:10" ht="15">
      <c r="A7" s="32" t="s">
        <v>10</v>
      </c>
      <c r="B7" s="8">
        <v>36134</v>
      </c>
      <c r="C7" s="8">
        <v>12082</v>
      </c>
      <c r="D7" s="8">
        <f t="shared" si="1"/>
        <v>48216</v>
      </c>
      <c r="E7" s="8">
        <v>40249</v>
      </c>
      <c r="F7" s="8">
        <v>13346</v>
      </c>
      <c r="G7" s="8">
        <f t="shared" si="2"/>
        <v>53595</v>
      </c>
      <c r="H7" s="9">
        <f>+((E7-B7)/B7)*100</f>
        <v>11.388166269995018</v>
      </c>
      <c r="I7" s="9">
        <f t="shared" si="0"/>
        <v>10.46184406555206</v>
      </c>
      <c r="J7" s="10">
        <f t="shared" si="0"/>
        <v>11.156047784967646</v>
      </c>
    </row>
    <row r="8" spans="1:10" ht="15">
      <c r="A8" s="33" t="s">
        <v>11</v>
      </c>
      <c r="B8" s="4">
        <v>27898</v>
      </c>
      <c r="C8" s="4">
        <v>86190</v>
      </c>
      <c r="D8" s="4">
        <f t="shared" si="1"/>
        <v>114088</v>
      </c>
      <c r="E8" s="4">
        <v>32228</v>
      </c>
      <c r="F8" s="4">
        <v>83543</v>
      </c>
      <c r="G8" s="4">
        <f t="shared" si="2"/>
        <v>115771</v>
      </c>
      <c r="H8" s="5">
        <f>+((E8-B8)/B8)*100</f>
        <v>15.520825865653451</v>
      </c>
      <c r="I8" s="5">
        <f t="shared" si="0"/>
        <v>-3.0711219399002205</v>
      </c>
      <c r="J8" s="6">
        <f t="shared" si="0"/>
        <v>1.4751770563074118</v>
      </c>
    </row>
    <row r="9" spans="1:10" ht="15">
      <c r="A9" s="32" t="s">
        <v>62</v>
      </c>
      <c r="B9" s="8">
        <v>1547</v>
      </c>
      <c r="C9" s="8">
        <v>2038</v>
      </c>
      <c r="D9" s="8">
        <f t="shared" si="1"/>
        <v>3585</v>
      </c>
      <c r="E9" s="8">
        <v>2020</v>
      </c>
      <c r="F9" s="8">
        <v>2671</v>
      </c>
      <c r="G9" s="8">
        <f t="shared" si="2"/>
        <v>4691</v>
      </c>
      <c r="H9" s="9">
        <f>+((E9-B9)/B9)*100</f>
        <v>30.575307045895283</v>
      </c>
      <c r="I9" s="9">
        <f t="shared" si="0"/>
        <v>31.059862610402355</v>
      </c>
      <c r="J9" s="10">
        <f t="shared" si="0"/>
        <v>30.850767085076708</v>
      </c>
    </row>
    <row r="10" spans="1:10" ht="15">
      <c r="A10" s="33" t="s">
        <v>12</v>
      </c>
      <c r="B10" s="4">
        <v>5070</v>
      </c>
      <c r="C10" s="4">
        <v>13012</v>
      </c>
      <c r="D10" s="4">
        <f t="shared" si="1"/>
        <v>18082</v>
      </c>
      <c r="E10" s="4">
        <v>6274</v>
      </c>
      <c r="F10" s="4">
        <v>12810</v>
      </c>
      <c r="G10" s="4">
        <f t="shared" si="2"/>
        <v>19084</v>
      </c>
      <c r="H10" s="5">
        <f>+((E10-B10)/B10)*100</f>
        <v>23.74753451676529</v>
      </c>
      <c r="I10" s="5">
        <f t="shared" si="0"/>
        <v>-1.552413157085767</v>
      </c>
      <c r="J10" s="6">
        <f t="shared" si="0"/>
        <v>5.54142240902555</v>
      </c>
    </row>
    <row r="11" spans="1:10" ht="15">
      <c r="A11" s="32" t="s">
        <v>13</v>
      </c>
      <c r="B11" s="8">
        <v>10408</v>
      </c>
      <c r="C11" s="8">
        <v>8190</v>
      </c>
      <c r="D11" s="8">
        <f t="shared" si="1"/>
        <v>18598</v>
      </c>
      <c r="E11" s="8">
        <v>11688</v>
      </c>
      <c r="F11" s="8">
        <v>7405</v>
      </c>
      <c r="G11" s="8">
        <f t="shared" si="2"/>
        <v>19093</v>
      </c>
      <c r="H11" s="9">
        <f>+((E11-B11)/B11)*100</f>
        <v>12.298232129131437</v>
      </c>
      <c r="I11" s="9">
        <f t="shared" si="0"/>
        <v>-9.584859584859586</v>
      </c>
      <c r="J11" s="10">
        <f t="shared" si="0"/>
        <v>2.661576513603613</v>
      </c>
    </row>
    <row r="12" spans="1:10" ht="15">
      <c r="A12" s="33" t="s">
        <v>14</v>
      </c>
      <c r="B12" s="4">
        <v>18865</v>
      </c>
      <c r="C12" s="4">
        <v>3916</v>
      </c>
      <c r="D12" s="4">
        <f t="shared" si="1"/>
        <v>22781</v>
      </c>
      <c r="E12" s="4">
        <v>20656</v>
      </c>
      <c r="F12" s="4">
        <v>4212</v>
      </c>
      <c r="G12" s="4">
        <f t="shared" si="2"/>
        <v>24868</v>
      </c>
      <c r="H12" s="5">
        <f>+((E12-B12)/B12)*100</f>
        <v>9.49377153458786</v>
      </c>
      <c r="I12" s="5">
        <f t="shared" si="0"/>
        <v>7.558733401430031</v>
      </c>
      <c r="J12" s="6">
        <f t="shared" si="0"/>
        <v>9.161143057811334</v>
      </c>
    </row>
    <row r="13" spans="1:10" ht="15">
      <c r="A13" s="32" t="s">
        <v>15</v>
      </c>
      <c r="B13" s="8">
        <v>11621</v>
      </c>
      <c r="C13" s="8">
        <v>767</v>
      </c>
      <c r="D13" s="8">
        <f t="shared" si="1"/>
        <v>12388</v>
      </c>
      <c r="E13" s="8">
        <v>14166</v>
      </c>
      <c r="F13" s="8">
        <v>645</v>
      </c>
      <c r="G13" s="8">
        <f t="shared" si="2"/>
        <v>14811</v>
      </c>
      <c r="H13" s="9">
        <f>+((E13-B13)/B13)*100</f>
        <v>21.900008605111438</v>
      </c>
      <c r="I13" s="9">
        <f t="shared" si="0"/>
        <v>-15.90612777053455</v>
      </c>
      <c r="J13" s="10">
        <f t="shared" si="0"/>
        <v>19.559250887956086</v>
      </c>
    </row>
    <row r="14" spans="1:10" ht="15">
      <c r="A14" s="33" t="s">
        <v>16</v>
      </c>
      <c r="B14" s="4">
        <v>4372</v>
      </c>
      <c r="C14" s="4">
        <v>96</v>
      </c>
      <c r="D14" s="4">
        <f t="shared" si="1"/>
        <v>4468</v>
      </c>
      <c r="E14" s="4">
        <v>4520</v>
      </c>
      <c r="F14" s="4">
        <v>100</v>
      </c>
      <c r="G14" s="4">
        <f t="shared" si="2"/>
        <v>4620</v>
      </c>
      <c r="H14" s="5">
        <f>+((E14-B14)/B14)*100</f>
        <v>3.385178408051235</v>
      </c>
      <c r="I14" s="5">
        <f t="shared" si="0"/>
        <v>4.166666666666666</v>
      </c>
      <c r="J14" s="6">
        <f t="shared" si="0"/>
        <v>3.4019695613249774</v>
      </c>
    </row>
    <row r="15" spans="1:10" ht="15">
      <c r="A15" s="32" t="s">
        <v>17</v>
      </c>
      <c r="B15" s="8">
        <v>9016</v>
      </c>
      <c r="C15" s="8">
        <v>888</v>
      </c>
      <c r="D15" s="8">
        <f t="shared" si="1"/>
        <v>9904</v>
      </c>
      <c r="E15" s="8">
        <v>9763</v>
      </c>
      <c r="F15" s="8">
        <v>889</v>
      </c>
      <c r="G15" s="8">
        <f t="shared" si="2"/>
        <v>10652</v>
      </c>
      <c r="H15" s="9">
        <f>+((E15-B15)/B15)*100</f>
        <v>8.285270629991128</v>
      </c>
      <c r="I15" s="25">
        <f t="shared" si="0"/>
        <v>0.11261261261261261</v>
      </c>
      <c r="J15" s="10">
        <f t="shared" si="0"/>
        <v>7.552504038772214</v>
      </c>
    </row>
    <row r="16" spans="1:10" ht="15">
      <c r="A16" s="33" t="s">
        <v>18</v>
      </c>
      <c r="B16" s="4">
        <v>874</v>
      </c>
      <c r="C16" s="4"/>
      <c r="D16" s="4">
        <f t="shared" si="1"/>
        <v>874</v>
      </c>
      <c r="E16" s="4">
        <v>994</v>
      </c>
      <c r="F16" s="4"/>
      <c r="G16" s="4">
        <f t="shared" si="2"/>
        <v>994</v>
      </c>
      <c r="H16" s="5">
        <f>+((E16-B16)/B16)*100</f>
        <v>13.729977116704806</v>
      </c>
      <c r="I16" s="5"/>
      <c r="J16" s="6">
        <f t="shared" si="0"/>
        <v>13.729977116704806</v>
      </c>
    </row>
    <row r="17" spans="1:10" ht="15">
      <c r="A17" s="32" t="s">
        <v>19</v>
      </c>
      <c r="B17" s="8">
        <v>978</v>
      </c>
      <c r="C17" s="8"/>
      <c r="D17" s="8">
        <f t="shared" si="1"/>
        <v>978</v>
      </c>
      <c r="E17" s="8">
        <v>936</v>
      </c>
      <c r="F17" s="8"/>
      <c r="G17" s="8">
        <f t="shared" si="2"/>
        <v>936</v>
      </c>
      <c r="H17" s="9">
        <f>+((E17-B17)/B17)*100</f>
        <v>-4.294478527607362</v>
      </c>
      <c r="I17" s="9"/>
      <c r="J17" s="10">
        <f t="shared" si="0"/>
        <v>-4.294478527607362</v>
      </c>
    </row>
    <row r="18" spans="1:10" ht="15">
      <c r="A18" s="33" t="s">
        <v>20</v>
      </c>
      <c r="B18" s="4">
        <v>690</v>
      </c>
      <c r="C18" s="4">
        <v>9</v>
      </c>
      <c r="D18" s="4">
        <f t="shared" si="1"/>
        <v>699</v>
      </c>
      <c r="E18" s="4">
        <v>730</v>
      </c>
      <c r="F18" s="4">
        <v>21</v>
      </c>
      <c r="G18" s="4">
        <f t="shared" si="2"/>
        <v>751</v>
      </c>
      <c r="H18" s="5">
        <f>+((E18-B18)/B18)*100</f>
        <v>5.797101449275362</v>
      </c>
      <c r="I18" s="5">
        <f>+((F18-C18)/C18)*100</f>
        <v>133.33333333333331</v>
      </c>
      <c r="J18" s="6">
        <f t="shared" si="0"/>
        <v>7.439198855507868</v>
      </c>
    </row>
    <row r="19" spans="1:10" ht="15">
      <c r="A19" s="32" t="s">
        <v>63</v>
      </c>
      <c r="B19" s="8"/>
      <c r="C19" s="8"/>
      <c r="D19" s="8"/>
      <c r="E19" s="8"/>
      <c r="F19" s="8"/>
      <c r="G19" s="8"/>
      <c r="H19" s="9"/>
      <c r="I19" s="9"/>
      <c r="J19" s="10"/>
    </row>
    <row r="20" spans="1:10" ht="15">
      <c r="A20" s="33" t="s">
        <v>21</v>
      </c>
      <c r="B20" s="4">
        <v>1828</v>
      </c>
      <c r="C20" s="4">
        <v>37</v>
      </c>
      <c r="D20" s="4">
        <f t="shared" si="1"/>
        <v>1865</v>
      </c>
      <c r="E20" s="4">
        <v>1973</v>
      </c>
      <c r="F20" s="4">
        <v>78</v>
      </c>
      <c r="G20" s="4">
        <f t="shared" si="2"/>
        <v>2051</v>
      </c>
      <c r="H20" s="5">
        <f>+((E20-B20)/B20)*100</f>
        <v>7.932166301969365</v>
      </c>
      <c r="I20" s="5">
        <f>+((F20-C20)/C20)*100</f>
        <v>110.8108108108108</v>
      </c>
      <c r="J20" s="6">
        <f>+((G20-D20)/D20)*100</f>
        <v>9.973190348525469</v>
      </c>
    </row>
    <row r="21" spans="1:10" ht="15">
      <c r="A21" s="32" t="s">
        <v>22</v>
      </c>
      <c r="B21" s="8"/>
      <c r="C21" s="8"/>
      <c r="D21" s="8"/>
      <c r="E21" s="8">
        <v>3</v>
      </c>
      <c r="F21" s="8"/>
      <c r="G21" s="8">
        <f t="shared" si="2"/>
        <v>3</v>
      </c>
      <c r="H21" s="9"/>
      <c r="I21" s="9"/>
      <c r="J21" s="10"/>
    </row>
    <row r="22" spans="1:10" ht="15">
      <c r="A22" s="33" t="s">
        <v>23</v>
      </c>
      <c r="B22" s="4">
        <v>2142</v>
      </c>
      <c r="C22" s="4">
        <v>2</v>
      </c>
      <c r="D22" s="4">
        <f t="shared" si="1"/>
        <v>2144</v>
      </c>
      <c r="E22" s="4">
        <v>1108</v>
      </c>
      <c r="F22" s="4">
        <v>4</v>
      </c>
      <c r="G22" s="4">
        <f t="shared" si="2"/>
        <v>1112</v>
      </c>
      <c r="H22" s="5">
        <f aca="true" t="shared" si="3" ref="H22:J60">+((E22-B22)/B22)*100</f>
        <v>-48.27264239028945</v>
      </c>
      <c r="I22" s="5">
        <f t="shared" si="3"/>
        <v>100</v>
      </c>
      <c r="J22" s="6">
        <f t="shared" si="3"/>
        <v>-48.134328358208954</v>
      </c>
    </row>
    <row r="23" spans="1:10" ht="15">
      <c r="A23" s="32" t="s">
        <v>24</v>
      </c>
      <c r="B23" s="8">
        <v>693</v>
      </c>
      <c r="C23" s="8"/>
      <c r="D23" s="8">
        <f t="shared" si="1"/>
        <v>693</v>
      </c>
      <c r="E23" s="8">
        <v>696</v>
      </c>
      <c r="F23" s="8"/>
      <c r="G23" s="8">
        <f t="shared" si="2"/>
        <v>696</v>
      </c>
      <c r="H23" s="9">
        <f t="shared" si="3"/>
        <v>0.4329004329004329</v>
      </c>
      <c r="I23" s="9"/>
      <c r="J23" s="10">
        <f t="shared" si="3"/>
        <v>0.4329004329004329</v>
      </c>
    </row>
    <row r="24" spans="1:10" ht="15">
      <c r="A24" s="33" t="s">
        <v>25</v>
      </c>
      <c r="B24" s="4">
        <v>796</v>
      </c>
      <c r="C24" s="4">
        <v>174</v>
      </c>
      <c r="D24" s="4">
        <f t="shared" si="1"/>
        <v>970</v>
      </c>
      <c r="E24" s="4">
        <v>768</v>
      </c>
      <c r="F24" s="4">
        <v>140</v>
      </c>
      <c r="G24" s="4">
        <f t="shared" si="2"/>
        <v>908</v>
      </c>
      <c r="H24" s="5">
        <f t="shared" si="3"/>
        <v>-3.5175879396984926</v>
      </c>
      <c r="I24" s="5">
        <f t="shared" si="3"/>
        <v>-19.54022988505747</v>
      </c>
      <c r="J24" s="6">
        <f t="shared" si="3"/>
        <v>-6.391752577319587</v>
      </c>
    </row>
    <row r="25" spans="1:10" ht="15">
      <c r="A25" s="32" t="s">
        <v>26</v>
      </c>
      <c r="B25" s="8">
        <v>188</v>
      </c>
      <c r="C25" s="8">
        <v>2</v>
      </c>
      <c r="D25" s="8">
        <f t="shared" si="1"/>
        <v>190</v>
      </c>
      <c r="E25" s="8">
        <v>1140</v>
      </c>
      <c r="F25" s="8">
        <v>18</v>
      </c>
      <c r="G25" s="8">
        <f t="shared" si="2"/>
        <v>1158</v>
      </c>
      <c r="H25" s="9">
        <f t="shared" si="3"/>
        <v>506.3829787234043</v>
      </c>
      <c r="I25" s="9">
        <f t="shared" si="3"/>
        <v>800</v>
      </c>
      <c r="J25" s="10">
        <f t="shared" si="3"/>
        <v>509.4736842105263</v>
      </c>
    </row>
    <row r="26" spans="1:10" ht="15">
      <c r="A26" s="33" t="s">
        <v>27</v>
      </c>
      <c r="B26" s="4"/>
      <c r="C26" s="4"/>
      <c r="D26" s="4"/>
      <c r="E26" s="4"/>
      <c r="F26" s="4"/>
      <c r="G26" s="4"/>
      <c r="H26" s="5"/>
      <c r="I26" s="5"/>
      <c r="J26" s="6"/>
    </row>
    <row r="27" spans="1:10" ht="15">
      <c r="A27" s="32" t="s">
        <v>28</v>
      </c>
      <c r="B27" s="8">
        <v>2041</v>
      </c>
      <c r="C27" s="8">
        <v>19</v>
      </c>
      <c r="D27" s="8">
        <f t="shared" si="1"/>
        <v>2060</v>
      </c>
      <c r="E27" s="8">
        <v>2411</v>
      </c>
      <c r="F27" s="8">
        <v>39</v>
      </c>
      <c r="G27" s="8">
        <f t="shared" si="2"/>
        <v>2450</v>
      </c>
      <c r="H27" s="9">
        <f t="shared" si="3"/>
        <v>18.128368446839787</v>
      </c>
      <c r="I27" s="9">
        <f t="shared" si="3"/>
        <v>105.26315789473684</v>
      </c>
      <c r="J27" s="10">
        <f t="shared" si="3"/>
        <v>18.932038834951456</v>
      </c>
    </row>
    <row r="28" spans="1:10" ht="15">
      <c r="A28" s="33" t="s">
        <v>29</v>
      </c>
      <c r="B28" s="4">
        <v>8265</v>
      </c>
      <c r="C28" s="4">
        <v>59</v>
      </c>
      <c r="D28" s="4">
        <f t="shared" si="1"/>
        <v>8324</v>
      </c>
      <c r="E28" s="4">
        <v>8949</v>
      </c>
      <c r="F28" s="4">
        <v>78</v>
      </c>
      <c r="G28" s="4">
        <f t="shared" si="2"/>
        <v>9027</v>
      </c>
      <c r="H28" s="5">
        <f t="shared" si="3"/>
        <v>8.275862068965518</v>
      </c>
      <c r="I28" s="5">
        <f t="shared" si="3"/>
        <v>32.20338983050847</v>
      </c>
      <c r="J28" s="6">
        <f t="shared" si="3"/>
        <v>8.44545891398366</v>
      </c>
    </row>
    <row r="29" spans="1:10" ht="15">
      <c r="A29" s="32" t="s">
        <v>30</v>
      </c>
      <c r="B29" s="8">
        <v>4197</v>
      </c>
      <c r="C29" s="8">
        <v>196</v>
      </c>
      <c r="D29" s="8">
        <f t="shared" si="1"/>
        <v>4393</v>
      </c>
      <c r="E29" s="8">
        <v>4221</v>
      </c>
      <c r="F29" s="8">
        <v>169</v>
      </c>
      <c r="G29" s="8">
        <f t="shared" si="2"/>
        <v>4390</v>
      </c>
      <c r="H29" s="9">
        <f t="shared" si="3"/>
        <v>0.5718370264474625</v>
      </c>
      <c r="I29" s="9">
        <f t="shared" si="3"/>
        <v>-13.77551020408163</v>
      </c>
      <c r="J29" s="10">
        <f t="shared" si="3"/>
        <v>-0.06829046209879354</v>
      </c>
    </row>
    <row r="30" spans="1:10" ht="15">
      <c r="A30" s="33" t="s">
        <v>31</v>
      </c>
      <c r="B30" s="4">
        <v>1452</v>
      </c>
      <c r="C30" s="4">
        <v>7</v>
      </c>
      <c r="D30" s="4">
        <f t="shared" si="1"/>
        <v>1459</v>
      </c>
      <c r="E30" s="4">
        <v>1425</v>
      </c>
      <c r="F30" s="4">
        <v>2</v>
      </c>
      <c r="G30" s="4">
        <f t="shared" si="2"/>
        <v>1427</v>
      </c>
      <c r="H30" s="5">
        <f t="shared" si="3"/>
        <v>-1.859504132231405</v>
      </c>
      <c r="I30" s="5">
        <f t="shared" si="3"/>
        <v>-71.42857142857143</v>
      </c>
      <c r="J30" s="6">
        <f t="shared" si="3"/>
        <v>-2.193283070596299</v>
      </c>
    </row>
    <row r="31" spans="1:10" ht="15">
      <c r="A31" s="32" t="s">
        <v>64</v>
      </c>
      <c r="B31" s="8">
        <v>17</v>
      </c>
      <c r="C31" s="8">
        <v>241</v>
      </c>
      <c r="D31" s="8">
        <f t="shared" si="1"/>
        <v>258</v>
      </c>
      <c r="E31" s="8">
        <v>22</v>
      </c>
      <c r="F31" s="8">
        <v>290</v>
      </c>
      <c r="G31" s="8">
        <f t="shared" si="2"/>
        <v>312</v>
      </c>
      <c r="H31" s="9">
        <f t="shared" si="3"/>
        <v>29.411764705882355</v>
      </c>
      <c r="I31" s="9">
        <f t="shared" si="3"/>
        <v>20.33195020746888</v>
      </c>
      <c r="J31" s="10">
        <f t="shared" si="3"/>
        <v>20.930232558139537</v>
      </c>
    </row>
    <row r="32" spans="1:10" ht="15">
      <c r="A32" s="33" t="s">
        <v>32</v>
      </c>
      <c r="B32" s="4"/>
      <c r="C32" s="4"/>
      <c r="D32" s="4"/>
      <c r="E32" s="4">
        <v>206</v>
      </c>
      <c r="F32" s="4"/>
      <c r="G32" s="4">
        <f>+E32+F32</f>
        <v>206</v>
      </c>
      <c r="H32" s="5"/>
      <c r="I32" s="5"/>
      <c r="J32" s="6"/>
    </row>
    <row r="33" spans="1:10" ht="15">
      <c r="A33" s="32" t="s">
        <v>33</v>
      </c>
      <c r="B33" s="8">
        <v>4143</v>
      </c>
      <c r="C33" s="8">
        <v>1930</v>
      </c>
      <c r="D33" s="8">
        <f t="shared" si="1"/>
        <v>6073</v>
      </c>
      <c r="E33" s="8">
        <v>4293</v>
      </c>
      <c r="F33" s="8">
        <v>1695</v>
      </c>
      <c r="G33" s="8">
        <f t="shared" si="2"/>
        <v>5988</v>
      </c>
      <c r="H33" s="9">
        <f t="shared" si="3"/>
        <v>3.6205648081100654</v>
      </c>
      <c r="I33" s="9">
        <f t="shared" si="3"/>
        <v>-12.176165803108809</v>
      </c>
      <c r="J33" s="10">
        <f t="shared" si="3"/>
        <v>-1.3996377408200231</v>
      </c>
    </row>
    <row r="34" spans="1:10" ht="15">
      <c r="A34" s="33" t="s">
        <v>34</v>
      </c>
      <c r="B34" s="4">
        <v>881</v>
      </c>
      <c r="C34" s="4"/>
      <c r="D34" s="4">
        <f t="shared" si="1"/>
        <v>881</v>
      </c>
      <c r="E34" s="4">
        <v>921</v>
      </c>
      <c r="F34" s="4"/>
      <c r="G34" s="4">
        <f t="shared" si="2"/>
        <v>921</v>
      </c>
      <c r="H34" s="5">
        <f t="shared" si="3"/>
        <v>4.540295119182747</v>
      </c>
      <c r="I34" s="5"/>
      <c r="J34" s="6">
        <f t="shared" si="3"/>
        <v>4.540295119182747</v>
      </c>
    </row>
    <row r="35" spans="1:10" ht="15">
      <c r="A35" s="32" t="s">
        <v>35</v>
      </c>
      <c r="B35" s="8">
        <v>341</v>
      </c>
      <c r="C35" s="8">
        <v>498</v>
      </c>
      <c r="D35" s="8">
        <f t="shared" si="1"/>
        <v>839</v>
      </c>
      <c r="E35" s="8">
        <v>452</v>
      </c>
      <c r="F35" s="8">
        <v>769</v>
      </c>
      <c r="G35" s="8">
        <f t="shared" si="2"/>
        <v>1221</v>
      </c>
      <c r="H35" s="9">
        <f t="shared" si="3"/>
        <v>32.55131964809384</v>
      </c>
      <c r="I35" s="9">
        <f t="shared" si="3"/>
        <v>54.41767068273092</v>
      </c>
      <c r="J35" s="10">
        <f t="shared" si="3"/>
        <v>45.530393325387365</v>
      </c>
    </row>
    <row r="36" spans="1:10" ht="15">
      <c r="A36" s="33" t="s">
        <v>36</v>
      </c>
      <c r="B36" s="4">
        <v>1034</v>
      </c>
      <c r="C36" s="4"/>
      <c r="D36" s="4">
        <f t="shared" si="1"/>
        <v>1034</v>
      </c>
      <c r="E36" s="4">
        <v>1264</v>
      </c>
      <c r="F36" s="4"/>
      <c r="G36" s="4">
        <f t="shared" si="2"/>
        <v>1264</v>
      </c>
      <c r="H36" s="5">
        <f t="shared" si="3"/>
        <v>22.243713733075435</v>
      </c>
      <c r="I36" s="5"/>
      <c r="J36" s="6">
        <f t="shared" si="3"/>
        <v>22.243713733075435</v>
      </c>
    </row>
    <row r="37" spans="1:10" ht="15">
      <c r="A37" s="32" t="s">
        <v>37</v>
      </c>
      <c r="B37" s="8">
        <v>1765</v>
      </c>
      <c r="C37" s="8">
        <v>2</v>
      </c>
      <c r="D37" s="8">
        <f t="shared" si="1"/>
        <v>1767</v>
      </c>
      <c r="E37" s="8">
        <v>1711</v>
      </c>
      <c r="F37" s="8"/>
      <c r="G37" s="8">
        <f t="shared" si="2"/>
        <v>1711</v>
      </c>
      <c r="H37" s="9">
        <f t="shared" si="3"/>
        <v>-3.059490084985836</v>
      </c>
      <c r="I37" s="9">
        <f t="shared" si="3"/>
        <v>-100</v>
      </c>
      <c r="J37" s="10">
        <f t="shared" si="3"/>
        <v>-3.1692133559705717</v>
      </c>
    </row>
    <row r="38" spans="1:10" ht="15">
      <c r="A38" s="33" t="s">
        <v>38</v>
      </c>
      <c r="B38" s="4">
        <v>458</v>
      </c>
      <c r="C38" s="4"/>
      <c r="D38" s="4">
        <f t="shared" si="1"/>
        <v>458</v>
      </c>
      <c r="E38" s="4">
        <v>472</v>
      </c>
      <c r="F38" s="4"/>
      <c r="G38" s="4">
        <f t="shared" si="2"/>
        <v>472</v>
      </c>
      <c r="H38" s="5">
        <f t="shared" si="3"/>
        <v>3.056768558951965</v>
      </c>
      <c r="I38" s="5"/>
      <c r="J38" s="6">
        <f t="shared" si="3"/>
        <v>3.056768558951965</v>
      </c>
    </row>
    <row r="39" spans="1:10" ht="15">
      <c r="A39" s="32" t="s">
        <v>39</v>
      </c>
      <c r="B39" s="8">
        <v>7264</v>
      </c>
      <c r="C39" s="8">
        <v>1459</v>
      </c>
      <c r="D39" s="8">
        <f t="shared" si="1"/>
        <v>8723</v>
      </c>
      <c r="E39" s="8">
        <v>8221</v>
      </c>
      <c r="F39" s="8">
        <v>1347</v>
      </c>
      <c r="G39" s="8">
        <f t="shared" si="2"/>
        <v>9568</v>
      </c>
      <c r="H39" s="9">
        <f t="shared" si="3"/>
        <v>13.174559471365638</v>
      </c>
      <c r="I39" s="9">
        <f t="shared" si="3"/>
        <v>-7.676490747087046</v>
      </c>
      <c r="J39" s="10">
        <f t="shared" si="3"/>
        <v>9.687034277198212</v>
      </c>
    </row>
    <row r="40" spans="1:10" ht="15">
      <c r="A40" s="33" t="s">
        <v>40</v>
      </c>
      <c r="B40" s="4">
        <v>254</v>
      </c>
      <c r="C40" s="4"/>
      <c r="D40" s="4">
        <f t="shared" si="1"/>
        <v>254</v>
      </c>
      <c r="E40" s="4">
        <v>198</v>
      </c>
      <c r="F40" s="4">
        <v>1</v>
      </c>
      <c r="G40" s="4">
        <f t="shared" si="2"/>
        <v>199</v>
      </c>
      <c r="H40" s="5">
        <f t="shared" si="3"/>
        <v>-22.04724409448819</v>
      </c>
      <c r="I40" s="5"/>
      <c r="J40" s="6">
        <f t="shared" si="3"/>
        <v>-21.653543307086615</v>
      </c>
    </row>
    <row r="41" spans="1:10" ht="15">
      <c r="A41" s="32" t="s">
        <v>41</v>
      </c>
      <c r="B41" s="8">
        <v>4558</v>
      </c>
      <c r="C41" s="8">
        <v>474</v>
      </c>
      <c r="D41" s="8">
        <f t="shared" si="1"/>
        <v>5032</v>
      </c>
      <c r="E41" s="8">
        <v>4857</v>
      </c>
      <c r="F41" s="8">
        <v>514</v>
      </c>
      <c r="G41" s="8">
        <f t="shared" si="2"/>
        <v>5371</v>
      </c>
      <c r="H41" s="9">
        <f t="shared" si="3"/>
        <v>6.559894690653796</v>
      </c>
      <c r="I41" s="9">
        <f t="shared" si="3"/>
        <v>8.438818565400844</v>
      </c>
      <c r="J41" s="10">
        <f t="shared" si="3"/>
        <v>6.736883942766296</v>
      </c>
    </row>
    <row r="42" spans="1:10" ht="15">
      <c r="A42" s="33" t="s">
        <v>42</v>
      </c>
      <c r="B42" s="4">
        <v>2951</v>
      </c>
      <c r="C42" s="4">
        <v>53</v>
      </c>
      <c r="D42" s="4">
        <f t="shared" si="1"/>
        <v>3004</v>
      </c>
      <c r="E42" s="4">
        <v>3328</v>
      </c>
      <c r="F42" s="4">
        <v>54</v>
      </c>
      <c r="G42" s="4">
        <f t="shared" si="2"/>
        <v>3382</v>
      </c>
      <c r="H42" s="5">
        <f t="shared" si="3"/>
        <v>12.77533039647577</v>
      </c>
      <c r="I42" s="5">
        <f t="shared" si="3"/>
        <v>1.8867924528301887</v>
      </c>
      <c r="J42" s="6">
        <f t="shared" si="3"/>
        <v>12.583222370173102</v>
      </c>
    </row>
    <row r="43" spans="1:10" ht="15">
      <c r="A43" s="32" t="s">
        <v>43</v>
      </c>
      <c r="B43" s="8">
        <v>2166</v>
      </c>
      <c r="C43" s="8"/>
      <c r="D43" s="8">
        <f t="shared" si="1"/>
        <v>2166</v>
      </c>
      <c r="E43" s="8">
        <v>2503</v>
      </c>
      <c r="F43" s="8">
        <v>1</v>
      </c>
      <c r="G43" s="8">
        <f t="shared" si="2"/>
        <v>2504</v>
      </c>
      <c r="H43" s="9">
        <f t="shared" si="3"/>
        <v>15.558633425669438</v>
      </c>
      <c r="I43" s="9"/>
      <c r="J43" s="10">
        <f t="shared" si="3"/>
        <v>15.604801477377656</v>
      </c>
    </row>
    <row r="44" spans="1:10" ht="15">
      <c r="A44" s="33" t="s">
        <v>44</v>
      </c>
      <c r="B44" s="4">
        <v>1347</v>
      </c>
      <c r="C44" s="4"/>
      <c r="D44" s="4">
        <f t="shared" si="1"/>
        <v>1347</v>
      </c>
      <c r="E44" s="4">
        <v>1407</v>
      </c>
      <c r="F44" s="4">
        <v>4</v>
      </c>
      <c r="G44" s="4">
        <f t="shared" si="2"/>
        <v>1411</v>
      </c>
      <c r="H44" s="5">
        <f t="shared" si="3"/>
        <v>4.4543429844097995</v>
      </c>
      <c r="I44" s="5"/>
      <c r="J44" s="6">
        <f t="shared" si="3"/>
        <v>4.7512991833704525</v>
      </c>
    </row>
    <row r="45" spans="1:10" ht="15">
      <c r="A45" s="32" t="s">
        <v>45</v>
      </c>
      <c r="B45" s="8">
        <v>1520</v>
      </c>
      <c r="C45" s="8">
        <v>4</v>
      </c>
      <c r="D45" s="8">
        <f t="shared" si="1"/>
        <v>1524</v>
      </c>
      <c r="E45" s="8">
        <v>1862</v>
      </c>
      <c r="F45" s="8">
        <v>22</v>
      </c>
      <c r="G45" s="8">
        <f t="shared" si="2"/>
        <v>1884</v>
      </c>
      <c r="H45" s="9">
        <f t="shared" si="3"/>
        <v>22.5</v>
      </c>
      <c r="I45" s="9">
        <f t="shared" si="3"/>
        <v>450</v>
      </c>
      <c r="J45" s="10">
        <f t="shared" si="3"/>
        <v>23.62204724409449</v>
      </c>
    </row>
    <row r="46" spans="1:10" ht="15">
      <c r="A46" s="33" t="s">
        <v>46</v>
      </c>
      <c r="B46" s="4"/>
      <c r="C46" s="4"/>
      <c r="D46" s="4"/>
      <c r="E46" s="4">
        <v>584</v>
      </c>
      <c r="F46" s="4">
        <v>1</v>
      </c>
      <c r="G46" s="4">
        <f>+E46+F46</f>
        <v>585</v>
      </c>
      <c r="H46" s="5"/>
      <c r="I46" s="5"/>
      <c r="J46" s="6"/>
    </row>
    <row r="47" spans="1:10" ht="15">
      <c r="A47" s="32" t="s">
        <v>47</v>
      </c>
      <c r="B47" s="8">
        <v>6704</v>
      </c>
      <c r="C47" s="8">
        <v>377</v>
      </c>
      <c r="D47" s="8">
        <f t="shared" si="1"/>
        <v>7081</v>
      </c>
      <c r="E47" s="8">
        <v>7406</v>
      </c>
      <c r="F47" s="8">
        <v>427</v>
      </c>
      <c r="G47" s="8">
        <f t="shared" si="2"/>
        <v>7833</v>
      </c>
      <c r="H47" s="9">
        <f t="shared" si="3"/>
        <v>10.471360381861574</v>
      </c>
      <c r="I47" s="9">
        <f t="shared" si="3"/>
        <v>13.262599469496022</v>
      </c>
      <c r="J47" s="10">
        <f t="shared" si="3"/>
        <v>10.619968930941956</v>
      </c>
    </row>
    <row r="48" spans="1:10" ht="15">
      <c r="A48" s="33" t="s">
        <v>48</v>
      </c>
      <c r="B48" s="4">
        <v>196</v>
      </c>
      <c r="C48" s="4"/>
      <c r="D48" s="4">
        <f t="shared" si="1"/>
        <v>196</v>
      </c>
      <c r="E48" s="4">
        <v>514</v>
      </c>
      <c r="F48" s="4"/>
      <c r="G48" s="4">
        <f t="shared" si="2"/>
        <v>514</v>
      </c>
      <c r="H48" s="5">
        <f t="shared" si="3"/>
        <v>162.24489795918367</v>
      </c>
      <c r="I48" s="5"/>
      <c r="J48" s="6">
        <f t="shared" si="3"/>
        <v>162.24489795918367</v>
      </c>
    </row>
    <row r="49" spans="1:10" ht="15">
      <c r="A49" s="32" t="s">
        <v>49</v>
      </c>
      <c r="B49" s="8">
        <v>533</v>
      </c>
      <c r="C49" s="8"/>
      <c r="D49" s="8">
        <f t="shared" si="1"/>
        <v>533</v>
      </c>
      <c r="E49" s="8">
        <v>476</v>
      </c>
      <c r="F49" s="8">
        <v>2</v>
      </c>
      <c r="G49" s="8">
        <f t="shared" si="2"/>
        <v>478</v>
      </c>
      <c r="H49" s="9">
        <f t="shared" si="3"/>
        <v>-10.694183864915573</v>
      </c>
      <c r="I49" s="9"/>
      <c r="J49" s="10">
        <f t="shared" si="3"/>
        <v>-10.318949343339586</v>
      </c>
    </row>
    <row r="50" spans="1:10" ht="15">
      <c r="A50" s="33" t="s">
        <v>50</v>
      </c>
      <c r="B50" s="4">
        <v>2044</v>
      </c>
      <c r="C50" s="4">
        <v>31</v>
      </c>
      <c r="D50" s="4">
        <f t="shared" si="1"/>
        <v>2075</v>
      </c>
      <c r="E50" s="4">
        <v>2517</v>
      </c>
      <c r="F50" s="4">
        <v>43</v>
      </c>
      <c r="G50" s="4">
        <f t="shared" si="2"/>
        <v>2560</v>
      </c>
      <c r="H50" s="5">
        <f t="shared" si="3"/>
        <v>23.140900195694716</v>
      </c>
      <c r="I50" s="5">
        <f t="shared" si="3"/>
        <v>38.70967741935484</v>
      </c>
      <c r="J50" s="6">
        <f t="shared" si="3"/>
        <v>23.373493975903614</v>
      </c>
    </row>
    <row r="51" spans="1:10" ht="15">
      <c r="A51" s="32" t="s">
        <v>51</v>
      </c>
      <c r="B51" s="8">
        <v>2769</v>
      </c>
      <c r="C51" s="8">
        <v>30</v>
      </c>
      <c r="D51" s="8">
        <f t="shared" si="1"/>
        <v>2799</v>
      </c>
      <c r="E51" s="8">
        <v>3194</v>
      </c>
      <c r="F51" s="8">
        <v>99</v>
      </c>
      <c r="G51" s="8">
        <f t="shared" si="2"/>
        <v>3293</v>
      </c>
      <c r="H51" s="9">
        <f t="shared" si="3"/>
        <v>15.34850126399422</v>
      </c>
      <c r="I51" s="9">
        <f t="shared" si="3"/>
        <v>229.99999999999997</v>
      </c>
      <c r="J51" s="10">
        <f t="shared" si="3"/>
        <v>17.649160414433727</v>
      </c>
    </row>
    <row r="52" spans="1:10" ht="15">
      <c r="A52" s="33" t="s">
        <v>52</v>
      </c>
      <c r="B52" s="4">
        <v>1226</v>
      </c>
      <c r="C52" s="4"/>
      <c r="D52" s="4">
        <f t="shared" si="1"/>
        <v>1226</v>
      </c>
      <c r="E52" s="4">
        <v>1292</v>
      </c>
      <c r="F52" s="4"/>
      <c r="G52" s="4">
        <f t="shared" si="2"/>
        <v>1292</v>
      </c>
      <c r="H52" s="5">
        <f t="shared" si="3"/>
        <v>5.383360522022838</v>
      </c>
      <c r="I52" s="5"/>
      <c r="J52" s="6">
        <f t="shared" si="3"/>
        <v>5.383360522022838</v>
      </c>
    </row>
    <row r="53" spans="1:10" ht="15">
      <c r="A53" s="32" t="s">
        <v>53</v>
      </c>
      <c r="B53" s="8">
        <v>795</v>
      </c>
      <c r="C53" s="8">
        <v>146</v>
      </c>
      <c r="D53" s="8">
        <f t="shared" si="1"/>
        <v>941</v>
      </c>
      <c r="E53" s="8">
        <v>756</v>
      </c>
      <c r="F53" s="8">
        <v>770</v>
      </c>
      <c r="G53" s="8">
        <f t="shared" si="2"/>
        <v>1526</v>
      </c>
      <c r="H53" s="9">
        <f t="shared" si="3"/>
        <v>-4.905660377358491</v>
      </c>
      <c r="I53" s="9">
        <f t="shared" si="3"/>
        <v>427.3972602739726</v>
      </c>
      <c r="J53" s="10">
        <f t="shared" si="3"/>
        <v>62.16790648246546</v>
      </c>
    </row>
    <row r="54" spans="1:10" ht="15">
      <c r="A54" s="33" t="s">
        <v>54</v>
      </c>
      <c r="B54" s="4">
        <v>376</v>
      </c>
      <c r="C54" s="4"/>
      <c r="D54" s="4">
        <f t="shared" si="1"/>
        <v>376</v>
      </c>
      <c r="E54" s="4">
        <v>522</v>
      </c>
      <c r="F54" s="4"/>
      <c r="G54" s="4">
        <f t="shared" si="2"/>
        <v>522</v>
      </c>
      <c r="H54" s="5">
        <f t="shared" si="3"/>
        <v>38.82978723404255</v>
      </c>
      <c r="I54" s="5"/>
      <c r="J54" s="6">
        <f t="shared" si="3"/>
        <v>38.82978723404255</v>
      </c>
    </row>
    <row r="55" spans="1:10" ht="15">
      <c r="A55" s="32" t="s">
        <v>55</v>
      </c>
      <c r="B55" s="8">
        <v>237</v>
      </c>
      <c r="C55" s="8"/>
      <c r="D55" s="8">
        <f t="shared" si="1"/>
        <v>237</v>
      </c>
      <c r="E55" s="8">
        <v>66</v>
      </c>
      <c r="F55" s="8"/>
      <c r="G55" s="8">
        <f t="shared" si="2"/>
        <v>66</v>
      </c>
      <c r="H55" s="9">
        <f t="shared" si="3"/>
        <v>-72.15189873417721</v>
      </c>
      <c r="I55" s="9"/>
      <c r="J55" s="10">
        <f t="shared" si="3"/>
        <v>-72.15189873417721</v>
      </c>
    </row>
    <row r="56" spans="1:10" ht="15">
      <c r="A56" s="33" t="s">
        <v>56</v>
      </c>
      <c r="B56" s="4">
        <v>5039</v>
      </c>
      <c r="C56" s="4">
        <v>10</v>
      </c>
      <c r="D56" s="4">
        <f t="shared" si="1"/>
        <v>5049</v>
      </c>
      <c r="E56" s="4">
        <v>5681</v>
      </c>
      <c r="F56" s="4">
        <v>26</v>
      </c>
      <c r="G56" s="4">
        <f t="shared" si="2"/>
        <v>5707</v>
      </c>
      <c r="H56" s="5">
        <f t="shared" si="3"/>
        <v>12.740623139511808</v>
      </c>
      <c r="I56" s="5">
        <f t="shared" si="3"/>
        <v>160</v>
      </c>
      <c r="J56" s="6">
        <f t="shared" si="3"/>
        <v>13.032283620518914</v>
      </c>
    </row>
    <row r="57" spans="1:10" ht="15">
      <c r="A57" s="32" t="s">
        <v>65</v>
      </c>
      <c r="B57" s="8">
        <v>456</v>
      </c>
      <c r="C57" s="8">
        <v>139</v>
      </c>
      <c r="D57" s="8">
        <f t="shared" si="1"/>
        <v>595</v>
      </c>
      <c r="E57" s="8">
        <v>478</v>
      </c>
      <c r="F57" s="8">
        <v>148</v>
      </c>
      <c r="G57" s="8">
        <f t="shared" si="2"/>
        <v>626</v>
      </c>
      <c r="H57" s="9">
        <f t="shared" si="3"/>
        <v>4.824561403508771</v>
      </c>
      <c r="I57" s="9">
        <f t="shared" si="3"/>
        <v>6.474820143884892</v>
      </c>
      <c r="J57" s="10">
        <f t="shared" si="3"/>
        <v>5.2100840336134455</v>
      </c>
    </row>
    <row r="58" spans="1:10" ht="15">
      <c r="A58" s="33" t="s">
        <v>66</v>
      </c>
      <c r="B58" s="4"/>
      <c r="C58" s="4">
        <v>174</v>
      </c>
      <c r="D58" s="4">
        <f t="shared" si="1"/>
        <v>174</v>
      </c>
      <c r="E58" s="4"/>
      <c r="F58" s="4">
        <v>140</v>
      </c>
      <c r="G58" s="4">
        <f t="shared" si="2"/>
        <v>140</v>
      </c>
      <c r="H58" s="5"/>
      <c r="I58" s="5">
        <f t="shared" si="3"/>
        <v>-19.54022988505747</v>
      </c>
      <c r="J58" s="6">
        <f t="shared" si="3"/>
        <v>-19.54022988505747</v>
      </c>
    </row>
    <row r="59" spans="1:10" ht="15">
      <c r="A59" s="14" t="s">
        <v>57</v>
      </c>
      <c r="B59" s="34">
        <f>+B60-SUM(B5+B9+B19+B31+B57+B58)</f>
        <v>332387</v>
      </c>
      <c r="C59" s="34">
        <f>+C60-SUM(C5+C9+C19+C31+C57+C58)</f>
        <v>327491</v>
      </c>
      <c r="D59" s="34">
        <f>+D60-SUM(D5+D9+D19+D31+D57+D58)</f>
        <v>659878</v>
      </c>
      <c r="E59" s="34">
        <f>+E60-SUM(E5+E9+E19+E31+E57+E58)</f>
        <v>360255</v>
      </c>
      <c r="F59" s="34">
        <f>+F60-SUM(F5+F9+F19+F31+F57+F58)</f>
        <v>343250</v>
      </c>
      <c r="G59" s="34">
        <f>+G60-SUM(G5+G9+G19+G31+G57+G58)</f>
        <v>703505</v>
      </c>
      <c r="H59" s="35">
        <f>+((E59-B59)/B59)*100</f>
        <v>8.384202751611825</v>
      </c>
      <c r="I59" s="35">
        <f t="shared" si="3"/>
        <v>4.812040636231225</v>
      </c>
      <c r="J59" s="35">
        <f t="shared" si="3"/>
        <v>6.611373617547486</v>
      </c>
    </row>
    <row r="60" spans="1:10" ht="15">
      <c r="A60" s="17" t="s">
        <v>58</v>
      </c>
      <c r="B60" s="36">
        <f>SUM(B4:B58)</f>
        <v>403279</v>
      </c>
      <c r="C60" s="36">
        <f>SUM(C4:C58)</f>
        <v>373442</v>
      </c>
      <c r="D60" s="36">
        <f>SUM(D4:D58)</f>
        <v>776721</v>
      </c>
      <c r="E60" s="36">
        <f>SUM(E4:E58)</f>
        <v>446960</v>
      </c>
      <c r="F60" s="36">
        <f>SUM(F4:F58)</f>
        <v>395998</v>
      </c>
      <c r="G60" s="36">
        <f>SUM(G4:G58)</f>
        <v>842958</v>
      </c>
      <c r="H60" s="37">
        <f>+((E60-B60)/B60)*100</f>
        <v>10.831459113913693</v>
      </c>
      <c r="I60" s="37">
        <f t="shared" si="3"/>
        <v>6.0400276348134385</v>
      </c>
      <c r="J60" s="37">
        <f t="shared" si="3"/>
        <v>8.527772520634823</v>
      </c>
    </row>
    <row r="61" spans="1:10" ht="15">
      <c r="A61" s="38"/>
      <c r="B61" s="39"/>
      <c r="C61" s="39"/>
      <c r="D61" s="39"/>
      <c r="E61" s="39"/>
      <c r="F61" s="39"/>
      <c r="G61" s="39"/>
      <c r="H61" s="39"/>
      <c r="I61" s="39"/>
      <c r="J61" s="40"/>
    </row>
    <row r="62" spans="1:10" ht="15">
      <c r="A62" s="38"/>
      <c r="B62" s="39"/>
      <c r="C62" s="39"/>
      <c r="D62" s="39"/>
      <c r="E62" s="39"/>
      <c r="F62" s="39"/>
      <c r="G62" s="39"/>
      <c r="H62" s="39"/>
      <c r="I62" s="39"/>
      <c r="J62" s="40"/>
    </row>
    <row r="63" spans="1:10" ht="15.75" thickBot="1">
      <c r="A63" s="41"/>
      <c r="B63" s="42"/>
      <c r="C63" s="42"/>
      <c r="D63" s="42"/>
      <c r="E63" s="42"/>
      <c r="F63" s="42"/>
      <c r="G63" s="42"/>
      <c r="H63" s="42"/>
      <c r="I63" s="42"/>
      <c r="J63" s="43"/>
    </row>
    <row r="64" spans="1:10" ht="48.75" customHeight="1">
      <c r="A64" s="52" t="s">
        <v>67</v>
      </c>
      <c r="B64" s="52"/>
      <c r="C64" s="52"/>
      <c r="D64" s="52"/>
      <c r="E64" s="52"/>
      <c r="F64" s="52"/>
      <c r="G64" s="52"/>
      <c r="H64" s="52"/>
      <c r="I64" s="52"/>
      <c r="J64" s="52"/>
    </row>
  </sheetData>
  <sheetProtection/>
  <mergeCells count="6">
    <mergeCell ref="A64:J64"/>
    <mergeCell ref="A1:J1"/>
    <mergeCell ref="A2:A3"/>
    <mergeCell ref="B2:D2"/>
    <mergeCell ref="E2:G2"/>
    <mergeCell ref="H2:J2"/>
  </mergeCells>
  <printOptions/>
  <pageMargins left="0.7" right="0.7" top="0.75" bottom="0.75" header="0.3" footer="0.3"/>
  <pageSetup horizontalDpi="600" verticalDpi="600" orientation="portrait" paperSize="9" scale="57" r:id="rId1"/>
</worksheet>
</file>

<file path=xl/worksheets/sheet4.xml><?xml version="1.0" encoding="utf-8"?>
<worksheet xmlns="http://schemas.openxmlformats.org/spreadsheetml/2006/main" xmlns:r="http://schemas.openxmlformats.org/officeDocument/2006/relationships">
  <dimension ref="A1:J66"/>
  <sheetViews>
    <sheetView zoomScale="80" zoomScaleNormal="80" zoomScalePageLayoutView="0" workbookViewId="0" topLeftCell="A30">
      <selection activeCell="J70" sqref="J70"/>
    </sheetView>
  </sheetViews>
  <sheetFormatPr defaultColWidth="9.140625" defaultRowHeight="15"/>
  <cols>
    <col min="1" max="1" width="25.140625" style="0" customWidth="1"/>
    <col min="2" max="10" width="14.28125" style="0" customWidth="1"/>
  </cols>
  <sheetData>
    <row r="1" spans="1:10" ht="18.75" customHeight="1">
      <c r="A1" s="53" t="s">
        <v>74</v>
      </c>
      <c r="B1" s="54"/>
      <c r="C1" s="54"/>
      <c r="D1" s="54"/>
      <c r="E1" s="54"/>
      <c r="F1" s="54"/>
      <c r="G1" s="54"/>
      <c r="H1" s="54"/>
      <c r="I1" s="54"/>
      <c r="J1" s="55"/>
    </row>
    <row r="2" spans="1:10" ht="26.25" customHeight="1">
      <c r="A2" s="56" t="s">
        <v>1</v>
      </c>
      <c r="B2" s="58" t="s">
        <v>2</v>
      </c>
      <c r="C2" s="58"/>
      <c r="D2" s="58"/>
      <c r="E2" s="58" t="s">
        <v>3</v>
      </c>
      <c r="F2" s="58"/>
      <c r="G2" s="58"/>
      <c r="H2" s="59" t="s">
        <v>4</v>
      </c>
      <c r="I2" s="59"/>
      <c r="J2" s="60"/>
    </row>
    <row r="3" spans="1:10" ht="15">
      <c r="A3" s="57"/>
      <c r="B3" s="1" t="s">
        <v>5</v>
      </c>
      <c r="C3" s="1" t="s">
        <v>6</v>
      </c>
      <c r="D3" s="1" t="s">
        <v>7</v>
      </c>
      <c r="E3" s="1" t="s">
        <v>5</v>
      </c>
      <c r="F3" s="1" t="s">
        <v>6</v>
      </c>
      <c r="G3" s="1" t="s">
        <v>7</v>
      </c>
      <c r="H3" s="1" t="s">
        <v>5</v>
      </c>
      <c r="I3" s="1" t="s">
        <v>6</v>
      </c>
      <c r="J3" s="2" t="s">
        <v>7</v>
      </c>
    </row>
    <row r="4" spans="1:10" ht="15">
      <c r="A4" s="3" t="s">
        <v>8</v>
      </c>
      <c r="B4" s="4">
        <v>148770.52</v>
      </c>
      <c r="C4" s="4">
        <v>916316.034</v>
      </c>
      <c r="D4" s="4">
        <f>+B4+C4</f>
        <v>1065086.554</v>
      </c>
      <c r="E4" s="4">
        <v>155468.138</v>
      </c>
      <c r="F4" s="4">
        <v>996316.0160000001</v>
      </c>
      <c r="G4" s="4">
        <f>+E4+F4</f>
        <v>1151784.154</v>
      </c>
      <c r="H4" s="5">
        <f>+((E4-B4)/B4)*100</f>
        <v>4.501979289983</v>
      </c>
      <c r="I4" s="5">
        <f aca="true" t="shared" si="0" ref="I4:J18">+((F4-C4)/C4)*100</f>
        <v>8.730610295093895</v>
      </c>
      <c r="J4" s="6">
        <f t="shared" si="0"/>
        <v>8.13995817282659</v>
      </c>
    </row>
    <row r="5" spans="1:10" ht="15">
      <c r="A5" s="7" t="s">
        <v>61</v>
      </c>
      <c r="B5" s="8">
        <v>76792.339</v>
      </c>
      <c r="C5" s="8">
        <v>109742.23099999999</v>
      </c>
      <c r="D5" s="8">
        <f aca="true" t="shared" si="1" ref="D5:D58">+B5+C5</f>
        <v>186534.57</v>
      </c>
      <c r="E5" s="8">
        <v>86270.377</v>
      </c>
      <c r="F5" s="8">
        <v>122277.60800000001</v>
      </c>
      <c r="G5" s="8">
        <f aca="true" t="shared" si="2" ref="G5:G58">+E5+F5</f>
        <v>208547.985</v>
      </c>
      <c r="H5" s="9">
        <f>+((E5-B5)/B5)*100</f>
        <v>12.34242650168526</v>
      </c>
      <c r="I5" s="9">
        <f t="shared" si="0"/>
        <v>11.42256439091349</v>
      </c>
      <c r="J5" s="10">
        <f t="shared" si="0"/>
        <v>11.801252175401041</v>
      </c>
    </row>
    <row r="6" spans="1:10" ht="15">
      <c r="A6" s="11" t="s">
        <v>9</v>
      </c>
      <c r="B6" s="4">
        <v>53729.024</v>
      </c>
      <c r="C6" s="4">
        <v>20497.774999999998</v>
      </c>
      <c r="D6" s="4">
        <f t="shared" si="1"/>
        <v>74226.799</v>
      </c>
      <c r="E6" s="4">
        <v>56220.263</v>
      </c>
      <c r="F6" s="4">
        <v>20967.378</v>
      </c>
      <c r="G6" s="4">
        <f t="shared" si="2"/>
        <v>77187.641</v>
      </c>
      <c r="H6" s="5">
        <f>+((E6-B6)/B6)*100</f>
        <v>4.636672722735484</v>
      </c>
      <c r="I6" s="5">
        <f t="shared" si="0"/>
        <v>2.290994998237627</v>
      </c>
      <c r="J6" s="6">
        <f t="shared" si="0"/>
        <v>3.988912414234654</v>
      </c>
    </row>
    <row r="7" spans="1:10" ht="15">
      <c r="A7" s="7" t="s">
        <v>10</v>
      </c>
      <c r="B7" s="8">
        <v>54646.570999999996</v>
      </c>
      <c r="C7" s="8">
        <v>31670.767999999996</v>
      </c>
      <c r="D7" s="8">
        <f t="shared" si="1"/>
        <v>86317.33899999999</v>
      </c>
      <c r="E7" s="8">
        <v>59775.22</v>
      </c>
      <c r="F7" s="8">
        <v>31657.549</v>
      </c>
      <c r="G7" s="8">
        <f t="shared" si="2"/>
        <v>91432.769</v>
      </c>
      <c r="H7" s="9">
        <f>+((E7-B7)/B7)*100</f>
        <v>9.385125006288145</v>
      </c>
      <c r="I7" s="9">
        <f t="shared" si="0"/>
        <v>-0.04173880469206596</v>
      </c>
      <c r="J7" s="10">
        <f t="shared" si="0"/>
        <v>5.926306416837072</v>
      </c>
    </row>
    <row r="8" spans="1:10" ht="15">
      <c r="A8" s="11" t="s">
        <v>11</v>
      </c>
      <c r="B8" s="4">
        <v>40959</v>
      </c>
      <c r="C8" s="4">
        <v>208144.773</v>
      </c>
      <c r="D8" s="4">
        <f t="shared" si="1"/>
        <v>249103.773</v>
      </c>
      <c r="E8" s="4">
        <v>43674.12</v>
      </c>
      <c r="F8" s="4">
        <v>197004.552</v>
      </c>
      <c r="G8" s="4">
        <f t="shared" si="2"/>
        <v>240678.672</v>
      </c>
      <c r="H8" s="5">
        <f>+((E8-B8)/B8)*100</f>
        <v>6.628872775214245</v>
      </c>
      <c r="I8" s="5">
        <f t="shared" si="0"/>
        <v>-5.352150255533917</v>
      </c>
      <c r="J8" s="6">
        <f t="shared" si="0"/>
        <v>-3.3821651509068054</v>
      </c>
    </row>
    <row r="9" spans="1:10" ht="15">
      <c r="A9" s="7" t="s">
        <v>62</v>
      </c>
      <c r="B9" s="8">
        <v>1742.4740000000002</v>
      </c>
      <c r="C9" s="8">
        <v>4009.8199999999997</v>
      </c>
      <c r="D9" s="8">
        <f t="shared" si="1"/>
        <v>5752.294</v>
      </c>
      <c r="E9" s="8">
        <v>2345.0879999999997</v>
      </c>
      <c r="F9" s="8">
        <v>5487.937</v>
      </c>
      <c r="G9" s="8">
        <f t="shared" si="2"/>
        <v>7833.025</v>
      </c>
      <c r="H9" s="9">
        <f>+((E9-B9)/B9)*100</f>
        <v>34.58381588477071</v>
      </c>
      <c r="I9" s="9">
        <f t="shared" si="0"/>
        <v>36.86242773989856</v>
      </c>
      <c r="J9" s="10">
        <f t="shared" si="0"/>
        <v>36.172194953874055</v>
      </c>
    </row>
    <row r="10" spans="1:10" ht="15">
      <c r="A10" s="11" t="s">
        <v>12</v>
      </c>
      <c r="B10" s="4">
        <v>6847.531999999999</v>
      </c>
      <c r="C10" s="4">
        <v>31120.702000000005</v>
      </c>
      <c r="D10" s="4">
        <f t="shared" si="1"/>
        <v>37968.234000000004</v>
      </c>
      <c r="E10" s="4">
        <v>7734.72</v>
      </c>
      <c r="F10" s="4">
        <v>30614.338</v>
      </c>
      <c r="G10" s="4">
        <f t="shared" si="2"/>
        <v>38349.058</v>
      </c>
      <c r="H10" s="5">
        <f>+((E10-B10)/B10)*100</f>
        <v>12.95631769227221</v>
      </c>
      <c r="I10" s="5">
        <f t="shared" si="0"/>
        <v>-1.6270969722983915</v>
      </c>
      <c r="J10" s="6">
        <f t="shared" si="0"/>
        <v>1.0030068820161433</v>
      </c>
    </row>
    <row r="11" spans="1:10" ht="15">
      <c r="A11" s="7" t="s">
        <v>13</v>
      </c>
      <c r="B11" s="8">
        <v>13326.172</v>
      </c>
      <c r="C11" s="8">
        <v>18043.828</v>
      </c>
      <c r="D11" s="8">
        <f t="shared" si="1"/>
        <v>31370</v>
      </c>
      <c r="E11" s="8">
        <v>14508.452000000001</v>
      </c>
      <c r="F11" s="8">
        <v>15674.253</v>
      </c>
      <c r="G11" s="8">
        <f t="shared" si="2"/>
        <v>30182.705</v>
      </c>
      <c r="H11" s="9">
        <f>+((E11-B11)/B11)*100</f>
        <v>8.871865078733792</v>
      </c>
      <c r="I11" s="9">
        <f t="shared" si="0"/>
        <v>-13.132329791660618</v>
      </c>
      <c r="J11" s="10">
        <f t="shared" si="0"/>
        <v>-3.784810328339172</v>
      </c>
    </row>
    <row r="12" spans="1:10" ht="15">
      <c r="A12" s="11" t="s">
        <v>14</v>
      </c>
      <c r="B12" s="4">
        <v>24310.603</v>
      </c>
      <c r="C12" s="4">
        <v>6788.314</v>
      </c>
      <c r="D12" s="4">
        <f t="shared" si="1"/>
        <v>31098.917</v>
      </c>
      <c r="E12" s="4">
        <v>26201.807</v>
      </c>
      <c r="F12" s="4">
        <v>7067.313</v>
      </c>
      <c r="G12" s="4">
        <f t="shared" si="2"/>
        <v>33269.12</v>
      </c>
      <c r="H12" s="5">
        <f>+((E12-B12)/B12)*100</f>
        <v>7.77933809375276</v>
      </c>
      <c r="I12" s="5">
        <f t="shared" si="0"/>
        <v>4.109989608612681</v>
      </c>
      <c r="J12" s="6">
        <f t="shared" si="0"/>
        <v>6.978387703983394</v>
      </c>
    </row>
    <row r="13" spans="1:10" ht="15">
      <c r="A13" s="7" t="s">
        <v>15</v>
      </c>
      <c r="B13" s="8">
        <v>16691.459</v>
      </c>
      <c r="C13" s="8">
        <v>8020.9310000000005</v>
      </c>
      <c r="D13" s="8">
        <f t="shared" si="1"/>
        <v>24712.39</v>
      </c>
      <c r="E13" s="8">
        <v>17517.720999999998</v>
      </c>
      <c r="F13" s="8">
        <v>1523.1</v>
      </c>
      <c r="G13" s="8">
        <f t="shared" si="2"/>
        <v>19040.820999999996</v>
      </c>
      <c r="H13" s="9">
        <f>+((E13-B13)/B13)*100</f>
        <v>4.950208367045678</v>
      </c>
      <c r="I13" s="9">
        <f t="shared" si="0"/>
        <v>-81.01093252142425</v>
      </c>
      <c r="J13" s="10">
        <f t="shared" si="0"/>
        <v>-22.9503054945313</v>
      </c>
    </row>
    <row r="14" spans="1:10" ht="15">
      <c r="A14" s="11" t="s">
        <v>16</v>
      </c>
      <c r="B14" s="4">
        <v>5866.958</v>
      </c>
      <c r="C14" s="4">
        <v>301.938</v>
      </c>
      <c r="D14" s="4">
        <f t="shared" si="1"/>
        <v>6168.896</v>
      </c>
      <c r="E14" s="4">
        <v>5750.625</v>
      </c>
      <c r="F14" s="4">
        <v>269.341</v>
      </c>
      <c r="G14" s="4">
        <f t="shared" si="2"/>
        <v>6019.966</v>
      </c>
      <c r="H14" s="5">
        <f>+((E14-B14)/B14)*100</f>
        <v>-1.9828503970882292</v>
      </c>
      <c r="I14" s="5">
        <f t="shared" si="0"/>
        <v>-10.795924991223357</v>
      </c>
      <c r="J14" s="6">
        <f t="shared" si="0"/>
        <v>-2.4142083121517914</v>
      </c>
    </row>
    <row r="15" spans="1:10" ht="15">
      <c r="A15" s="7" t="s">
        <v>17</v>
      </c>
      <c r="B15" s="8">
        <v>12152.241000000002</v>
      </c>
      <c r="C15" s="8">
        <v>2423.667</v>
      </c>
      <c r="D15" s="8">
        <f t="shared" si="1"/>
        <v>14575.908000000001</v>
      </c>
      <c r="E15" s="8">
        <v>13936.079</v>
      </c>
      <c r="F15" s="8">
        <v>2291.395</v>
      </c>
      <c r="G15" s="8">
        <f t="shared" si="2"/>
        <v>16227.474</v>
      </c>
      <c r="H15" s="9">
        <f>+((E15-B15)/B15)*100</f>
        <v>14.679086762680212</v>
      </c>
      <c r="I15" s="9">
        <f t="shared" si="0"/>
        <v>-5.457515409501386</v>
      </c>
      <c r="J15" s="10">
        <f t="shared" si="0"/>
        <v>11.330793251439285</v>
      </c>
    </row>
    <row r="16" spans="1:10" ht="15">
      <c r="A16" s="11" t="s">
        <v>18</v>
      </c>
      <c r="B16" s="4">
        <v>866.472</v>
      </c>
      <c r="C16" s="4"/>
      <c r="D16" s="4">
        <f t="shared" si="1"/>
        <v>866.472</v>
      </c>
      <c r="E16" s="4">
        <v>1015.984</v>
      </c>
      <c r="F16" s="4"/>
      <c r="G16" s="4">
        <f t="shared" si="2"/>
        <v>1015.984</v>
      </c>
      <c r="H16" s="5">
        <f>+((E16-B16)/B16)*100</f>
        <v>17.255260412338778</v>
      </c>
      <c r="I16" s="5"/>
      <c r="J16" s="6">
        <f t="shared" si="0"/>
        <v>17.255260412338778</v>
      </c>
    </row>
    <row r="17" spans="1:10" ht="15">
      <c r="A17" s="7" t="s">
        <v>19</v>
      </c>
      <c r="B17" s="8">
        <v>1379.7130000000002</v>
      </c>
      <c r="C17" s="8"/>
      <c r="D17" s="8">
        <f t="shared" si="1"/>
        <v>1379.7130000000002</v>
      </c>
      <c r="E17" s="8">
        <v>1357.234</v>
      </c>
      <c r="F17" s="8"/>
      <c r="G17" s="8">
        <f t="shared" si="2"/>
        <v>1357.234</v>
      </c>
      <c r="H17" s="9">
        <f>+((E17-B17)/B17)*100</f>
        <v>-1.629251880644762</v>
      </c>
      <c r="I17" s="9"/>
      <c r="J17" s="10">
        <f t="shared" si="0"/>
        <v>-1.629251880644762</v>
      </c>
    </row>
    <row r="18" spans="1:10" ht="15">
      <c r="A18" s="11" t="s">
        <v>20</v>
      </c>
      <c r="B18" s="4">
        <v>802.053</v>
      </c>
      <c r="C18" s="4">
        <v>34.275000000000006</v>
      </c>
      <c r="D18" s="4">
        <f t="shared" si="1"/>
        <v>836.328</v>
      </c>
      <c r="E18" s="4">
        <v>832.0809999999999</v>
      </c>
      <c r="F18" s="4">
        <v>67.19200000000001</v>
      </c>
      <c r="G18" s="4">
        <f t="shared" si="2"/>
        <v>899.2729999999999</v>
      </c>
      <c r="H18" s="5">
        <f>+((E18-B18)/B18)*100</f>
        <v>3.7438922365479472</v>
      </c>
      <c r="I18" s="5">
        <f>+((F18-C18)/C18)*100</f>
        <v>96.03792851932894</v>
      </c>
      <c r="J18" s="6">
        <f t="shared" si="0"/>
        <v>7.526353296792639</v>
      </c>
    </row>
    <row r="19" spans="1:10" ht="15">
      <c r="A19" s="7" t="s">
        <v>63</v>
      </c>
      <c r="B19" s="8"/>
      <c r="C19" s="8"/>
      <c r="D19" s="8"/>
      <c r="E19" s="8"/>
      <c r="F19" s="8"/>
      <c r="G19" s="8"/>
      <c r="H19" s="9"/>
      <c r="I19" s="9"/>
      <c r="J19" s="10"/>
    </row>
    <row r="20" spans="1:10" ht="15">
      <c r="A20" s="11" t="s">
        <v>21</v>
      </c>
      <c r="B20" s="4">
        <v>1059.675</v>
      </c>
      <c r="C20" s="4">
        <v>114.68699999999998</v>
      </c>
      <c r="D20" s="4">
        <f t="shared" si="1"/>
        <v>1174.3619999999999</v>
      </c>
      <c r="E20" s="4">
        <v>1496.2559999999999</v>
      </c>
      <c r="F20" s="4">
        <v>176.079</v>
      </c>
      <c r="G20" s="4">
        <f t="shared" si="2"/>
        <v>1672.3349999999998</v>
      </c>
      <c r="H20" s="5">
        <f>+((E20-B20)/B20)*100</f>
        <v>41.19951872036236</v>
      </c>
      <c r="I20" s="5">
        <f>+((F20-C20)/C20)*100</f>
        <v>53.5300426377881</v>
      </c>
      <c r="J20" s="6">
        <f>+((G20-D20)/D20)*100</f>
        <v>42.40370516075963</v>
      </c>
    </row>
    <row r="21" spans="1:10" ht="15">
      <c r="A21" s="7" t="s">
        <v>22</v>
      </c>
      <c r="B21" s="8"/>
      <c r="C21" s="8"/>
      <c r="D21" s="8"/>
      <c r="E21" s="8">
        <v>1.463</v>
      </c>
      <c r="F21" s="8"/>
      <c r="G21" s="8">
        <f t="shared" si="2"/>
        <v>1.463</v>
      </c>
      <c r="H21" s="9"/>
      <c r="I21" s="9"/>
      <c r="J21" s="10"/>
    </row>
    <row r="22" spans="1:10" ht="15">
      <c r="A22" s="11" t="s">
        <v>23</v>
      </c>
      <c r="B22" s="4">
        <v>2900.21</v>
      </c>
      <c r="C22" s="4">
        <v>7.652</v>
      </c>
      <c r="D22" s="4">
        <f t="shared" si="1"/>
        <v>2907.862</v>
      </c>
      <c r="E22" s="4">
        <v>1540.001</v>
      </c>
      <c r="F22" s="4">
        <v>8.922</v>
      </c>
      <c r="G22" s="4">
        <f t="shared" si="2"/>
        <v>1548.923</v>
      </c>
      <c r="H22" s="5">
        <f aca="true" t="shared" si="3" ref="H22:J60">+((E22-B22)/B22)*100</f>
        <v>-46.90036238755125</v>
      </c>
      <c r="I22" s="5">
        <f t="shared" si="3"/>
        <v>16.596968112911664</v>
      </c>
      <c r="J22" s="6">
        <f t="shared" si="3"/>
        <v>-46.73327001075017</v>
      </c>
    </row>
    <row r="23" spans="1:10" ht="15">
      <c r="A23" s="7" t="s">
        <v>24</v>
      </c>
      <c r="B23" s="8">
        <v>771.9970000000001</v>
      </c>
      <c r="C23" s="8"/>
      <c r="D23" s="8">
        <f t="shared" si="1"/>
        <v>771.9970000000001</v>
      </c>
      <c r="E23" s="8">
        <v>887.2049999999999</v>
      </c>
      <c r="F23" s="8"/>
      <c r="G23" s="8">
        <f t="shared" si="2"/>
        <v>887.2049999999999</v>
      </c>
      <c r="H23" s="9">
        <f t="shared" si="3"/>
        <v>14.92337405456237</v>
      </c>
      <c r="I23" s="9"/>
      <c r="J23" s="10">
        <f t="shared" si="3"/>
        <v>14.92337405456237</v>
      </c>
    </row>
    <row r="24" spans="1:10" ht="15">
      <c r="A24" s="11" t="s">
        <v>25</v>
      </c>
      <c r="B24" s="4">
        <v>254.72</v>
      </c>
      <c r="C24" s="4">
        <v>453.26</v>
      </c>
      <c r="D24" s="4">
        <f t="shared" si="1"/>
        <v>707.98</v>
      </c>
      <c r="E24" s="4">
        <v>804.87</v>
      </c>
      <c r="F24" s="4">
        <v>500.79499999999996</v>
      </c>
      <c r="G24" s="4">
        <f t="shared" si="2"/>
        <v>1305.665</v>
      </c>
      <c r="H24" s="5">
        <f t="shared" si="3"/>
        <v>215.98225502512562</v>
      </c>
      <c r="I24" s="5">
        <f t="shared" si="3"/>
        <v>10.487358249128528</v>
      </c>
      <c r="J24" s="6">
        <f t="shared" si="3"/>
        <v>84.42117008955054</v>
      </c>
    </row>
    <row r="25" spans="1:10" ht="15">
      <c r="A25" s="7" t="s">
        <v>26</v>
      </c>
      <c r="B25" s="8">
        <v>189.196</v>
      </c>
      <c r="C25" s="8">
        <v>6.233</v>
      </c>
      <c r="D25" s="8">
        <f t="shared" si="1"/>
        <v>195.429</v>
      </c>
      <c r="E25" s="8">
        <v>625.251</v>
      </c>
      <c r="F25" s="8">
        <v>8</v>
      </c>
      <c r="G25" s="8">
        <f t="shared" si="2"/>
        <v>633.251</v>
      </c>
      <c r="H25" s="9">
        <f t="shared" si="3"/>
        <v>230.47791708069934</v>
      </c>
      <c r="I25" s="9">
        <f t="shared" si="3"/>
        <v>28.34910957805231</v>
      </c>
      <c r="J25" s="10">
        <f t="shared" si="3"/>
        <v>224.03123384963334</v>
      </c>
    </row>
    <row r="26" spans="1:10" ht="15">
      <c r="A26" s="11" t="s">
        <v>27</v>
      </c>
      <c r="B26" s="4"/>
      <c r="C26" s="4"/>
      <c r="D26" s="4"/>
      <c r="E26" s="4"/>
      <c r="F26" s="4"/>
      <c r="G26" s="4"/>
      <c r="H26" s="5"/>
      <c r="I26" s="5"/>
      <c r="J26" s="6"/>
    </row>
    <row r="27" spans="1:10" ht="15">
      <c r="A27" s="7" t="s">
        <v>28</v>
      </c>
      <c r="B27" s="8">
        <v>2197.467</v>
      </c>
      <c r="C27" s="8">
        <v>79.645</v>
      </c>
      <c r="D27" s="8">
        <f t="shared" si="1"/>
        <v>2277.112</v>
      </c>
      <c r="E27" s="8">
        <v>2490.843</v>
      </c>
      <c r="F27" s="8">
        <v>136.14999999999998</v>
      </c>
      <c r="G27" s="8">
        <f t="shared" si="2"/>
        <v>2626.993</v>
      </c>
      <c r="H27" s="9">
        <f t="shared" si="3"/>
        <v>13.350644173496109</v>
      </c>
      <c r="I27" s="9">
        <f t="shared" si="3"/>
        <v>70.9460731998242</v>
      </c>
      <c r="J27" s="10">
        <f t="shared" si="3"/>
        <v>15.365120380552202</v>
      </c>
    </row>
    <row r="28" spans="1:10" ht="15">
      <c r="A28" s="11" t="s">
        <v>29</v>
      </c>
      <c r="B28" s="4">
        <v>10319.792</v>
      </c>
      <c r="C28" s="4">
        <v>244.472</v>
      </c>
      <c r="D28" s="4">
        <f t="shared" si="1"/>
        <v>10564.264</v>
      </c>
      <c r="E28" s="4">
        <v>10971.033</v>
      </c>
      <c r="F28" s="4">
        <v>250.365</v>
      </c>
      <c r="G28" s="4">
        <f t="shared" si="2"/>
        <v>11221.398</v>
      </c>
      <c r="H28" s="5">
        <f t="shared" si="3"/>
        <v>6.310601996629389</v>
      </c>
      <c r="I28" s="5">
        <f t="shared" si="3"/>
        <v>2.4105009980693084</v>
      </c>
      <c r="J28" s="6">
        <f t="shared" si="3"/>
        <v>6.220348147301128</v>
      </c>
    </row>
    <row r="29" spans="1:10" ht="15">
      <c r="A29" s="7" t="s">
        <v>30</v>
      </c>
      <c r="B29" s="8">
        <v>5196.885</v>
      </c>
      <c r="C29" s="8">
        <v>559.8240000000001</v>
      </c>
      <c r="D29" s="8">
        <f t="shared" si="1"/>
        <v>5756.709000000001</v>
      </c>
      <c r="E29" s="8">
        <v>5424.826</v>
      </c>
      <c r="F29" s="8">
        <v>499.63800000000003</v>
      </c>
      <c r="G29" s="8">
        <f t="shared" si="2"/>
        <v>5924.464</v>
      </c>
      <c r="H29" s="9">
        <f t="shared" si="3"/>
        <v>4.386108216749068</v>
      </c>
      <c r="I29" s="9">
        <f t="shared" si="3"/>
        <v>-10.750878847637834</v>
      </c>
      <c r="J29" s="10">
        <f t="shared" si="3"/>
        <v>2.914078165146079</v>
      </c>
    </row>
    <row r="30" spans="1:10" ht="15">
      <c r="A30" s="11" t="s">
        <v>31</v>
      </c>
      <c r="B30" s="4">
        <v>1982.6109999999999</v>
      </c>
      <c r="C30" s="4">
        <v>26.992</v>
      </c>
      <c r="D30" s="4">
        <f t="shared" si="1"/>
        <v>2009.6029999999998</v>
      </c>
      <c r="E30" s="4">
        <v>1891.544</v>
      </c>
      <c r="F30" s="4">
        <v>7.48</v>
      </c>
      <c r="G30" s="4">
        <f t="shared" si="2"/>
        <v>1899.0240000000001</v>
      </c>
      <c r="H30" s="5">
        <f t="shared" si="3"/>
        <v>-4.593286327978599</v>
      </c>
      <c r="I30" s="5">
        <f t="shared" si="3"/>
        <v>-72.28808535862477</v>
      </c>
      <c r="J30" s="6">
        <f t="shared" si="3"/>
        <v>-5.502529604105872</v>
      </c>
    </row>
    <row r="31" spans="1:10" ht="15">
      <c r="A31" s="7" t="s">
        <v>64</v>
      </c>
      <c r="B31" s="8">
        <v>8.192</v>
      </c>
      <c r="C31" s="8">
        <v>724.7470000000001</v>
      </c>
      <c r="D31" s="8">
        <f t="shared" si="1"/>
        <v>732.9390000000001</v>
      </c>
      <c r="E31" s="8">
        <v>15.17</v>
      </c>
      <c r="F31" s="8">
        <v>841.519</v>
      </c>
      <c r="G31" s="8">
        <f t="shared" si="2"/>
        <v>856.689</v>
      </c>
      <c r="H31" s="9">
        <f t="shared" si="3"/>
        <v>85.1806640625</v>
      </c>
      <c r="I31" s="9">
        <f t="shared" si="3"/>
        <v>16.11210532779024</v>
      </c>
      <c r="J31" s="10">
        <f t="shared" si="3"/>
        <v>16.884079029769172</v>
      </c>
    </row>
    <row r="32" spans="1:10" ht="15">
      <c r="A32" s="11" t="s">
        <v>32</v>
      </c>
      <c r="B32" s="4"/>
      <c r="C32" s="4"/>
      <c r="D32" s="4"/>
      <c r="E32" s="4">
        <v>239</v>
      </c>
      <c r="F32" s="4"/>
      <c r="G32" s="4">
        <f>+E32+F32</f>
        <v>239</v>
      </c>
      <c r="H32" s="5"/>
      <c r="I32" s="5"/>
      <c r="J32" s="6"/>
    </row>
    <row r="33" spans="1:10" ht="15">
      <c r="A33" s="7" t="s">
        <v>33</v>
      </c>
      <c r="B33" s="8">
        <v>5465.441</v>
      </c>
      <c r="C33" s="8">
        <v>3289.4290000000005</v>
      </c>
      <c r="D33" s="8">
        <f t="shared" si="1"/>
        <v>8754.87</v>
      </c>
      <c r="E33" s="8">
        <v>5533.161</v>
      </c>
      <c r="F33" s="8">
        <v>3043.82</v>
      </c>
      <c r="G33" s="8">
        <f t="shared" si="2"/>
        <v>8576.981</v>
      </c>
      <c r="H33" s="9">
        <f t="shared" si="3"/>
        <v>1.2390582937406196</v>
      </c>
      <c r="I33" s="9">
        <f t="shared" si="3"/>
        <v>-7.46661502649853</v>
      </c>
      <c r="J33" s="10">
        <f t="shared" si="3"/>
        <v>-2.031886253022615</v>
      </c>
    </row>
    <row r="34" spans="1:10" ht="15">
      <c r="A34" s="11" t="s">
        <v>34</v>
      </c>
      <c r="B34" s="4">
        <v>1552.0890000000002</v>
      </c>
      <c r="C34" s="4"/>
      <c r="D34" s="4">
        <f t="shared" si="1"/>
        <v>1552.0890000000002</v>
      </c>
      <c r="E34" s="4">
        <v>1657.818</v>
      </c>
      <c r="F34" s="4"/>
      <c r="G34" s="4">
        <f t="shared" si="2"/>
        <v>1657.818</v>
      </c>
      <c r="H34" s="5">
        <f t="shared" si="3"/>
        <v>6.812044927835956</v>
      </c>
      <c r="I34" s="5"/>
      <c r="J34" s="6">
        <f t="shared" si="3"/>
        <v>6.812044927835956</v>
      </c>
    </row>
    <row r="35" spans="1:10" ht="15">
      <c r="A35" s="7" t="s">
        <v>35</v>
      </c>
      <c r="B35" s="8">
        <v>321.11</v>
      </c>
      <c r="C35" s="8">
        <v>1313.43</v>
      </c>
      <c r="D35" s="8">
        <f t="shared" si="1"/>
        <v>1634.54</v>
      </c>
      <c r="E35" s="8">
        <v>406.929</v>
      </c>
      <c r="F35" s="8">
        <v>1765.987</v>
      </c>
      <c r="G35" s="8">
        <f t="shared" si="2"/>
        <v>2172.916</v>
      </c>
      <c r="H35" s="9">
        <f t="shared" si="3"/>
        <v>26.72573261499173</v>
      </c>
      <c r="I35" s="9">
        <f t="shared" si="3"/>
        <v>34.45611871207449</v>
      </c>
      <c r="J35" s="10">
        <f t="shared" si="3"/>
        <v>32.93746252768364</v>
      </c>
    </row>
    <row r="36" spans="1:10" ht="15">
      <c r="A36" s="11" t="s">
        <v>36</v>
      </c>
      <c r="B36" s="4">
        <v>1112.3010000000002</v>
      </c>
      <c r="C36" s="4"/>
      <c r="D36" s="4">
        <f t="shared" si="1"/>
        <v>1112.3010000000002</v>
      </c>
      <c r="E36" s="4">
        <v>1330.796</v>
      </c>
      <c r="F36" s="4"/>
      <c r="G36" s="4">
        <f t="shared" si="2"/>
        <v>1330.796</v>
      </c>
      <c r="H36" s="5">
        <f t="shared" si="3"/>
        <v>19.64351376111321</v>
      </c>
      <c r="I36" s="5"/>
      <c r="J36" s="6">
        <f t="shared" si="3"/>
        <v>19.64351376111321</v>
      </c>
    </row>
    <row r="37" spans="1:10" ht="15">
      <c r="A37" s="7" t="s">
        <v>37</v>
      </c>
      <c r="B37" s="8">
        <v>2801.5799999999995</v>
      </c>
      <c r="C37" s="8">
        <v>1.528</v>
      </c>
      <c r="D37" s="8">
        <f t="shared" si="1"/>
        <v>2803.1079999999993</v>
      </c>
      <c r="E37" s="8">
        <v>2812.4849999999997</v>
      </c>
      <c r="F37" s="8"/>
      <c r="G37" s="8">
        <f t="shared" si="2"/>
        <v>2812.4849999999997</v>
      </c>
      <c r="H37" s="25">
        <f t="shared" si="3"/>
        <v>0.3892446405242828</v>
      </c>
      <c r="I37" s="9">
        <f t="shared" si="3"/>
        <v>-100</v>
      </c>
      <c r="J37" s="44">
        <f t="shared" si="3"/>
        <v>0.33452153823543046</v>
      </c>
    </row>
    <row r="38" spans="1:10" ht="15">
      <c r="A38" s="11" t="s">
        <v>38</v>
      </c>
      <c r="B38" s="4">
        <v>356.96900000000005</v>
      </c>
      <c r="C38" s="4"/>
      <c r="D38" s="4">
        <f t="shared" si="1"/>
        <v>356.96900000000005</v>
      </c>
      <c r="E38" s="4">
        <v>399.798</v>
      </c>
      <c r="F38" s="4"/>
      <c r="G38" s="4">
        <f t="shared" si="2"/>
        <v>399.798</v>
      </c>
      <c r="H38" s="5">
        <f t="shared" si="3"/>
        <v>11.99796060722358</v>
      </c>
      <c r="I38" s="5"/>
      <c r="J38" s="6">
        <f t="shared" si="3"/>
        <v>11.99796060722358</v>
      </c>
    </row>
    <row r="39" spans="1:10" ht="15">
      <c r="A39" s="7" t="s">
        <v>39</v>
      </c>
      <c r="B39" s="8">
        <v>10287.304</v>
      </c>
      <c r="C39" s="8">
        <v>3650.6710000000003</v>
      </c>
      <c r="D39" s="8">
        <f t="shared" si="1"/>
        <v>13937.975</v>
      </c>
      <c r="E39" s="8">
        <v>11323.776</v>
      </c>
      <c r="F39" s="8">
        <v>3651.6800000000003</v>
      </c>
      <c r="G39" s="8">
        <f t="shared" si="2"/>
        <v>14975.456</v>
      </c>
      <c r="H39" s="9">
        <f t="shared" si="3"/>
        <v>10.075253924643421</v>
      </c>
      <c r="I39" s="24">
        <f t="shared" si="3"/>
        <v>0.027638754628943954</v>
      </c>
      <c r="J39" s="10">
        <f t="shared" si="3"/>
        <v>7.44355618373544</v>
      </c>
    </row>
    <row r="40" spans="1:10" ht="15">
      <c r="A40" s="11" t="s">
        <v>40</v>
      </c>
      <c r="B40" s="4">
        <v>68.185</v>
      </c>
      <c r="C40" s="4"/>
      <c r="D40" s="4">
        <f t="shared" si="1"/>
        <v>68.185</v>
      </c>
      <c r="E40" s="4">
        <v>173.323</v>
      </c>
      <c r="F40" s="4">
        <v>2</v>
      </c>
      <c r="G40" s="4">
        <f t="shared" si="2"/>
        <v>175.323</v>
      </c>
      <c r="H40" s="5">
        <f t="shared" si="3"/>
        <v>154.19520422380288</v>
      </c>
      <c r="I40" s="5"/>
      <c r="J40" s="6">
        <f t="shared" si="3"/>
        <v>157.12840067463517</v>
      </c>
    </row>
    <row r="41" spans="1:10" ht="15">
      <c r="A41" s="7" t="s">
        <v>41</v>
      </c>
      <c r="B41" s="8">
        <v>5141.12</v>
      </c>
      <c r="C41" s="8">
        <v>1549.787</v>
      </c>
      <c r="D41" s="8">
        <f t="shared" si="1"/>
        <v>6690.907</v>
      </c>
      <c r="E41" s="8">
        <v>5380.585999999999</v>
      </c>
      <c r="F41" s="8">
        <v>1600.5610000000001</v>
      </c>
      <c r="G41" s="8">
        <f t="shared" si="2"/>
        <v>6981.146999999999</v>
      </c>
      <c r="H41" s="9">
        <f t="shared" si="3"/>
        <v>4.6578566538030515</v>
      </c>
      <c r="I41" s="9">
        <f t="shared" si="3"/>
        <v>3.2761921476951423</v>
      </c>
      <c r="J41" s="10">
        <f t="shared" si="3"/>
        <v>4.337827442527581</v>
      </c>
    </row>
    <row r="42" spans="1:10" ht="15">
      <c r="A42" s="11" t="s">
        <v>42</v>
      </c>
      <c r="B42" s="4">
        <v>4148.604</v>
      </c>
      <c r="C42" s="4">
        <v>185.673</v>
      </c>
      <c r="D42" s="4">
        <f t="shared" si="1"/>
        <v>4334.277</v>
      </c>
      <c r="E42" s="4">
        <v>4255.728</v>
      </c>
      <c r="F42" s="4">
        <v>212.309</v>
      </c>
      <c r="G42" s="4">
        <f t="shared" si="2"/>
        <v>4468.037</v>
      </c>
      <c r="H42" s="5">
        <f t="shared" si="3"/>
        <v>2.582169809410582</v>
      </c>
      <c r="I42" s="5">
        <f t="shared" si="3"/>
        <v>14.345650686960406</v>
      </c>
      <c r="J42" s="6">
        <f t="shared" si="3"/>
        <v>3.086097173761627</v>
      </c>
    </row>
    <row r="43" spans="1:10" ht="15">
      <c r="A43" s="7" t="s">
        <v>43</v>
      </c>
      <c r="B43" s="8">
        <v>2841.9979999999996</v>
      </c>
      <c r="C43" s="8"/>
      <c r="D43" s="8">
        <f t="shared" si="1"/>
        <v>2841.9979999999996</v>
      </c>
      <c r="E43" s="8">
        <v>3550.828</v>
      </c>
      <c r="F43" s="8">
        <v>6</v>
      </c>
      <c r="G43" s="8">
        <f t="shared" si="2"/>
        <v>3556.828</v>
      </c>
      <c r="H43" s="9">
        <f t="shared" si="3"/>
        <v>24.941256116295666</v>
      </c>
      <c r="I43" s="9"/>
      <c r="J43" s="10">
        <f t="shared" si="3"/>
        <v>25.152375195197195</v>
      </c>
    </row>
    <row r="44" spans="1:10" ht="15">
      <c r="A44" s="11" t="s">
        <v>44</v>
      </c>
      <c r="B44" s="4">
        <v>1987.8210000000001</v>
      </c>
      <c r="C44" s="4"/>
      <c r="D44" s="4">
        <f t="shared" si="1"/>
        <v>1987.8210000000001</v>
      </c>
      <c r="E44" s="4">
        <v>2025.791</v>
      </c>
      <c r="F44" s="4">
        <v>7.114</v>
      </c>
      <c r="G44" s="4">
        <f t="shared" si="2"/>
        <v>2032.905</v>
      </c>
      <c r="H44" s="5">
        <f t="shared" si="3"/>
        <v>1.910131747275021</v>
      </c>
      <c r="I44" s="5"/>
      <c r="J44" s="6">
        <f t="shared" si="3"/>
        <v>2.268011053309117</v>
      </c>
    </row>
    <row r="45" spans="1:10" ht="15">
      <c r="A45" s="7" t="s">
        <v>45</v>
      </c>
      <c r="B45" s="8">
        <v>2106.121</v>
      </c>
      <c r="C45" s="8">
        <v>8.458</v>
      </c>
      <c r="D45" s="8">
        <f t="shared" si="1"/>
        <v>2114.579</v>
      </c>
      <c r="E45" s="8">
        <v>2495.074</v>
      </c>
      <c r="F45" s="8">
        <v>55.944</v>
      </c>
      <c r="G45" s="8">
        <f t="shared" si="2"/>
        <v>2551.018</v>
      </c>
      <c r="H45" s="9">
        <f t="shared" si="3"/>
        <v>18.46774235668321</v>
      </c>
      <c r="I45" s="9">
        <f t="shared" si="3"/>
        <v>561.4329628753842</v>
      </c>
      <c r="J45" s="10">
        <f t="shared" si="3"/>
        <v>20.63952209872508</v>
      </c>
    </row>
    <row r="46" spans="1:10" ht="15">
      <c r="A46" s="11" t="s">
        <v>46</v>
      </c>
      <c r="B46" s="4"/>
      <c r="C46" s="4"/>
      <c r="D46" s="4"/>
      <c r="E46" s="4">
        <v>479</v>
      </c>
      <c r="F46" s="4">
        <v>2</v>
      </c>
      <c r="G46" s="4">
        <f>+E46+F46</f>
        <v>481</v>
      </c>
      <c r="H46" s="5"/>
      <c r="I46" s="5"/>
      <c r="J46" s="6"/>
    </row>
    <row r="47" spans="1:10" ht="15">
      <c r="A47" s="7" t="s">
        <v>47</v>
      </c>
      <c r="B47" s="8">
        <v>8441.563999999998</v>
      </c>
      <c r="C47" s="8">
        <v>1272.4950000000001</v>
      </c>
      <c r="D47" s="8">
        <f t="shared" si="1"/>
        <v>9714.059</v>
      </c>
      <c r="E47" s="8">
        <v>9258.751</v>
      </c>
      <c r="F47" s="8">
        <v>1317.771</v>
      </c>
      <c r="G47" s="8">
        <f t="shared" si="2"/>
        <v>10576.522</v>
      </c>
      <c r="H47" s="9">
        <f t="shared" si="3"/>
        <v>9.680516548829125</v>
      </c>
      <c r="I47" s="9">
        <f t="shared" si="3"/>
        <v>3.558049344005268</v>
      </c>
      <c r="J47" s="10">
        <f t="shared" si="3"/>
        <v>8.878502796822643</v>
      </c>
    </row>
    <row r="48" spans="1:10" ht="15">
      <c r="A48" s="11" t="s">
        <v>48</v>
      </c>
      <c r="B48" s="4">
        <v>103.562</v>
      </c>
      <c r="C48" s="4"/>
      <c r="D48" s="4">
        <f t="shared" si="1"/>
        <v>103.562</v>
      </c>
      <c r="E48" s="4">
        <v>336.599</v>
      </c>
      <c r="F48" s="4"/>
      <c r="G48" s="4">
        <f t="shared" si="2"/>
        <v>336.599</v>
      </c>
      <c r="H48" s="5">
        <f t="shared" si="3"/>
        <v>225.02172611575673</v>
      </c>
      <c r="I48" s="5"/>
      <c r="J48" s="6">
        <f t="shared" si="3"/>
        <v>225.02172611575673</v>
      </c>
    </row>
    <row r="49" spans="1:10" ht="15">
      <c r="A49" s="7" t="s">
        <v>49</v>
      </c>
      <c r="B49" s="8">
        <v>515.928</v>
      </c>
      <c r="C49" s="8"/>
      <c r="D49" s="8">
        <f t="shared" si="1"/>
        <v>515.928</v>
      </c>
      <c r="E49" s="8">
        <v>617.722</v>
      </c>
      <c r="F49" s="8">
        <v>7.459</v>
      </c>
      <c r="G49" s="8">
        <f t="shared" si="2"/>
        <v>625.1809999999999</v>
      </c>
      <c r="H49" s="9">
        <f t="shared" si="3"/>
        <v>19.73027244111581</v>
      </c>
      <c r="I49" s="9"/>
      <c r="J49" s="10">
        <f t="shared" si="3"/>
        <v>21.176016808546915</v>
      </c>
    </row>
    <row r="50" spans="1:10" ht="15">
      <c r="A50" s="11" t="s">
        <v>50</v>
      </c>
      <c r="B50" s="4">
        <v>2605.049</v>
      </c>
      <c r="C50" s="4">
        <v>100.14599999999999</v>
      </c>
      <c r="D50" s="4">
        <f t="shared" si="1"/>
        <v>2705.195</v>
      </c>
      <c r="E50" s="4">
        <v>3010.758</v>
      </c>
      <c r="F50" s="4">
        <v>100.473</v>
      </c>
      <c r="G50" s="4">
        <f t="shared" si="2"/>
        <v>3111.2309999999998</v>
      </c>
      <c r="H50" s="5">
        <f t="shared" si="3"/>
        <v>15.573948896930531</v>
      </c>
      <c r="I50" s="12">
        <f t="shared" si="3"/>
        <v>0.3265232760170276</v>
      </c>
      <c r="J50" s="6">
        <f t="shared" si="3"/>
        <v>15.009490997876293</v>
      </c>
    </row>
    <row r="51" spans="1:10" ht="15">
      <c r="A51" s="7" t="s">
        <v>51</v>
      </c>
      <c r="B51" s="8">
        <v>2996.603</v>
      </c>
      <c r="C51" s="8">
        <v>136.942</v>
      </c>
      <c r="D51" s="8">
        <f t="shared" si="1"/>
        <v>3133.545</v>
      </c>
      <c r="E51" s="8">
        <v>3343.777</v>
      </c>
      <c r="F51" s="8">
        <v>332.799</v>
      </c>
      <c r="G51" s="8">
        <f t="shared" si="2"/>
        <v>3676.576</v>
      </c>
      <c r="H51" s="9">
        <f t="shared" si="3"/>
        <v>11.585585411213964</v>
      </c>
      <c r="I51" s="9">
        <f t="shared" si="3"/>
        <v>143.0218632705817</v>
      </c>
      <c r="J51" s="10">
        <f t="shared" si="3"/>
        <v>17.329605925557154</v>
      </c>
    </row>
    <row r="52" spans="1:10" ht="15">
      <c r="A52" s="11" t="s">
        <v>52</v>
      </c>
      <c r="B52" s="4">
        <v>1714.627</v>
      </c>
      <c r="C52" s="4"/>
      <c r="D52" s="4">
        <f t="shared" si="1"/>
        <v>1714.627</v>
      </c>
      <c r="E52" s="4">
        <v>1974.779</v>
      </c>
      <c r="F52" s="4"/>
      <c r="G52" s="4">
        <f t="shared" si="2"/>
        <v>1974.779</v>
      </c>
      <c r="H52" s="5">
        <f t="shared" si="3"/>
        <v>15.172512738922228</v>
      </c>
      <c r="I52" s="5"/>
      <c r="J52" s="6">
        <f t="shared" si="3"/>
        <v>15.172512738922228</v>
      </c>
    </row>
    <row r="53" spans="1:10" ht="15">
      <c r="A53" s="7" t="s">
        <v>53</v>
      </c>
      <c r="B53" s="8">
        <v>594.786</v>
      </c>
      <c r="C53" s="8">
        <v>3101.8719999999994</v>
      </c>
      <c r="D53" s="8">
        <f t="shared" si="1"/>
        <v>3696.6579999999994</v>
      </c>
      <c r="E53" s="8">
        <v>461.99199999999996</v>
      </c>
      <c r="F53" s="8">
        <v>3840.816</v>
      </c>
      <c r="G53" s="8">
        <f t="shared" si="2"/>
        <v>4302.808</v>
      </c>
      <c r="H53" s="9">
        <f t="shared" si="3"/>
        <v>-22.32634930882704</v>
      </c>
      <c r="I53" s="9">
        <f t="shared" si="3"/>
        <v>23.822517499110234</v>
      </c>
      <c r="J53" s="10">
        <f t="shared" si="3"/>
        <v>16.397243131498794</v>
      </c>
    </row>
    <row r="54" spans="1:10" ht="15">
      <c r="A54" s="11" t="s">
        <v>54</v>
      </c>
      <c r="B54" s="4">
        <v>181.90200000000002</v>
      </c>
      <c r="C54" s="4"/>
      <c r="D54" s="4">
        <f t="shared" si="1"/>
        <v>181.90200000000002</v>
      </c>
      <c r="E54" s="4">
        <v>275.289</v>
      </c>
      <c r="F54" s="4"/>
      <c r="G54" s="4">
        <f t="shared" si="2"/>
        <v>275.289</v>
      </c>
      <c r="H54" s="5">
        <f t="shared" si="3"/>
        <v>51.339182636804416</v>
      </c>
      <c r="I54" s="5"/>
      <c r="J54" s="6">
        <f t="shared" si="3"/>
        <v>51.339182636804416</v>
      </c>
    </row>
    <row r="55" spans="1:10" ht="15">
      <c r="A55" s="7" t="s">
        <v>55</v>
      </c>
      <c r="B55" s="8">
        <v>53.300000000000004</v>
      </c>
      <c r="C55" s="8"/>
      <c r="D55" s="8">
        <f t="shared" si="1"/>
        <v>53.300000000000004</v>
      </c>
      <c r="E55" s="8">
        <v>34.6</v>
      </c>
      <c r="F55" s="8"/>
      <c r="G55" s="8">
        <f t="shared" si="2"/>
        <v>34.6</v>
      </c>
      <c r="H55" s="9">
        <f t="shared" si="3"/>
        <v>-35.0844277673546</v>
      </c>
      <c r="I55" s="9"/>
      <c r="J55" s="10">
        <f t="shared" si="3"/>
        <v>-35.0844277673546</v>
      </c>
    </row>
    <row r="56" spans="1:10" ht="15">
      <c r="A56" s="11" t="s">
        <v>56</v>
      </c>
      <c r="B56" s="4">
        <v>7342.589</v>
      </c>
      <c r="C56" s="4">
        <v>43.314</v>
      </c>
      <c r="D56" s="4">
        <f t="shared" si="1"/>
        <v>7385.903</v>
      </c>
      <c r="E56" s="4">
        <v>8149.977</v>
      </c>
      <c r="F56" s="4">
        <v>64.887</v>
      </c>
      <c r="G56" s="4">
        <f t="shared" si="2"/>
        <v>8214.864</v>
      </c>
      <c r="H56" s="5">
        <f t="shared" si="3"/>
        <v>10.995957965235421</v>
      </c>
      <c r="I56" s="5">
        <f t="shared" si="3"/>
        <v>49.806067322343814</v>
      </c>
      <c r="J56" s="6">
        <f t="shared" si="3"/>
        <v>11.22355655090514</v>
      </c>
    </row>
    <row r="57" spans="1:10" ht="15">
      <c r="A57" s="7" t="s">
        <v>65</v>
      </c>
      <c r="B57" s="8">
        <v>308.65200000000004</v>
      </c>
      <c r="C57" s="8">
        <v>416.611</v>
      </c>
      <c r="D57" s="8">
        <f t="shared" si="1"/>
        <v>725.263</v>
      </c>
      <c r="E57" s="8">
        <v>362.707</v>
      </c>
      <c r="F57" s="8">
        <v>425.001</v>
      </c>
      <c r="G57" s="8">
        <f t="shared" si="2"/>
        <v>787.708</v>
      </c>
      <c r="H57" s="9">
        <f t="shared" si="3"/>
        <v>17.513251169601993</v>
      </c>
      <c r="I57" s="9">
        <f t="shared" si="3"/>
        <v>2.0138690529054646</v>
      </c>
      <c r="J57" s="10">
        <f t="shared" si="3"/>
        <v>8.609980103769244</v>
      </c>
    </row>
    <row r="58" spans="1:10" ht="15">
      <c r="A58" s="11" t="s">
        <v>66</v>
      </c>
      <c r="B58" s="4"/>
      <c r="C58" s="4">
        <v>485.672</v>
      </c>
      <c r="D58" s="4">
        <f t="shared" si="1"/>
        <v>485.672</v>
      </c>
      <c r="E58" s="4"/>
      <c r="F58" s="4">
        <v>399</v>
      </c>
      <c r="G58" s="4">
        <f t="shared" si="2"/>
        <v>399</v>
      </c>
      <c r="H58" s="5"/>
      <c r="I58" s="5">
        <f t="shared" si="3"/>
        <v>-17.845788927506632</v>
      </c>
      <c r="J58" s="6">
        <f t="shared" si="3"/>
        <v>-17.845788927506632</v>
      </c>
    </row>
    <row r="59" spans="1:10" ht="15">
      <c r="A59" s="14" t="s">
        <v>57</v>
      </c>
      <c r="B59" s="34">
        <f>+B60-SUM(B5+B9+B31+B19+B57+B58)</f>
        <v>467961.42399999977</v>
      </c>
      <c r="C59" s="34">
        <f>+C60-SUM(C5+C9+C31+C19+C57+C58)</f>
        <v>1259509.5150000004</v>
      </c>
      <c r="D59" s="34">
        <f>+D60-SUM(D5+D9+D31+D19+D57+D58)</f>
        <v>1727470.9389999993</v>
      </c>
      <c r="E59" s="34">
        <f>+E60-SUM(E5+E9+E31+E19+E57+E58)</f>
        <v>499654.0729999997</v>
      </c>
      <c r="F59" s="34">
        <f>+F60-SUM(F5+F9+F31+F19+F57+F58)</f>
        <v>1321051.476</v>
      </c>
      <c r="G59" s="34">
        <f>+G60-SUM(G5+G9+G31+G19+G57+G58)</f>
        <v>1820705.5490000006</v>
      </c>
      <c r="H59" s="35">
        <f>+((E59-B59)/B59)*100</f>
        <v>6.772491785562209</v>
      </c>
      <c r="I59" s="35">
        <f t="shared" si="3"/>
        <v>4.886184682773091</v>
      </c>
      <c r="J59" s="35">
        <f t="shared" si="3"/>
        <v>5.397173862384802</v>
      </c>
    </row>
    <row r="60" spans="1:10" ht="15">
      <c r="A60" s="17" t="s">
        <v>58</v>
      </c>
      <c r="B60" s="36">
        <f>SUM(B4:B58)</f>
        <v>546813.0809999998</v>
      </c>
      <c r="C60" s="36">
        <f>SUM(C4:C58)</f>
        <v>1374888.5960000004</v>
      </c>
      <c r="D60" s="36">
        <f>SUM(D4:D58)</f>
        <v>1921701.6769999994</v>
      </c>
      <c r="E60" s="36">
        <f>SUM(E4:E58)</f>
        <v>588647.4149999997</v>
      </c>
      <c r="F60" s="36">
        <f>SUM(F4:F58)</f>
        <v>1450482.541</v>
      </c>
      <c r="G60" s="36">
        <f>SUM(G4:G58)</f>
        <v>2039129.9560000005</v>
      </c>
      <c r="H60" s="37">
        <f>+((E60-B60)/B60)*100</f>
        <v>7.650573011803997</v>
      </c>
      <c r="I60" s="37">
        <f t="shared" si="3"/>
        <v>5.498186923647999</v>
      </c>
      <c r="J60" s="37">
        <f t="shared" si="3"/>
        <v>6.11064039780203</v>
      </c>
    </row>
    <row r="61" spans="1:10" ht="15">
      <c r="A61" s="38"/>
      <c r="B61" s="39"/>
      <c r="C61" s="39"/>
      <c r="D61" s="39"/>
      <c r="E61" s="39"/>
      <c r="F61" s="39"/>
      <c r="G61" s="39"/>
      <c r="H61" s="39"/>
      <c r="I61" s="39"/>
      <c r="J61" s="40"/>
    </row>
    <row r="62" spans="1:10" ht="15">
      <c r="A62" s="38" t="s">
        <v>75</v>
      </c>
      <c r="B62" s="39"/>
      <c r="C62" s="39"/>
      <c r="D62" s="39"/>
      <c r="E62" s="39"/>
      <c r="F62" s="39"/>
      <c r="G62" s="39"/>
      <c r="H62" s="39"/>
      <c r="I62" s="39"/>
      <c r="J62" s="40"/>
    </row>
    <row r="63" spans="1:10" ht="15.75" thickBot="1">
      <c r="A63" s="41"/>
      <c r="B63" s="42"/>
      <c r="C63" s="42"/>
      <c r="D63" s="42"/>
      <c r="E63" s="42"/>
      <c r="F63" s="42"/>
      <c r="G63" s="42"/>
      <c r="H63" s="42"/>
      <c r="I63" s="42"/>
      <c r="J63" s="43"/>
    </row>
    <row r="64" spans="1:10" ht="45.75" customHeight="1">
      <c r="A64" s="52" t="s">
        <v>67</v>
      </c>
      <c r="B64" s="52"/>
      <c r="C64" s="52"/>
      <c r="D64" s="52"/>
      <c r="E64" s="52"/>
      <c r="F64" s="52"/>
      <c r="G64" s="52"/>
      <c r="H64" s="52"/>
      <c r="I64" s="52"/>
      <c r="J64" s="52"/>
    </row>
    <row r="65" spans="2:7" ht="15">
      <c r="B65" s="45"/>
      <c r="C65" s="45"/>
      <c r="D65" s="45"/>
      <c r="E65" s="45"/>
      <c r="F65" s="45"/>
      <c r="G65" s="45"/>
    </row>
    <row r="66" spans="2:7" ht="15">
      <c r="B66" s="45"/>
      <c r="C66" s="45"/>
      <c r="D66" s="45"/>
      <c r="E66" s="45"/>
      <c r="F66" s="45"/>
      <c r="G66" s="45"/>
    </row>
  </sheetData>
  <sheetProtection/>
  <mergeCells count="6">
    <mergeCell ref="A64:J64"/>
    <mergeCell ref="A1:J1"/>
    <mergeCell ref="A2:A3"/>
    <mergeCell ref="B2:D2"/>
    <mergeCell ref="E2:G2"/>
    <mergeCell ref="H2:J2"/>
  </mergeCells>
  <printOptions/>
  <pageMargins left="0.7" right="0.7" top="0.75" bottom="0.75" header="0.3" footer="0.3"/>
  <pageSetup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Sevil BATIR</dc:creator>
  <cp:keywords/>
  <dc:description/>
  <cp:lastModifiedBy>ismail</cp:lastModifiedBy>
  <cp:lastPrinted>2015-09-07T12:06:39Z</cp:lastPrinted>
  <dcterms:created xsi:type="dcterms:W3CDTF">2015-09-07T11:53:41Z</dcterms:created>
  <dcterms:modified xsi:type="dcterms:W3CDTF">2015-09-08T12:08:04Z</dcterms:modified>
  <cp:category/>
  <cp:version/>
  <cp:contentType/>
  <cp:contentStatus/>
</cp:coreProperties>
</file>