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80" windowHeight="9780" activeTab="0"/>
  </bookViews>
  <sheets>
    <sheet name="YOLCU" sheetId="1" r:id="rId1"/>
    <sheet name="TÜM UÇAK"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<sst xmlns="http://schemas.openxmlformats.org/spreadsheetml/2006/main" count="295" uniqueCount="76">
  <si>
    <t xml:space="preserve">   TÜM UÇAK TRAFİĞİ</t>
  </si>
  <si>
    <t xml:space="preserve">Havalimanları </t>
  </si>
  <si>
    <t>2014 YILI KASIM SONU</t>
  </si>
  <si>
    <t>2015 YILI KASIM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</si>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</sst>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4">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166" fontId="9"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8" borderId="12" xfId="41" applyNumberFormat="1" applyFont="1" applyFill="1" applyBorder="1" applyAlignment="1">
      <alignment horizontal="left"/>
    </xf>
    <xf numFmtId="3" fontId="8" fillId="8" borderId="0" xfId="41" applyNumberFormat="1" applyFont="1" applyFill="1" applyBorder="1" applyAlignment="1">
      <alignment horizontal="right" vertical="center"/>
    </xf>
    <xf numFmtId="3" fontId="9" fillId="8" borderId="0" xfId="41" applyNumberFormat="1" applyFont="1" applyFill="1" applyBorder="1" applyAlignment="1">
      <alignment horizontal="right" vertical="center"/>
    </xf>
    <xf numFmtId="3" fontId="9" fillId="8"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8" borderId="13"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166" fontId="10" fillId="42" borderId="0" xfId="63" applyNumberFormat="1" applyFont="1" applyFill="1" applyBorder="1" applyAlignment="1">
      <alignment horizontal="right" vertical="center"/>
    </xf>
    <xf numFmtId="3" fontId="0" fillId="0" borderId="0" xfId="0" applyNumberFormat="1" applyAlignment="1">
      <alignment/>
    </xf>
    <xf numFmtId="166" fontId="9" fillId="8" borderId="0" xfId="41"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2" xfId="48" applyNumberFormat="1" applyFont="1" applyFill="1" applyBorder="1" applyAlignment="1">
      <alignment horizontal="left" vertical="center"/>
      <protection/>
    </xf>
    <xf numFmtId="0" fontId="5" fillId="45"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protection/>
    </xf>
    <xf numFmtId="165" fontId="7" fillId="34" borderId="12" xfId="41" applyNumberFormat="1" applyFont="1" applyFill="1" applyBorder="1" applyAlignment="1">
      <alignment horizontal="left" vertical="center"/>
    </xf>
    <xf numFmtId="165" fontId="7" fillId="8"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5" fontId="10" fillId="40" borderId="12" xfId="59" applyNumberFormat="1" applyFont="1" applyFill="1" applyBorder="1" applyAlignment="1">
      <alignment vertical="center"/>
    </xf>
    <xf numFmtId="165" fontId="10" fillId="40" borderId="0" xfId="59" applyNumberFormat="1" applyFont="1" applyFill="1" applyBorder="1" applyAlignment="1">
      <alignment vertical="center"/>
    </xf>
    <xf numFmtId="165" fontId="10" fillId="40" borderId="13" xfId="59" applyNumberFormat="1" applyFont="1" applyFill="1" applyBorder="1" applyAlignment="1">
      <alignment vertical="center"/>
    </xf>
    <xf numFmtId="165" fontId="10" fillId="40" borderId="14" xfId="59" applyNumberFormat="1" applyFont="1" applyFill="1" applyBorder="1" applyAlignment="1">
      <alignment vertical="center"/>
    </xf>
    <xf numFmtId="165" fontId="10" fillId="40" borderId="15" xfId="59" applyNumberFormat="1" applyFont="1" applyFill="1" applyBorder="1" applyAlignment="1">
      <alignment vertical="center"/>
    </xf>
    <xf numFmtId="165" fontId="10" fillId="40" borderId="16" xfId="59" applyNumberFormat="1" applyFont="1" applyFill="1" applyBorder="1" applyAlignment="1">
      <alignment vertical="center"/>
    </xf>
    <xf numFmtId="1" fontId="0" fillId="0" borderId="0" xfId="0" applyNumberFormat="1" applyAlignment="1">
      <alignment/>
    </xf>
    <xf numFmtId="165" fontId="10" fillId="46" borderId="12" xfId="59" applyNumberFormat="1" applyFont="1" applyFill="1" applyBorder="1" applyAlignment="1">
      <alignment horizontal="center" vertical="center"/>
    </xf>
    <xf numFmtId="165" fontId="10" fillId="46" borderId="0" xfId="59" applyNumberFormat="1" applyFont="1" applyFill="1" applyBorder="1" applyAlignment="1">
      <alignment horizontal="center" vertical="center"/>
    </xf>
    <xf numFmtId="165" fontId="10" fillId="46" borderId="13" xfId="59" applyNumberFormat="1" applyFont="1" applyFill="1" applyBorder="1" applyAlignment="1">
      <alignment horizontal="center" vertical="center"/>
    </xf>
    <xf numFmtId="165" fontId="10" fillId="46" borderId="14" xfId="59" applyNumberFormat="1" applyFont="1" applyFill="1" applyBorder="1" applyAlignment="1">
      <alignment horizontal="center" vertical="center"/>
    </xf>
    <xf numFmtId="165" fontId="10" fillId="46" borderId="15" xfId="59" applyNumberFormat="1" applyFont="1" applyFill="1" applyBorder="1" applyAlignment="1">
      <alignment horizontal="center" vertical="center"/>
    </xf>
    <xf numFmtId="165" fontId="10" fillId="46" borderId="16" xfId="59" applyNumberFormat="1" applyFont="1" applyFill="1" applyBorder="1" applyAlignment="1">
      <alignment horizontal="center" vertical="center"/>
    </xf>
    <xf numFmtId="0" fontId="0" fillId="0" borderId="17" xfId="0" applyBorder="1" applyAlignment="1">
      <alignment horizontal="left" wrapText="1"/>
    </xf>
    <xf numFmtId="165" fontId="43" fillId="8" borderId="18" xfId="56" applyNumberFormat="1" applyFont="1" applyFill="1" applyBorder="1" applyAlignment="1">
      <alignment horizontal="center" vertical="center"/>
    </xf>
    <xf numFmtId="165" fontId="43" fillId="8" borderId="17" xfId="56" applyNumberFormat="1" applyFont="1" applyFill="1" applyBorder="1" applyAlignment="1">
      <alignment horizontal="center" vertical="center"/>
    </xf>
    <xf numFmtId="165" fontId="43" fillId="8" borderId="19"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0"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42" borderId="21" xfId="48" applyNumberFormat="1" applyFont="1" applyFill="1" applyBorder="1" applyAlignment="1">
      <alignment horizontal="right"/>
      <protection/>
    </xf>
    <xf numFmtId="166" fontId="10" fillId="42" borderId="21" xfId="48" applyNumberFormat="1" applyFont="1" applyFill="1" applyBorder="1" applyAlignment="1">
      <alignment horizontal="right"/>
      <protection/>
    </xf>
    <xf numFmtId="166" fontId="10" fillId="42" borderId="22" xfId="48" applyNumberFormat="1" applyFont="1" applyFill="1" applyBorder="1" applyAlignment="1">
      <alignment horizontal="right"/>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xf>
    <xf numFmtId="166" fontId="10" fillId="30" borderId="13" xfId="57" applyNumberFormat="1" applyFont="1" applyFill="1" applyBorder="1" applyAlignment="1">
      <alignment horizontal="right"/>
    </xf>
    <xf numFmtId="3" fontId="10" fillId="47" borderId="15" xfId="48" applyNumberFormat="1" applyFont="1" applyFill="1" applyBorder="1" applyAlignment="1">
      <alignment horizontal="right" vertical="center"/>
      <protection/>
    </xf>
    <xf numFmtId="166" fontId="10" fillId="47" borderId="15" xfId="48" applyNumberFormat="1" applyFont="1" applyFill="1" applyBorder="1" applyAlignment="1">
      <alignment horizontal="right"/>
      <protection/>
    </xf>
    <xf numFmtId="166" fontId="10" fillId="47" borderId="16" xfId="48" applyNumberFormat="1" applyFont="1" applyFill="1" applyBorder="1" applyAlignment="1">
      <alignment horizontal="right"/>
      <protection/>
    </xf>
    <xf numFmtId="3" fontId="10" fillId="48" borderId="0" xfId="48" applyNumberFormat="1" applyFont="1" applyFill="1" applyBorder="1" applyAlignment="1">
      <alignment horizontal="right" vertical="center"/>
      <protection/>
    </xf>
    <xf numFmtId="166" fontId="10" fillId="48" borderId="0" xfId="48" applyNumberFormat="1" applyFont="1" applyFill="1" applyBorder="1" applyAlignment="1">
      <alignment horizontal="right"/>
      <protection/>
    </xf>
    <xf numFmtId="166" fontId="10" fillId="48"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5"/>
  <sheetViews>
    <sheetView tabSelected="1" zoomScale="80" zoomScaleNormal="80" zoomScalePageLayoutView="0" workbookViewId="0" topLeftCell="A1">
      <selection activeCell="P17" sqref="P17"/>
    </sheetView>
  </sheetViews>
  <sheetFormatPr defaultColWidth="9.140625" defaultRowHeight="15"/>
  <cols>
    <col min="1" max="1" width="26.7109375" style="0" customWidth="1"/>
    <col min="2" max="10" width="14.28125" style="0" customWidth="1"/>
  </cols>
  <sheetData>
    <row r="1" spans="1:10" ht="30" customHeight="1">
      <c r="A1" s="53" t="s">
        <v>68</v>
      </c>
      <c r="B1" s="54"/>
      <c r="C1" s="54"/>
      <c r="D1" s="54"/>
      <c r="E1" s="54"/>
      <c r="F1" s="54"/>
      <c r="G1" s="54"/>
      <c r="H1" s="54"/>
      <c r="I1" s="54"/>
      <c r="J1" s="55"/>
    </row>
    <row r="2" spans="1:10" ht="30"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17110627</v>
      </c>
      <c r="C4" s="4">
        <v>35096768</v>
      </c>
      <c r="D4" s="4">
        <f>+B4+C4</f>
        <v>52207395</v>
      </c>
      <c r="E4" s="4">
        <v>17946598</v>
      </c>
      <c r="F4" s="4">
        <v>38880714</v>
      </c>
      <c r="G4" s="4">
        <f>+E4+F4</f>
        <v>56827312</v>
      </c>
      <c r="H4" s="6">
        <f>+((E4-B4)/B4)*100</f>
        <v>4.885683031954352</v>
      </c>
      <c r="I4" s="6">
        <f aca="true" t="shared" si="0" ref="I4:J18">+((F4-C4)/C4)*100</f>
        <v>10.781465689376297</v>
      </c>
      <c r="J4" s="7">
        <f t="shared" si="0"/>
        <v>8.849162077517946</v>
      </c>
    </row>
    <row r="5" spans="1:10" ht="15">
      <c r="A5" s="8" t="s">
        <v>61</v>
      </c>
      <c r="B5" s="9">
        <v>13753525</v>
      </c>
      <c r="C5" s="9">
        <v>7909503</v>
      </c>
      <c r="D5" s="9">
        <f aca="true" t="shared" si="1" ref="D5:D58">+B5+C5</f>
        <v>21663028</v>
      </c>
      <c r="E5" s="9">
        <v>17051398</v>
      </c>
      <c r="F5" s="9">
        <v>8853739</v>
      </c>
      <c r="G5" s="9">
        <f aca="true" t="shared" si="2" ref="G5:G58">+E5+F5</f>
        <v>25905137</v>
      </c>
      <c r="H5" s="10">
        <f>+((E5-B5)/B5)*100</f>
        <v>23.978383723445443</v>
      </c>
      <c r="I5" s="10">
        <f t="shared" si="0"/>
        <v>11.93799408129689</v>
      </c>
      <c r="J5" s="11">
        <f t="shared" si="0"/>
        <v>19.58225322886533</v>
      </c>
    </row>
    <row r="6" spans="1:10" ht="15">
      <c r="A6" s="12" t="s">
        <v>9</v>
      </c>
      <c r="B6" s="4">
        <v>8779731</v>
      </c>
      <c r="C6" s="4">
        <v>1350597</v>
      </c>
      <c r="D6" s="4">
        <f t="shared" si="1"/>
        <v>10130328</v>
      </c>
      <c r="E6" s="4">
        <v>9710197</v>
      </c>
      <c r="F6" s="4">
        <v>1454520</v>
      </c>
      <c r="G6" s="4">
        <f t="shared" si="2"/>
        <v>11164717</v>
      </c>
      <c r="H6" s="6">
        <f>+((E6-B6)/B6)*100</f>
        <v>10.597887338461737</v>
      </c>
      <c r="I6" s="6">
        <f t="shared" si="0"/>
        <v>7.694597278092577</v>
      </c>
      <c r="J6" s="7">
        <f t="shared" si="0"/>
        <v>10.210814496825769</v>
      </c>
    </row>
    <row r="7" spans="1:10" ht="15">
      <c r="A7" s="8" t="s">
        <v>10</v>
      </c>
      <c r="B7" s="9">
        <v>7673159</v>
      </c>
      <c r="C7" s="9">
        <v>2494269</v>
      </c>
      <c r="D7" s="9">
        <f t="shared" si="1"/>
        <v>10167428</v>
      </c>
      <c r="E7" s="9">
        <v>8671177</v>
      </c>
      <c r="F7" s="9">
        <v>2507344</v>
      </c>
      <c r="G7" s="9">
        <f t="shared" si="2"/>
        <v>11178521</v>
      </c>
      <c r="H7" s="10">
        <f>+((E7-B7)/B7)*100</f>
        <v>13.006611748824701</v>
      </c>
      <c r="I7" s="26">
        <f t="shared" si="0"/>
        <v>0.5242016799310739</v>
      </c>
      <c r="J7" s="11">
        <f t="shared" si="0"/>
        <v>9.944432357917853</v>
      </c>
    </row>
    <row r="8" spans="1:10" ht="15">
      <c r="A8" s="12" t="s">
        <v>11</v>
      </c>
      <c r="B8" s="4">
        <v>5797994</v>
      </c>
      <c r="C8" s="4">
        <v>21799399</v>
      </c>
      <c r="D8" s="4">
        <f t="shared" si="1"/>
        <v>27597393</v>
      </c>
      <c r="E8" s="4">
        <v>6401690</v>
      </c>
      <c r="F8" s="4">
        <v>20596645</v>
      </c>
      <c r="G8" s="4">
        <f t="shared" si="2"/>
        <v>26998335</v>
      </c>
      <c r="H8" s="6">
        <f>+((E8-B8)/B8)*100</f>
        <v>10.412152892879847</v>
      </c>
      <c r="I8" s="6">
        <f t="shared" si="0"/>
        <v>-5.517372290859946</v>
      </c>
      <c r="J8" s="7">
        <f t="shared" si="0"/>
        <v>-2.17070503724754</v>
      </c>
    </row>
    <row r="9" spans="1:10" ht="15">
      <c r="A9" s="8" t="s">
        <v>62</v>
      </c>
      <c r="B9" s="9">
        <v>303498</v>
      </c>
      <c r="C9" s="9">
        <v>398682</v>
      </c>
      <c r="D9" s="9">
        <f t="shared" si="1"/>
        <v>702180</v>
      </c>
      <c r="E9" s="9">
        <v>380389</v>
      </c>
      <c r="F9" s="9">
        <v>507517</v>
      </c>
      <c r="G9" s="9">
        <f t="shared" si="2"/>
        <v>887906</v>
      </c>
      <c r="H9" s="10">
        <f>+((E9-B9)/B9)*100</f>
        <v>25.334928072013653</v>
      </c>
      <c r="I9" s="10">
        <f t="shared" si="0"/>
        <v>27.29869921390983</v>
      </c>
      <c r="J9" s="11">
        <f t="shared" si="0"/>
        <v>26.449913127688056</v>
      </c>
    </row>
    <row r="10" spans="1:10" ht="15">
      <c r="A10" s="12" t="s">
        <v>12</v>
      </c>
      <c r="B10" s="4">
        <v>979183</v>
      </c>
      <c r="C10" s="4">
        <v>3295055</v>
      </c>
      <c r="D10" s="4">
        <f t="shared" si="1"/>
        <v>4274238</v>
      </c>
      <c r="E10" s="4">
        <v>1138007</v>
      </c>
      <c r="F10" s="4">
        <v>3171224</v>
      </c>
      <c r="G10" s="4">
        <f t="shared" si="2"/>
        <v>4309231</v>
      </c>
      <c r="H10" s="6">
        <f>+((E10-B10)/B10)*100</f>
        <v>16.220052839969647</v>
      </c>
      <c r="I10" s="6">
        <f t="shared" si="0"/>
        <v>-3.7580859803554114</v>
      </c>
      <c r="J10" s="7">
        <f t="shared" si="0"/>
        <v>0.8186956365087766</v>
      </c>
    </row>
    <row r="11" spans="1:10" ht="15">
      <c r="A11" s="8" t="s">
        <v>13</v>
      </c>
      <c r="B11" s="9">
        <v>1939652</v>
      </c>
      <c r="C11" s="9">
        <v>1834958</v>
      </c>
      <c r="D11" s="9">
        <f t="shared" si="1"/>
        <v>3774610</v>
      </c>
      <c r="E11" s="9">
        <v>2225876</v>
      </c>
      <c r="F11" s="9">
        <v>1576936</v>
      </c>
      <c r="G11" s="9">
        <f t="shared" si="2"/>
        <v>3802812</v>
      </c>
      <c r="H11" s="10">
        <f>+((E11-B11)/B11)*100</f>
        <v>14.756461468345869</v>
      </c>
      <c r="I11" s="10">
        <f t="shared" si="0"/>
        <v>-14.061466256993349</v>
      </c>
      <c r="J11" s="11">
        <f t="shared" si="0"/>
        <v>0.7471500366925325</v>
      </c>
    </row>
    <row r="12" spans="1:10" ht="15">
      <c r="A12" s="12" t="s">
        <v>14</v>
      </c>
      <c r="B12" s="4">
        <v>3691376</v>
      </c>
      <c r="C12" s="4">
        <v>581780</v>
      </c>
      <c r="D12" s="4">
        <f t="shared" si="1"/>
        <v>4273156</v>
      </c>
      <c r="E12" s="4">
        <v>4193931</v>
      </c>
      <c r="F12" s="4">
        <v>666503</v>
      </c>
      <c r="G12" s="4">
        <f t="shared" si="2"/>
        <v>4860434</v>
      </c>
      <c r="H12" s="6">
        <f>+((E12-B12)/B12)*100</f>
        <v>13.61429992501441</v>
      </c>
      <c r="I12" s="6">
        <f t="shared" si="0"/>
        <v>14.56272130358555</v>
      </c>
      <c r="J12" s="7">
        <f t="shared" si="0"/>
        <v>13.743425234182885</v>
      </c>
    </row>
    <row r="13" spans="1:10" ht="15">
      <c r="A13" s="8" t="s">
        <v>15</v>
      </c>
      <c r="B13" s="9">
        <v>2451504</v>
      </c>
      <c r="C13" s="9">
        <v>104987</v>
      </c>
      <c r="D13" s="9">
        <f t="shared" si="1"/>
        <v>2556491</v>
      </c>
      <c r="E13" s="9">
        <v>3025274</v>
      </c>
      <c r="F13" s="9">
        <v>112472</v>
      </c>
      <c r="G13" s="9">
        <f t="shared" si="2"/>
        <v>3137746</v>
      </c>
      <c r="H13" s="10">
        <f>+((E13-B13)/B13)*100</f>
        <v>23.40481598235206</v>
      </c>
      <c r="I13" s="10">
        <f t="shared" si="0"/>
        <v>7.1294541228914055</v>
      </c>
      <c r="J13" s="11">
        <f t="shared" si="0"/>
        <v>22.736438344590297</v>
      </c>
    </row>
    <row r="14" spans="1:10" ht="15">
      <c r="A14" s="12" t="s">
        <v>16</v>
      </c>
      <c r="B14" s="4">
        <v>887328</v>
      </c>
      <c r="C14" s="4">
        <v>14084</v>
      </c>
      <c r="D14" s="4">
        <f t="shared" si="1"/>
        <v>901412</v>
      </c>
      <c r="E14" s="4">
        <v>996404</v>
      </c>
      <c r="F14" s="4">
        <v>11820</v>
      </c>
      <c r="G14" s="4">
        <f t="shared" si="2"/>
        <v>1008224</v>
      </c>
      <c r="H14" s="6">
        <f>+((E14-B14)/B14)*100</f>
        <v>12.292635868585236</v>
      </c>
      <c r="I14" s="6">
        <f t="shared" si="0"/>
        <v>-16.07497869923317</v>
      </c>
      <c r="J14" s="7">
        <f t="shared" si="0"/>
        <v>11.849409592949728</v>
      </c>
    </row>
    <row r="15" spans="1:10" ht="15">
      <c r="A15" s="8" t="s">
        <v>17</v>
      </c>
      <c r="B15" s="9">
        <v>1762623</v>
      </c>
      <c r="C15" s="9">
        <v>184405</v>
      </c>
      <c r="D15" s="9">
        <f t="shared" si="1"/>
        <v>1947028</v>
      </c>
      <c r="E15" s="9">
        <v>2214285</v>
      </c>
      <c r="F15" s="9">
        <v>186769</v>
      </c>
      <c r="G15" s="9">
        <f t="shared" si="2"/>
        <v>2401054</v>
      </c>
      <c r="H15" s="10">
        <f>+((E15-B15)/B15)*100</f>
        <v>25.624424508247085</v>
      </c>
      <c r="I15" s="10">
        <f t="shared" si="0"/>
        <v>1.2819609012770803</v>
      </c>
      <c r="J15" s="11">
        <f t="shared" si="0"/>
        <v>23.31892504884367</v>
      </c>
    </row>
    <row r="16" spans="1:10" ht="15">
      <c r="A16" s="12" t="s">
        <v>18</v>
      </c>
      <c r="B16" s="4">
        <v>145323</v>
      </c>
      <c r="C16" s="4"/>
      <c r="D16" s="4">
        <f t="shared" si="1"/>
        <v>145323</v>
      </c>
      <c r="E16" s="4">
        <v>173747</v>
      </c>
      <c r="F16" s="4"/>
      <c r="G16" s="4">
        <f t="shared" si="2"/>
        <v>173747</v>
      </c>
      <c r="H16" s="6">
        <f>+((E16-B16)/B16)*100</f>
        <v>19.55918884140845</v>
      </c>
      <c r="I16" s="6"/>
      <c r="J16" s="7">
        <f t="shared" si="0"/>
        <v>19.55918884140845</v>
      </c>
    </row>
    <row r="17" spans="1:10" ht="15">
      <c r="A17" s="8" t="s">
        <v>19</v>
      </c>
      <c r="B17" s="9">
        <v>185450</v>
      </c>
      <c r="C17" s="9"/>
      <c r="D17" s="9">
        <f t="shared" si="1"/>
        <v>185450</v>
      </c>
      <c r="E17" s="9">
        <v>268706</v>
      </c>
      <c r="F17" s="9"/>
      <c r="G17" s="9">
        <f t="shared" si="2"/>
        <v>268706</v>
      </c>
      <c r="H17" s="10">
        <f>+((E17-B17)/B17)*100</f>
        <v>44.89404152062551</v>
      </c>
      <c r="I17" s="10"/>
      <c r="J17" s="11">
        <f t="shared" si="0"/>
        <v>44.89404152062551</v>
      </c>
    </row>
    <row r="18" spans="1:10" ht="15">
      <c r="A18" s="12" t="s">
        <v>20</v>
      </c>
      <c r="B18" s="4">
        <v>125391</v>
      </c>
      <c r="C18" s="4">
        <v>2281</v>
      </c>
      <c r="D18" s="4">
        <f t="shared" si="1"/>
        <v>127672</v>
      </c>
      <c r="E18" s="4">
        <v>132340</v>
      </c>
      <c r="F18" s="4">
        <v>3322</v>
      </c>
      <c r="G18" s="4">
        <f t="shared" si="2"/>
        <v>135662</v>
      </c>
      <c r="H18" s="6">
        <f>+((E18-B18)/B18)*100</f>
        <v>5.541865046135688</v>
      </c>
      <c r="I18" s="6">
        <f>+((F18-C18)/C18)*100</f>
        <v>45.63787812362999</v>
      </c>
      <c r="J18" s="7">
        <f t="shared" si="0"/>
        <v>6.258224199511248</v>
      </c>
    </row>
    <row r="19" spans="1:10" ht="15">
      <c r="A19" s="8" t="s">
        <v>63</v>
      </c>
      <c r="B19" s="9"/>
      <c r="C19" s="9"/>
      <c r="D19" s="9"/>
      <c r="E19" s="9"/>
      <c r="F19" s="9"/>
      <c r="G19" s="9"/>
      <c r="H19" s="10"/>
      <c r="I19" s="10"/>
      <c r="J19" s="11"/>
    </row>
    <row r="20" spans="1:10" ht="15">
      <c r="A20" s="12" t="s">
        <v>21</v>
      </c>
      <c r="B20" s="4">
        <v>189259</v>
      </c>
      <c r="C20" s="4">
        <v>6674</v>
      </c>
      <c r="D20" s="4">
        <f t="shared" si="1"/>
        <v>195933</v>
      </c>
      <c r="E20" s="4">
        <v>304583</v>
      </c>
      <c r="F20" s="4">
        <v>9455</v>
      </c>
      <c r="G20" s="4">
        <f t="shared" si="2"/>
        <v>314038</v>
      </c>
      <c r="H20" s="6">
        <f>+((E20-B20)/B20)*100</f>
        <v>60.93448660301492</v>
      </c>
      <c r="I20" s="6">
        <f>+((F20-C20)/C20)*100</f>
        <v>41.66916391968834</v>
      </c>
      <c r="J20" s="7">
        <f>+((G20-D20)/D20)*100</f>
        <v>60.278258384243586</v>
      </c>
    </row>
    <row r="21" spans="1:10" ht="15">
      <c r="A21" s="8" t="s">
        <v>22</v>
      </c>
      <c r="B21" s="9">
        <v>377</v>
      </c>
      <c r="C21" s="9"/>
      <c r="D21" s="9">
        <f t="shared" si="1"/>
        <v>377</v>
      </c>
      <c r="E21" s="9">
        <v>286</v>
      </c>
      <c r="F21" s="9"/>
      <c r="G21" s="9">
        <f t="shared" si="2"/>
        <v>286</v>
      </c>
      <c r="H21" s="10">
        <f aca="true" t="shared" si="3" ref="H21:J60">+((E21-B21)/B21)*100</f>
        <v>-24.137931034482758</v>
      </c>
      <c r="I21" s="10"/>
      <c r="J21" s="11">
        <f aca="true" t="shared" si="4" ref="J21:J58">+((G21-D21)/D21)*100</f>
        <v>-24.137931034482758</v>
      </c>
    </row>
    <row r="22" spans="1:10" ht="15">
      <c r="A22" s="12" t="s">
        <v>23</v>
      </c>
      <c r="B22" s="4">
        <v>400302</v>
      </c>
      <c r="C22" s="4">
        <v>338</v>
      </c>
      <c r="D22" s="4">
        <f t="shared" si="1"/>
        <v>400640</v>
      </c>
      <c r="E22" s="4">
        <v>161562</v>
      </c>
      <c r="F22" s="4">
        <v>350</v>
      </c>
      <c r="G22" s="4">
        <f t="shared" si="2"/>
        <v>161912</v>
      </c>
      <c r="H22" s="6">
        <f t="shared" si="3"/>
        <v>-59.63997182127494</v>
      </c>
      <c r="I22" s="6">
        <f t="shared" si="3"/>
        <v>3.5502958579881656</v>
      </c>
      <c r="J22" s="7">
        <f t="shared" si="4"/>
        <v>-59.58666134185303</v>
      </c>
    </row>
    <row r="23" spans="1:10" ht="15">
      <c r="A23" s="8" t="s">
        <v>24</v>
      </c>
      <c r="B23" s="9">
        <v>112379</v>
      </c>
      <c r="C23" s="9"/>
      <c r="D23" s="9">
        <f t="shared" si="1"/>
        <v>112379</v>
      </c>
      <c r="E23" s="9">
        <v>123965</v>
      </c>
      <c r="F23" s="9"/>
      <c r="G23" s="9">
        <f t="shared" si="2"/>
        <v>123965</v>
      </c>
      <c r="H23" s="10">
        <f t="shared" si="3"/>
        <v>10.30975538134349</v>
      </c>
      <c r="I23" s="10"/>
      <c r="J23" s="11">
        <f t="shared" si="4"/>
        <v>10.30975538134349</v>
      </c>
    </row>
    <row r="24" spans="1:10" ht="15">
      <c r="A24" s="12" t="s">
        <v>25</v>
      </c>
      <c r="B24" s="4">
        <v>41595</v>
      </c>
      <c r="C24" s="4">
        <v>28633</v>
      </c>
      <c r="D24" s="4">
        <f t="shared" si="1"/>
        <v>70228</v>
      </c>
      <c r="E24" s="4">
        <v>139184</v>
      </c>
      <c r="F24" s="4">
        <v>25514</v>
      </c>
      <c r="G24" s="4">
        <f t="shared" si="2"/>
        <v>164698</v>
      </c>
      <c r="H24" s="6">
        <f t="shared" si="3"/>
        <v>234.6171414833514</v>
      </c>
      <c r="I24" s="6">
        <f t="shared" si="3"/>
        <v>-10.893025529982888</v>
      </c>
      <c r="J24" s="7">
        <f t="shared" si="4"/>
        <v>134.51899527254088</v>
      </c>
    </row>
    <row r="25" spans="1:10" ht="15">
      <c r="A25" s="8" t="s">
        <v>26</v>
      </c>
      <c r="B25" s="9">
        <v>37013</v>
      </c>
      <c r="C25" s="9">
        <v>359</v>
      </c>
      <c r="D25" s="9">
        <f t="shared" si="1"/>
        <v>37372</v>
      </c>
      <c r="E25" s="9">
        <v>161516</v>
      </c>
      <c r="F25" s="9">
        <v>878</v>
      </c>
      <c r="G25" s="9">
        <f t="shared" si="2"/>
        <v>162394</v>
      </c>
      <c r="H25" s="10">
        <f t="shared" si="3"/>
        <v>336.3764082889796</v>
      </c>
      <c r="I25" s="10">
        <f t="shared" si="3"/>
        <v>144.56824512534817</v>
      </c>
      <c r="J25" s="11">
        <f t="shared" si="4"/>
        <v>334.533875628813</v>
      </c>
    </row>
    <row r="26" spans="1:10" ht="15">
      <c r="A26" s="12" t="s">
        <v>27</v>
      </c>
      <c r="B26" s="4"/>
      <c r="C26" s="4"/>
      <c r="D26" s="4"/>
      <c r="E26" s="4"/>
      <c r="F26" s="4"/>
      <c r="G26" s="4"/>
      <c r="H26" s="6"/>
      <c r="I26" s="6"/>
      <c r="J26" s="7"/>
    </row>
    <row r="27" spans="1:10" ht="15">
      <c r="A27" s="8" t="s">
        <v>28</v>
      </c>
      <c r="B27" s="9">
        <v>367240</v>
      </c>
      <c r="C27" s="9">
        <v>4705</v>
      </c>
      <c r="D27" s="9">
        <f>+B27+C27</f>
        <v>371945</v>
      </c>
      <c r="E27" s="9">
        <v>448349</v>
      </c>
      <c r="F27" s="9">
        <v>7005</v>
      </c>
      <c r="G27" s="9">
        <f>+E27+F27</f>
        <v>455354</v>
      </c>
      <c r="H27" s="10">
        <f t="shared" si="3"/>
        <v>22.08610173183749</v>
      </c>
      <c r="I27" s="10">
        <f t="shared" si="3"/>
        <v>48.88416578108396</v>
      </c>
      <c r="J27" s="11">
        <f t="shared" si="4"/>
        <v>22.425089731008615</v>
      </c>
    </row>
    <row r="28" spans="1:10" ht="15">
      <c r="A28" s="12" t="s">
        <v>29</v>
      </c>
      <c r="B28" s="4">
        <v>1660337</v>
      </c>
      <c r="C28" s="4">
        <v>15931</v>
      </c>
      <c r="D28" s="4">
        <f t="shared" si="1"/>
        <v>1676268</v>
      </c>
      <c r="E28" s="4">
        <v>1899107</v>
      </c>
      <c r="F28" s="4">
        <v>14220</v>
      </c>
      <c r="G28" s="4">
        <f t="shared" si="2"/>
        <v>1913327</v>
      </c>
      <c r="H28" s="6">
        <f t="shared" si="3"/>
        <v>14.380815460957624</v>
      </c>
      <c r="I28" s="6">
        <f t="shared" si="3"/>
        <v>-10.740066536940557</v>
      </c>
      <c r="J28" s="7">
        <f t="shared" si="4"/>
        <v>14.142070361063983</v>
      </c>
    </row>
    <row r="29" spans="1:10" ht="15">
      <c r="A29" s="8" t="s">
        <v>30</v>
      </c>
      <c r="B29" s="9">
        <v>790719</v>
      </c>
      <c r="C29" s="9">
        <v>34984</v>
      </c>
      <c r="D29" s="9">
        <f t="shared" si="1"/>
        <v>825703</v>
      </c>
      <c r="E29" s="9">
        <v>833764</v>
      </c>
      <c r="F29" s="9">
        <v>26710</v>
      </c>
      <c r="G29" s="9">
        <f t="shared" si="2"/>
        <v>860474</v>
      </c>
      <c r="H29" s="10">
        <f t="shared" si="3"/>
        <v>5.443779648648888</v>
      </c>
      <c r="I29" s="10">
        <f t="shared" si="3"/>
        <v>-23.650811799679854</v>
      </c>
      <c r="J29" s="11">
        <f t="shared" si="4"/>
        <v>4.2110783175064155</v>
      </c>
    </row>
    <row r="30" spans="1:10" ht="15">
      <c r="A30" s="12" t="s">
        <v>31</v>
      </c>
      <c r="B30" s="4">
        <v>273127</v>
      </c>
      <c r="C30" s="4">
        <v>1237</v>
      </c>
      <c r="D30" s="4">
        <f t="shared" si="1"/>
        <v>274364</v>
      </c>
      <c r="E30" s="4">
        <v>270093</v>
      </c>
      <c r="F30" s="4">
        <v>283</v>
      </c>
      <c r="G30" s="4">
        <f t="shared" si="2"/>
        <v>270376</v>
      </c>
      <c r="H30" s="6">
        <f t="shared" si="3"/>
        <v>-1.110838547635349</v>
      </c>
      <c r="I30" s="6">
        <f t="shared" si="3"/>
        <v>-77.12206952303961</v>
      </c>
      <c r="J30" s="7">
        <f t="shared" si="4"/>
        <v>-1.4535434678018984</v>
      </c>
    </row>
    <row r="31" spans="1:10" ht="15">
      <c r="A31" s="8" t="s">
        <v>64</v>
      </c>
      <c r="B31" s="9">
        <v>2192</v>
      </c>
      <c r="C31" s="9">
        <v>40135</v>
      </c>
      <c r="D31" s="9">
        <f t="shared" si="1"/>
        <v>42327</v>
      </c>
      <c r="E31" s="9">
        <v>1889</v>
      </c>
      <c r="F31" s="9">
        <v>46614</v>
      </c>
      <c r="G31" s="9">
        <f t="shared" si="2"/>
        <v>48503</v>
      </c>
      <c r="H31" s="10">
        <f t="shared" si="3"/>
        <v>-13.822992700729927</v>
      </c>
      <c r="I31" s="10">
        <f t="shared" si="3"/>
        <v>16.14301731655662</v>
      </c>
      <c r="J31" s="11">
        <f t="shared" si="4"/>
        <v>14.591159307297943</v>
      </c>
    </row>
    <row r="32" spans="1:10" ht="15">
      <c r="A32" s="12" t="s">
        <v>32</v>
      </c>
      <c r="B32" s="4"/>
      <c r="C32" s="4"/>
      <c r="D32" s="4"/>
      <c r="E32" s="4">
        <v>23723</v>
      </c>
      <c r="F32" s="4"/>
      <c r="G32" s="4">
        <f>+E32+F32</f>
        <v>23723</v>
      </c>
      <c r="H32" s="6"/>
      <c r="I32" s="6"/>
      <c r="J32" s="7"/>
    </row>
    <row r="33" spans="1:10" ht="15">
      <c r="A33" s="8" t="s">
        <v>33</v>
      </c>
      <c r="B33" s="9">
        <v>758765</v>
      </c>
      <c r="C33" s="9">
        <v>274292</v>
      </c>
      <c r="D33" s="9">
        <f t="shared" si="1"/>
        <v>1033057</v>
      </c>
      <c r="E33" s="9">
        <v>813978</v>
      </c>
      <c r="F33" s="9">
        <v>264150</v>
      </c>
      <c r="G33" s="9">
        <f t="shared" si="2"/>
        <v>1078128</v>
      </c>
      <c r="H33" s="10">
        <f t="shared" si="3"/>
        <v>7.276693047254421</v>
      </c>
      <c r="I33" s="10">
        <f t="shared" si="3"/>
        <v>-3.6975194318463536</v>
      </c>
      <c r="J33" s="11">
        <f t="shared" si="4"/>
        <v>4.362876395010149</v>
      </c>
    </row>
    <row r="34" spans="1:10" ht="15">
      <c r="A34" s="12" t="s">
        <v>34</v>
      </c>
      <c r="B34" s="4">
        <v>182866</v>
      </c>
      <c r="C34" s="4"/>
      <c r="D34" s="4">
        <f t="shared" si="1"/>
        <v>182866</v>
      </c>
      <c r="E34" s="4">
        <v>198992</v>
      </c>
      <c r="F34" s="4"/>
      <c r="G34" s="4">
        <f t="shared" si="2"/>
        <v>198992</v>
      </c>
      <c r="H34" s="6">
        <f t="shared" si="3"/>
        <v>8.818479104918357</v>
      </c>
      <c r="I34" s="6"/>
      <c r="J34" s="7">
        <f t="shared" si="4"/>
        <v>8.818479104918357</v>
      </c>
    </row>
    <row r="35" spans="1:10" ht="15">
      <c r="A35" s="8" t="s">
        <v>35</v>
      </c>
      <c r="B35" s="9">
        <v>56195</v>
      </c>
      <c r="C35" s="9">
        <v>121899</v>
      </c>
      <c r="D35" s="9">
        <f t="shared" si="1"/>
        <v>178094</v>
      </c>
      <c r="E35" s="9">
        <v>71913</v>
      </c>
      <c r="F35" s="9">
        <v>162770</v>
      </c>
      <c r="G35" s="9">
        <f t="shared" si="2"/>
        <v>234683</v>
      </c>
      <c r="H35" s="10">
        <f t="shared" si="3"/>
        <v>27.970460005338555</v>
      </c>
      <c r="I35" s="10">
        <f t="shared" si="3"/>
        <v>33.52857693664427</v>
      </c>
      <c r="J35" s="11">
        <f t="shared" si="4"/>
        <v>31.77479308679686</v>
      </c>
    </row>
    <row r="36" spans="1:10" ht="15">
      <c r="A36" s="12" t="s">
        <v>36</v>
      </c>
      <c r="B36" s="4">
        <v>172523</v>
      </c>
      <c r="C36" s="4"/>
      <c r="D36" s="4">
        <f t="shared" si="1"/>
        <v>172523</v>
      </c>
      <c r="E36" s="4">
        <v>209827</v>
      </c>
      <c r="F36" s="4"/>
      <c r="G36" s="4">
        <f t="shared" si="2"/>
        <v>209827</v>
      </c>
      <c r="H36" s="6">
        <f t="shared" si="3"/>
        <v>21.622624229812835</v>
      </c>
      <c r="I36" s="6"/>
      <c r="J36" s="7">
        <f t="shared" si="4"/>
        <v>21.622624229812835</v>
      </c>
    </row>
    <row r="37" spans="1:10" ht="15">
      <c r="A37" s="8" t="s">
        <v>37</v>
      </c>
      <c r="B37" s="9">
        <v>358573</v>
      </c>
      <c r="C37" s="9">
        <v>482</v>
      </c>
      <c r="D37" s="9">
        <f t="shared" si="1"/>
        <v>359055</v>
      </c>
      <c r="E37" s="9">
        <v>382358</v>
      </c>
      <c r="F37" s="9"/>
      <c r="G37" s="9">
        <f t="shared" si="2"/>
        <v>382358</v>
      </c>
      <c r="H37" s="10">
        <f t="shared" si="3"/>
        <v>6.633237862304189</v>
      </c>
      <c r="I37" s="10">
        <f t="shared" si="3"/>
        <v>-100</v>
      </c>
      <c r="J37" s="11">
        <f t="shared" si="4"/>
        <v>6.490092047179402</v>
      </c>
    </row>
    <row r="38" spans="1:10" ht="15">
      <c r="A38" s="12" t="s">
        <v>38</v>
      </c>
      <c r="B38" s="4">
        <v>63874</v>
      </c>
      <c r="C38" s="4"/>
      <c r="D38" s="4">
        <f t="shared" si="1"/>
        <v>63874</v>
      </c>
      <c r="E38" s="4">
        <v>78157</v>
      </c>
      <c r="F38" s="4"/>
      <c r="G38" s="4">
        <f t="shared" si="2"/>
        <v>78157</v>
      </c>
      <c r="H38" s="6">
        <f t="shared" si="3"/>
        <v>22.36121113442089</v>
      </c>
      <c r="I38" s="6"/>
      <c r="J38" s="7">
        <f t="shared" si="4"/>
        <v>22.36121113442089</v>
      </c>
    </row>
    <row r="39" spans="1:10" ht="15">
      <c r="A39" s="8" t="s">
        <v>39</v>
      </c>
      <c r="B39" s="9">
        <v>1381663</v>
      </c>
      <c r="C39" s="9">
        <v>215965</v>
      </c>
      <c r="D39" s="9">
        <f t="shared" si="1"/>
        <v>1597628</v>
      </c>
      <c r="E39" s="9">
        <v>1625508</v>
      </c>
      <c r="F39" s="9">
        <v>204735</v>
      </c>
      <c r="G39" s="9">
        <f t="shared" si="2"/>
        <v>1830243</v>
      </c>
      <c r="H39" s="10">
        <f t="shared" si="3"/>
        <v>17.648659622498393</v>
      </c>
      <c r="I39" s="10">
        <f t="shared" si="3"/>
        <v>-5.199916653161392</v>
      </c>
      <c r="J39" s="11">
        <f t="shared" si="4"/>
        <v>14.560022733702716</v>
      </c>
    </row>
    <row r="40" spans="1:10" ht="15">
      <c r="A40" s="12" t="s">
        <v>40</v>
      </c>
      <c r="B40" s="4">
        <v>11841</v>
      </c>
      <c r="C40" s="4"/>
      <c r="D40" s="4">
        <f t="shared" si="1"/>
        <v>11841</v>
      </c>
      <c r="E40" s="4">
        <v>37204</v>
      </c>
      <c r="F40" s="4">
        <v>103</v>
      </c>
      <c r="G40" s="4">
        <f t="shared" si="2"/>
        <v>37307</v>
      </c>
      <c r="H40" s="6">
        <f t="shared" si="3"/>
        <v>214.1964361118149</v>
      </c>
      <c r="I40" s="6"/>
      <c r="J40" s="7">
        <f t="shared" si="4"/>
        <v>215.06629507642936</v>
      </c>
    </row>
    <row r="41" spans="1:10" ht="15">
      <c r="A41" s="8" t="s">
        <v>41</v>
      </c>
      <c r="B41" s="9">
        <v>828500</v>
      </c>
      <c r="C41" s="9">
        <v>76882</v>
      </c>
      <c r="D41" s="9">
        <f t="shared" si="1"/>
        <v>905382</v>
      </c>
      <c r="E41" s="9">
        <v>888368</v>
      </c>
      <c r="F41" s="9">
        <v>84008</v>
      </c>
      <c r="G41" s="9">
        <f t="shared" si="2"/>
        <v>972376</v>
      </c>
      <c r="H41" s="10">
        <f t="shared" si="3"/>
        <v>7.226071213035606</v>
      </c>
      <c r="I41" s="10">
        <f t="shared" si="3"/>
        <v>9.268749512239536</v>
      </c>
      <c r="J41" s="11">
        <f t="shared" si="4"/>
        <v>7.399528596769099</v>
      </c>
    </row>
    <row r="42" spans="1:10" ht="15">
      <c r="A42" s="12" t="s">
        <v>42</v>
      </c>
      <c r="B42" s="4">
        <v>588277</v>
      </c>
      <c r="C42" s="4">
        <v>10363</v>
      </c>
      <c r="D42" s="4">
        <f t="shared" si="1"/>
        <v>598640</v>
      </c>
      <c r="E42" s="4">
        <v>693427</v>
      </c>
      <c r="F42" s="4">
        <v>10729</v>
      </c>
      <c r="G42" s="4">
        <f t="shared" si="2"/>
        <v>704156</v>
      </c>
      <c r="H42" s="6">
        <f t="shared" si="3"/>
        <v>17.87423271690037</v>
      </c>
      <c r="I42" s="6">
        <f t="shared" si="3"/>
        <v>3.531795812023545</v>
      </c>
      <c r="J42" s="7">
        <f t="shared" si="4"/>
        <v>17.62595215822531</v>
      </c>
    </row>
    <row r="43" spans="1:10" ht="15">
      <c r="A43" s="8" t="s">
        <v>43</v>
      </c>
      <c r="B43" s="9">
        <v>429834</v>
      </c>
      <c r="C43" s="9"/>
      <c r="D43" s="9">
        <f t="shared" si="1"/>
        <v>429834</v>
      </c>
      <c r="E43" s="9">
        <v>538599</v>
      </c>
      <c r="F43" s="9">
        <v>181</v>
      </c>
      <c r="G43" s="9">
        <f t="shared" si="2"/>
        <v>538780</v>
      </c>
      <c r="H43" s="10">
        <f t="shared" si="3"/>
        <v>25.30395454989601</v>
      </c>
      <c r="I43" s="10"/>
      <c r="J43" s="11">
        <f t="shared" si="4"/>
        <v>25.346063829292238</v>
      </c>
    </row>
    <row r="44" spans="1:10" ht="15">
      <c r="A44" s="12" t="s">
        <v>44</v>
      </c>
      <c r="B44" s="4">
        <v>288034</v>
      </c>
      <c r="C44" s="4">
        <v>1213</v>
      </c>
      <c r="D44" s="4">
        <f t="shared" si="1"/>
        <v>289247</v>
      </c>
      <c r="E44" s="4">
        <v>313526</v>
      </c>
      <c r="F44" s="4">
        <v>1465</v>
      </c>
      <c r="G44" s="4">
        <f t="shared" si="2"/>
        <v>314991</v>
      </c>
      <c r="H44" s="6">
        <f t="shared" si="3"/>
        <v>8.850344056604428</v>
      </c>
      <c r="I44" s="6">
        <f t="shared" si="3"/>
        <v>20.774938169826875</v>
      </c>
      <c r="J44" s="7">
        <f t="shared" si="4"/>
        <v>8.900351602609534</v>
      </c>
    </row>
    <row r="45" spans="1:10" ht="15">
      <c r="A45" s="8" t="s">
        <v>45</v>
      </c>
      <c r="B45" s="9">
        <v>277366</v>
      </c>
      <c r="C45" s="9">
        <v>1496</v>
      </c>
      <c r="D45" s="9">
        <f t="shared" si="1"/>
        <v>278862</v>
      </c>
      <c r="E45" s="9">
        <v>324057</v>
      </c>
      <c r="F45" s="9">
        <v>3711</v>
      </c>
      <c r="G45" s="9">
        <f t="shared" si="2"/>
        <v>327768</v>
      </c>
      <c r="H45" s="10">
        <f t="shared" si="3"/>
        <v>16.833714298075467</v>
      </c>
      <c r="I45" s="10">
        <f t="shared" si="3"/>
        <v>148.0614973262032</v>
      </c>
      <c r="J45" s="11">
        <f t="shared" si="4"/>
        <v>17.537706822729522</v>
      </c>
    </row>
    <row r="46" spans="1:10" ht="15">
      <c r="A46" s="12" t="s">
        <v>46</v>
      </c>
      <c r="B46" s="4"/>
      <c r="C46" s="4"/>
      <c r="D46" s="4"/>
      <c r="E46" s="4">
        <v>165550</v>
      </c>
      <c r="F46" s="4">
        <v>297</v>
      </c>
      <c r="G46" s="4">
        <f>+E46+F46</f>
        <v>165847</v>
      </c>
      <c r="H46" s="6"/>
      <c r="I46" s="6"/>
      <c r="J46" s="7"/>
    </row>
    <row r="47" spans="1:10" ht="15">
      <c r="A47" s="8" t="s">
        <v>47</v>
      </c>
      <c r="B47" s="9">
        <v>1317728</v>
      </c>
      <c r="C47" s="9">
        <v>74053</v>
      </c>
      <c r="D47" s="9">
        <f t="shared" si="1"/>
        <v>1391781</v>
      </c>
      <c r="E47" s="9">
        <v>1501886</v>
      </c>
      <c r="F47" s="9">
        <v>71735</v>
      </c>
      <c r="G47" s="9">
        <f t="shared" si="2"/>
        <v>1573621</v>
      </c>
      <c r="H47" s="10">
        <f t="shared" si="3"/>
        <v>13.975418295733263</v>
      </c>
      <c r="I47" s="10">
        <f t="shared" si="3"/>
        <v>-3.130190539208405</v>
      </c>
      <c r="J47" s="11">
        <f t="shared" si="4"/>
        <v>13.065273918813377</v>
      </c>
    </row>
    <row r="48" spans="1:10" ht="15">
      <c r="A48" s="12" t="s">
        <v>48</v>
      </c>
      <c r="B48" s="4">
        <v>16743</v>
      </c>
      <c r="C48" s="4"/>
      <c r="D48" s="4">
        <f t="shared" si="1"/>
        <v>16743</v>
      </c>
      <c r="E48" s="4">
        <v>60120</v>
      </c>
      <c r="F48" s="4"/>
      <c r="G48" s="4">
        <f t="shared" si="2"/>
        <v>60120</v>
      </c>
      <c r="H48" s="6">
        <f t="shared" si="3"/>
        <v>259.07543450994444</v>
      </c>
      <c r="I48" s="6"/>
      <c r="J48" s="7">
        <f t="shared" si="4"/>
        <v>259.07543450994444</v>
      </c>
    </row>
    <row r="49" spans="1:10" ht="15">
      <c r="A49" s="8" t="s">
        <v>49</v>
      </c>
      <c r="B49" s="9">
        <v>73880</v>
      </c>
      <c r="C49" s="9"/>
      <c r="D49" s="9">
        <f t="shared" si="1"/>
        <v>73880</v>
      </c>
      <c r="E49" s="9">
        <v>84209</v>
      </c>
      <c r="F49" s="9">
        <v>354</v>
      </c>
      <c r="G49" s="9">
        <f t="shared" si="2"/>
        <v>84563</v>
      </c>
      <c r="H49" s="10">
        <f t="shared" si="3"/>
        <v>13.98077964266378</v>
      </c>
      <c r="I49" s="10"/>
      <c r="J49" s="11">
        <f t="shared" si="4"/>
        <v>14.459935029778018</v>
      </c>
    </row>
    <row r="50" spans="1:10" ht="15">
      <c r="A50" s="12" t="s">
        <v>50</v>
      </c>
      <c r="B50" s="4">
        <v>383164</v>
      </c>
      <c r="C50" s="4">
        <v>7105</v>
      </c>
      <c r="D50" s="4">
        <f t="shared" si="1"/>
        <v>390269</v>
      </c>
      <c r="E50" s="4">
        <v>495796</v>
      </c>
      <c r="F50" s="4">
        <v>5678</v>
      </c>
      <c r="G50" s="4">
        <f t="shared" si="2"/>
        <v>501474</v>
      </c>
      <c r="H50" s="6">
        <f t="shared" si="3"/>
        <v>29.395245899927968</v>
      </c>
      <c r="I50" s="6">
        <f t="shared" si="3"/>
        <v>-20.0844475721323</v>
      </c>
      <c r="J50" s="7">
        <f t="shared" si="4"/>
        <v>28.494448700767933</v>
      </c>
    </row>
    <row r="51" spans="1:10" ht="15">
      <c r="A51" s="8" t="s">
        <v>51</v>
      </c>
      <c r="B51" s="9">
        <v>536993</v>
      </c>
      <c r="C51" s="9">
        <v>8696</v>
      </c>
      <c r="D51" s="9">
        <f t="shared" si="1"/>
        <v>545689</v>
      </c>
      <c r="E51" s="9">
        <v>618389</v>
      </c>
      <c r="F51" s="9">
        <v>18310</v>
      </c>
      <c r="G51" s="9">
        <f t="shared" si="2"/>
        <v>636699</v>
      </c>
      <c r="H51" s="10">
        <f t="shared" si="3"/>
        <v>15.15773948636202</v>
      </c>
      <c r="I51" s="10">
        <f t="shared" si="3"/>
        <v>110.55657773689052</v>
      </c>
      <c r="J51" s="11">
        <f t="shared" si="4"/>
        <v>16.677997907232875</v>
      </c>
    </row>
    <row r="52" spans="1:10" ht="15">
      <c r="A52" s="12" t="s">
        <v>52</v>
      </c>
      <c r="B52" s="4">
        <v>232862</v>
      </c>
      <c r="C52" s="4"/>
      <c r="D52" s="4">
        <f t="shared" si="1"/>
        <v>232862</v>
      </c>
      <c r="E52" s="4">
        <v>255940</v>
      </c>
      <c r="F52" s="4"/>
      <c r="G52" s="4">
        <f t="shared" si="2"/>
        <v>255940</v>
      </c>
      <c r="H52" s="6">
        <f t="shared" si="3"/>
        <v>9.910590822031933</v>
      </c>
      <c r="I52" s="6"/>
      <c r="J52" s="7">
        <f t="shared" si="4"/>
        <v>9.910590822031933</v>
      </c>
    </row>
    <row r="53" spans="1:10" ht="15">
      <c r="A53" s="8" t="s">
        <v>53</v>
      </c>
      <c r="B53" s="9">
        <v>114206</v>
      </c>
      <c r="C53" s="9">
        <v>543</v>
      </c>
      <c r="D53" s="9">
        <f t="shared" si="1"/>
        <v>114749</v>
      </c>
      <c r="E53" s="9">
        <v>93643</v>
      </c>
      <c r="F53" s="9">
        <v>53153</v>
      </c>
      <c r="G53" s="9">
        <f t="shared" si="2"/>
        <v>146796</v>
      </c>
      <c r="H53" s="10">
        <f t="shared" si="3"/>
        <v>-18.005183615571863</v>
      </c>
      <c r="I53" s="10">
        <f t="shared" si="3"/>
        <v>9688.766114180478</v>
      </c>
      <c r="J53" s="11">
        <f t="shared" si="4"/>
        <v>27.927912225814605</v>
      </c>
    </row>
    <row r="54" spans="1:10" ht="15">
      <c r="A54" s="12" t="s">
        <v>54</v>
      </c>
      <c r="B54" s="4">
        <v>31843</v>
      </c>
      <c r="C54" s="4"/>
      <c r="D54" s="4">
        <f t="shared" si="1"/>
        <v>31843</v>
      </c>
      <c r="E54" s="4">
        <v>53296</v>
      </c>
      <c r="F54" s="4"/>
      <c r="G54" s="4">
        <f t="shared" si="2"/>
        <v>53296</v>
      </c>
      <c r="H54" s="6">
        <f t="shared" si="3"/>
        <v>67.37116477718807</v>
      </c>
      <c r="I54" s="6"/>
      <c r="J54" s="7">
        <f t="shared" si="4"/>
        <v>67.37116477718807</v>
      </c>
    </row>
    <row r="55" spans="1:10" ht="15">
      <c r="A55" s="8" t="s">
        <v>55</v>
      </c>
      <c r="B55" s="9">
        <v>8405</v>
      </c>
      <c r="C55" s="9"/>
      <c r="D55" s="9">
        <f t="shared" si="1"/>
        <v>8405</v>
      </c>
      <c r="E55" s="9">
        <v>9816</v>
      </c>
      <c r="F55" s="9"/>
      <c r="G55" s="9">
        <f t="shared" si="2"/>
        <v>9816</v>
      </c>
      <c r="H55" s="10">
        <f t="shared" si="3"/>
        <v>16.787626412849495</v>
      </c>
      <c r="I55" s="10"/>
      <c r="J55" s="11">
        <f t="shared" si="4"/>
        <v>16.787626412849495</v>
      </c>
    </row>
    <row r="56" spans="1:10" ht="15">
      <c r="A56" s="12" t="s">
        <v>56</v>
      </c>
      <c r="B56" s="4">
        <v>1106331</v>
      </c>
      <c r="C56" s="4">
        <v>3031</v>
      </c>
      <c r="D56" s="4">
        <f t="shared" si="1"/>
        <v>1109362</v>
      </c>
      <c r="E56" s="4">
        <v>1292083</v>
      </c>
      <c r="F56" s="4">
        <v>3990</v>
      </c>
      <c r="G56" s="4">
        <f t="shared" si="2"/>
        <v>1296073</v>
      </c>
      <c r="H56" s="6">
        <f t="shared" si="3"/>
        <v>16.78991187989851</v>
      </c>
      <c r="I56" s="6">
        <f t="shared" si="3"/>
        <v>31.639722863741337</v>
      </c>
      <c r="J56" s="7">
        <f t="shared" si="4"/>
        <v>16.830484548776685</v>
      </c>
    </row>
    <row r="57" spans="1:10" ht="15">
      <c r="A57" s="8" t="s">
        <v>65</v>
      </c>
      <c r="B57" s="9">
        <v>54835</v>
      </c>
      <c r="C57" s="9">
        <v>24828</v>
      </c>
      <c r="D57" s="9">
        <f t="shared" si="1"/>
        <v>79663</v>
      </c>
      <c r="E57" s="9">
        <v>64394</v>
      </c>
      <c r="F57" s="9">
        <v>22201</v>
      </c>
      <c r="G57" s="9">
        <f t="shared" si="2"/>
        <v>86595</v>
      </c>
      <c r="H57" s="10">
        <f t="shared" si="3"/>
        <v>17.432296890672017</v>
      </c>
      <c r="I57" s="10">
        <f t="shared" si="3"/>
        <v>-10.580795875624295</v>
      </c>
      <c r="J57" s="11">
        <f t="shared" si="4"/>
        <v>8.701655724740469</v>
      </c>
    </row>
    <row r="58" spans="1:10" ht="15">
      <c r="A58" s="12" t="s">
        <v>66</v>
      </c>
      <c r="B58" s="4"/>
      <c r="C58" s="4">
        <v>30722</v>
      </c>
      <c r="D58" s="4">
        <f t="shared" si="1"/>
        <v>30722</v>
      </c>
      <c r="E58" s="4"/>
      <c r="F58" s="4">
        <v>27631</v>
      </c>
      <c r="G58" s="4">
        <f t="shared" si="2"/>
        <v>27631</v>
      </c>
      <c r="H58" s="6"/>
      <c r="I58" s="6">
        <f t="shared" si="3"/>
        <v>-10.061193932686674</v>
      </c>
      <c r="J58" s="7">
        <f t="shared" si="4"/>
        <v>-10.061193932686674</v>
      </c>
    </row>
    <row r="59" spans="1:10" ht="15">
      <c r="A59" s="15" t="s">
        <v>57</v>
      </c>
      <c r="B59" s="16">
        <f>B60-SUM(B5+B9+B19+B31+B57+B58)</f>
        <v>64622155</v>
      </c>
      <c r="C59" s="16">
        <f>C60-SUM(C5+C9+C19+C31+C57+C58)</f>
        <v>67647464</v>
      </c>
      <c r="D59" s="16">
        <f>D60-SUM(D5+D9+D19+D31+D57+D58)</f>
        <v>132269619</v>
      </c>
      <c r="E59" s="16">
        <f>E60-SUM(E5+E9+E19+E31+E57+E58)</f>
        <v>72271006</v>
      </c>
      <c r="F59" s="16">
        <f>F60-SUM(F5+F9+F19+F31+F57+F58)</f>
        <v>70138053</v>
      </c>
      <c r="G59" s="16">
        <f>G60-SUM(G5+G9+G19+G31+G57+G58)</f>
        <v>142409059</v>
      </c>
      <c r="H59" s="17">
        <f>+((E59-B59)/B59)*100</f>
        <v>11.836267298730597</v>
      </c>
      <c r="I59" s="17">
        <f t="shared" si="3"/>
        <v>3.681718208978241</v>
      </c>
      <c r="J59" s="17">
        <f t="shared" si="3"/>
        <v>7.665736150642425</v>
      </c>
    </row>
    <row r="60" spans="1:10" ht="15">
      <c r="A60" s="18" t="s">
        <v>58</v>
      </c>
      <c r="B60" s="19">
        <f>SUM(B4:B58)</f>
        <v>78736205</v>
      </c>
      <c r="C60" s="19">
        <f>SUM(C4:C58)</f>
        <v>76051334</v>
      </c>
      <c r="D60" s="19">
        <f>SUM(D4:D58)</f>
        <v>154787539</v>
      </c>
      <c r="E60" s="19">
        <f>SUM(E4:E58)</f>
        <v>89769076</v>
      </c>
      <c r="F60" s="19">
        <f>SUM(F4:F58)</f>
        <v>79595755</v>
      </c>
      <c r="G60" s="19">
        <f>SUM(G4:G58)</f>
        <v>169364831</v>
      </c>
      <c r="H60" s="20">
        <f>+((E60-B60)/B60)*100</f>
        <v>14.012449545923634</v>
      </c>
      <c r="I60" s="20">
        <f t="shared" si="3"/>
        <v>4.660563876499523</v>
      </c>
      <c r="J60" s="20">
        <f t="shared" si="3"/>
        <v>9.417613390700657</v>
      </c>
    </row>
    <row r="61" spans="1:10" ht="15">
      <c r="A61" s="27" t="s">
        <v>69</v>
      </c>
      <c r="B61" s="73">
        <v>426347</v>
      </c>
      <c r="C61" s="73"/>
      <c r="D61" s="73"/>
      <c r="E61" s="73">
        <v>230587</v>
      </c>
      <c r="F61" s="73"/>
      <c r="G61" s="73"/>
      <c r="H61" s="74">
        <f>+((E61-B61)/B61)*100</f>
        <v>-45.91565086654767</v>
      </c>
      <c r="I61" s="74"/>
      <c r="J61" s="75"/>
    </row>
    <row r="62" spans="1:10" ht="15">
      <c r="A62" s="28" t="s">
        <v>70</v>
      </c>
      <c r="B62" s="67">
        <v>16554</v>
      </c>
      <c r="C62" s="67"/>
      <c r="D62" s="67"/>
      <c r="E62" s="67">
        <v>78275</v>
      </c>
      <c r="F62" s="67"/>
      <c r="G62" s="67"/>
      <c r="H62" s="68">
        <f>+((E62-B62)/B62)*100</f>
        <v>372.84644194756555</v>
      </c>
      <c r="I62" s="68"/>
      <c r="J62" s="69"/>
    </row>
    <row r="63" spans="1:10" ht="15.75" thickBot="1">
      <c r="A63" s="29" t="s">
        <v>71</v>
      </c>
      <c r="B63" s="70">
        <v>442901</v>
      </c>
      <c r="C63" s="70"/>
      <c r="D63" s="70"/>
      <c r="E63" s="70">
        <v>308862</v>
      </c>
      <c r="F63" s="70"/>
      <c r="G63" s="70"/>
      <c r="H63" s="71">
        <f>+((E63-B63)/B63)*100</f>
        <v>-30.26387386797501</v>
      </c>
      <c r="I63" s="71"/>
      <c r="J63" s="72"/>
    </row>
    <row r="64" spans="1:10" ht="15.75" thickBot="1">
      <c r="A64" s="30" t="s">
        <v>72</v>
      </c>
      <c r="B64" s="31"/>
      <c r="C64" s="31"/>
      <c r="D64" s="31">
        <f>+D60+B63</f>
        <v>155230440</v>
      </c>
      <c r="E64" s="64">
        <f>+G60+E63</f>
        <v>169673693</v>
      </c>
      <c r="F64" s="64"/>
      <c r="G64" s="64"/>
      <c r="H64" s="65">
        <f>+((E64-D64)/D64)*100</f>
        <v>9.304394808131704</v>
      </c>
      <c r="I64" s="65"/>
      <c r="J64" s="66"/>
    </row>
    <row r="65" spans="1:10" ht="47.25" customHeight="1">
      <c r="A65" s="52" t="s">
        <v>67</v>
      </c>
      <c r="B65" s="52"/>
      <c r="C65" s="52"/>
      <c r="D65" s="52"/>
      <c r="E65" s="52"/>
      <c r="F65" s="52"/>
      <c r="G65" s="52"/>
      <c r="H65" s="52"/>
      <c r="I65" s="52"/>
      <c r="J65" s="52"/>
    </row>
    <row r="74" spans="2:7" ht="15">
      <c r="B74" s="25"/>
      <c r="C74" s="25"/>
      <c r="D74" s="25"/>
      <c r="E74" s="25"/>
      <c r="F74" s="25"/>
      <c r="G74" s="25"/>
    </row>
    <row r="75" spans="2:7" ht="15">
      <c r="B75" s="25"/>
      <c r="C75" s="25"/>
      <c r="D75" s="25"/>
      <c r="E75" s="25"/>
      <c r="F75" s="25"/>
      <c r="G75" s="25"/>
    </row>
  </sheetData>
  <sheetProtection/>
  <mergeCells count="17">
    <mergeCell ref="B61:D61"/>
    <mergeCell ref="E61:G61"/>
    <mergeCell ref="H61:J61"/>
    <mergeCell ref="A1:J1"/>
    <mergeCell ref="A2:A3"/>
    <mergeCell ref="B2:D2"/>
    <mergeCell ref="E2:G2"/>
    <mergeCell ref="H2:J2"/>
    <mergeCell ref="E64:G64"/>
    <mergeCell ref="H64:J64"/>
    <mergeCell ref="A65:J65"/>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72"/>
  <sheetViews>
    <sheetView zoomScale="80" zoomScaleNormal="80" zoomScalePageLayoutView="0" workbookViewId="0" topLeftCell="A32">
      <selection activeCell="C78" sqref="C78"/>
    </sheetView>
  </sheetViews>
  <sheetFormatPr defaultColWidth="9.140625" defaultRowHeight="15"/>
  <cols>
    <col min="1" max="1" width="27.00390625" style="0" customWidth="1"/>
    <col min="2" max="10" width="14.28125" style="0" customWidth="1"/>
  </cols>
  <sheetData>
    <row r="1" spans="1:10" ht="30" customHeight="1">
      <c r="A1" s="53" t="s">
        <v>0</v>
      </c>
      <c r="B1" s="54"/>
      <c r="C1" s="54"/>
      <c r="D1" s="54"/>
      <c r="E1" s="54"/>
      <c r="F1" s="54"/>
      <c r="G1" s="54"/>
      <c r="H1" s="54"/>
      <c r="I1" s="54"/>
      <c r="J1" s="55"/>
    </row>
    <row r="2" spans="1:10" ht="26.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133711</v>
      </c>
      <c r="C4" s="4">
        <v>269556</v>
      </c>
      <c r="D4" s="4">
        <f>+B4+C4</f>
        <v>403267</v>
      </c>
      <c r="E4" s="4">
        <v>133614</v>
      </c>
      <c r="F4" s="4">
        <v>293631</v>
      </c>
      <c r="G4" s="4">
        <f>+E4+F4</f>
        <v>427245</v>
      </c>
      <c r="H4" s="5">
        <f>+((E4-B4)/B4)*100</f>
        <v>-0.07254451765374577</v>
      </c>
      <c r="I4" s="6">
        <f aca="true" t="shared" si="0" ref="I4:J19">+((F4-C4)/C4)*100</f>
        <v>8.931353781774472</v>
      </c>
      <c r="J4" s="7">
        <f t="shared" si="0"/>
        <v>5.9459365631207115</v>
      </c>
    </row>
    <row r="5" spans="1:10" ht="15">
      <c r="A5" s="8" t="s">
        <v>61</v>
      </c>
      <c r="B5" s="9">
        <v>103486</v>
      </c>
      <c r="C5" s="9">
        <v>67450</v>
      </c>
      <c r="D5" s="9">
        <f aca="true" t="shared" si="1" ref="D5:D58">+B5+C5</f>
        <v>170936</v>
      </c>
      <c r="E5" s="9">
        <v>125689</v>
      </c>
      <c r="F5" s="9">
        <v>75258</v>
      </c>
      <c r="G5" s="9">
        <f aca="true" t="shared" si="2" ref="G5:G58">+E5+F5</f>
        <v>200947</v>
      </c>
      <c r="H5" s="10">
        <f>+((E5-B5)/B5)*100</f>
        <v>21.455076048934156</v>
      </c>
      <c r="I5" s="10">
        <f t="shared" si="0"/>
        <v>11.575982209043737</v>
      </c>
      <c r="J5" s="11">
        <f t="shared" si="0"/>
        <v>17.556863387466652</v>
      </c>
    </row>
    <row r="6" spans="1:10" ht="15">
      <c r="A6" s="12" t="s">
        <v>9</v>
      </c>
      <c r="B6" s="4">
        <v>72337</v>
      </c>
      <c r="C6" s="4">
        <v>14608</v>
      </c>
      <c r="D6" s="4">
        <f t="shared" si="1"/>
        <v>86945</v>
      </c>
      <c r="E6" s="4">
        <v>76250</v>
      </c>
      <c r="F6" s="4">
        <v>14524</v>
      </c>
      <c r="G6" s="4">
        <f t="shared" si="2"/>
        <v>90774</v>
      </c>
      <c r="H6" s="6">
        <f>+((E6-B6)/B6)*100</f>
        <v>5.409403209975531</v>
      </c>
      <c r="I6" s="5">
        <f t="shared" si="0"/>
        <v>-0.5750273822562979</v>
      </c>
      <c r="J6" s="7">
        <f t="shared" si="0"/>
        <v>4.403933521191558</v>
      </c>
    </row>
    <row r="7" spans="1:10" ht="15">
      <c r="A7" s="8" t="s">
        <v>10</v>
      </c>
      <c r="B7" s="9">
        <v>57399</v>
      </c>
      <c r="C7" s="9">
        <v>18189</v>
      </c>
      <c r="D7" s="9">
        <f t="shared" si="1"/>
        <v>75588</v>
      </c>
      <c r="E7" s="9">
        <v>60679</v>
      </c>
      <c r="F7" s="9">
        <v>19802</v>
      </c>
      <c r="G7" s="9">
        <f t="shared" si="2"/>
        <v>80481</v>
      </c>
      <c r="H7" s="10">
        <f>+((E7-B7)/B7)*100</f>
        <v>5.714385268036028</v>
      </c>
      <c r="I7" s="10">
        <f t="shared" si="0"/>
        <v>8.867997141129253</v>
      </c>
      <c r="J7" s="11">
        <f t="shared" si="0"/>
        <v>6.4732497221781236</v>
      </c>
    </row>
    <row r="8" spans="1:10" ht="15">
      <c r="A8" s="12" t="s">
        <v>11</v>
      </c>
      <c r="B8" s="4">
        <v>45094</v>
      </c>
      <c r="C8" s="4">
        <v>127237</v>
      </c>
      <c r="D8" s="4">
        <f t="shared" si="1"/>
        <v>172331</v>
      </c>
      <c r="E8" s="4">
        <v>48159</v>
      </c>
      <c r="F8" s="4">
        <v>121291</v>
      </c>
      <c r="G8" s="4">
        <f t="shared" si="2"/>
        <v>169450</v>
      </c>
      <c r="H8" s="6">
        <f>+((E8-B8)/B8)*100</f>
        <v>6.796913114826807</v>
      </c>
      <c r="I8" s="6">
        <f t="shared" si="0"/>
        <v>-4.673168968146058</v>
      </c>
      <c r="J8" s="7">
        <f t="shared" si="0"/>
        <v>-1.6717827900958038</v>
      </c>
    </row>
    <row r="9" spans="1:10" ht="15">
      <c r="A9" s="8" t="s">
        <v>62</v>
      </c>
      <c r="B9" s="9">
        <v>2613</v>
      </c>
      <c r="C9" s="9">
        <v>2820</v>
      </c>
      <c r="D9" s="9">
        <f t="shared" si="1"/>
        <v>5433</v>
      </c>
      <c r="E9" s="9">
        <v>3221</v>
      </c>
      <c r="F9" s="9">
        <v>3578</v>
      </c>
      <c r="G9" s="9">
        <f t="shared" si="2"/>
        <v>6799</v>
      </c>
      <c r="H9" s="10">
        <f>+((E9-B9)/B9)*100</f>
        <v>23.268274014542673</v>
      </c>
      <c r="I9" s="10">
        <f t="shared" si="0"/>
        <v>26.879432624113477</v>
      </c>
      <c r="J9" s="11">
        <f t="shared" si="0"/>
        <v>25.14264678814651</v>
      </c>
    </row>
    <row r="10" spans="1:10" ht="15">
      <c r="A10" s="12" t="s">
        <v>12</v>
      </c>
      <c r="B10" s="4">
        <v>11687</v>
      </c>
      <c r="C10" s="4">
        <v>19797</v>
      </c>
      <c r="D10" s="4">
        <f t="shared" si="1"/>
        <v>31484</v>
      </c>
      <c r="E10" s="4">
        <v>13586</v>
      </c>
      <c r="F10" s="4">
        <v>19399</v>
      </c>
      <c r="G10" s="4">
        <f t="shared" si="2"/>
        <v>32985</v>
      </c>
      <c r="H10" s="6">
        <f>+((E10-B10)/B10)*100</f>
        <v>16.24882347907932</v>
      </c>
      <c r="I10" s="6">
        <f t="shared" si="0"/>
        <v>-2.0104056170126787</v>
      </c>
      <c r="J10" s="7">
        <f t="shared" si="0"/>
        <v>4.767500952864948</v>
      </c>
    </row>
    <row r="11" spans="1:10" ht="15">
      <c r="A11" s="8" t="s">
        <v>13</v>
      </c>
      <c r="B11" s="9">
        <v>19095</v>
      </c>
      <c r="C11" s="9">
        <v>13910</v>
      </c>
      <c r="D11" s="9">
        <f t="shared" si="1"/>
        <v>33005</v>
      </c>
      <c r="E11" s="9">
        <v>20214</v>
      </c>
      <c r="F11" s="9">
        <v>13018</v>
      </c>
      <c r="G11" s="9">
        <f t="shared" si="2"/>
        <v>33232</v>
      </c>
      <c r="H11" s="10">
        <f>+((E11-B11)/B11)*100</f>
        <v>5.860172820109977</v>
      </c>
      <c r="I11" s="10">
        <f t="shared" si="0"/>
        <v>-6.412652767792955</v>
      </c>
      <c r="J11" s="13">
        <f t="shared" si="0"/>
        <v>0.6877745796091501</v>
      </c>
    </row>
    <row r="12" spans="1:10" ht="15">
      <c r="A12" s="12" t="s">
        <v>14</v>
      </c>
      <c r="B12" s="4">
        <v>34244</v>
      </c>
      <c r="C12" s="4">
        <v>6894</v>
      </c>
      <c r="D12" s="4">
        <f t="shared" si="1"/>
        <v>41138</v>
      </c>
      <c r="E12" s="4">
        <v>35340</v>
      </c>
      <c r="F12" s="4">
        <v>7213</v>
      </c>
      <c r="G12" s="4">
        <f t="shared" si="2"/>
        <v>42553</v>
      </c>
      <c r="H12" s="6">
        <f>+((E12-B12)/B12)*100</f>
        <v>3.200560682163299</v>
      </c>
      <c r="I12" s="6">
        <f t="shared" si="0"/>
        <v>4.627212068465332</v>
      </c>
      <c r="J12" s="7">
        <f t="shared" si="0"/>
        <v>3.439642179979581</v>
      </c>
    </row>
    <row r="13" spans="1:10" ht="15">
      <c r="A13" s="8" t="s">
        <v>15</v>
      </c>
      <c r="B13" s="9">
        <v>16957</v>
      </c>
      <c r="C13" s="9">
        <v>2777</v>
      </c>
      <c r="D13" s="9">
        <f t="shared" si="1"/>
        <v>19734</v>
      </c>
      <c r="E13" s="9">
        <v>21157</v>
      </c>
      <c r="F13" s="9">
        <v>2195</v>
      </c>
      <c r="G13" s="9">
        <f t="shared" si="2"/>
        <v>23352</v>
      </c>
      <c r="H13" s="10">
        <f>+((E13-B13)/B13)*100</f>
        <v>24.76853216960547</v>
      </c>
      <c r="I13" s="10">
        <f t="shared" si="0"/>
        <v>-20.957868203096865</v>
      </c>
      <c r="J13" s="11">
        <f t="shared" si="0"/>
        <v>18.33384007297051</v>
      </c>
    </row>
    <row r="14" spans="1:10" ht="15">
      <c r="A14" s="12" t="s">
        <v>16</v>
      </c>
      <c r="B14" s="4">
        <v>7232</v>
      </c>
      <c r="C14" s="4">
        <v>227</v>
      </c>
      <c r="D14" s="4">
        <f t="shared" si="1"/>
        <v>7459</v>
      </c>
      <c r="E14" s="4">
        <v>7832</v>
      </c>
      <c r="F14" s="4">
        <v>203</v>
      </c>
      <c r="G14" s="4">
        <f t="shared" si="2"/>
        <v>8035</v>
      </c>
      <c r="H14" s="6">
        <f>+((E14-B14)/B14)*100</f>
        <v>8.29646017699115</v>
      </c>
      <c r="I14" s="6">
        <f t="shared" si="0"/>
        <v>-10.572687224669604</v>
      </c>
      <c r="J14" s="7">
        <f t="shared" si="0"/>
        <v>7.722214774098404</v>
      </c>
    </row>
    <row r="15" spans="1:10" ht="15">
      <c r="A15" s="8" t="s">
        <v>17</v>
      </c>
      <c r="B15" s="9">
        <v>14303</v>
      </c>
      <c r="C15" s="9">
        <v>1414</v>
      </c>
      <c r="D15" s="9">
        <f t="shared" si="1"/>
        <v>15717</v>
      </c>
      <c r="E15" s="9">
        <v>14934</v>
      </c>
      <c r="F15" s="9">
        <v>1351</v>
      </c>
      <c r="G15" s="9">
        <f t="shared" si="2"/>
        <v>16285</v>
      </c>
      <c r="H15" s="10">
        <f>+((E15-B15)/B15)*100</f>
        <v>4.411661889114172</v>
      </c>
      <c r="I15" s="10">
        <f t="shared" si="0"/>
        <v>-4.455445544554455</v>
      </c>
      <c r="J15" s="11">
        <f t="shared" si="0"/>
        <v>3.6139212317872365</v>
      </c>
    </row>
    <row r="16" spans="1:10" ht="15">
      <c r="A16" s="12" t="s">
        <v>18</v>
      </c>
      <c r="B16" s="4">
        <v>1302</v>
      </c>
      <c r="C16" s="4"/>
      <c r="D16" s="4">
        <f t="shared" si="1"/>
        <v>1302</v>
      </c>
      <c r="E16" s="4">
        <v>1560</v>
      </c>
      <c r="F16" s="4"/>
      <c r="G16" s="4">
        <f t="shared" si="2"/>
        <v>1560</v>
      </c>
      <c r="H16" s="6">
        <f>+((E16-B16)/B16)*100</f>
        <v>19.81566820276498</v>
      </c>
      <c r="I16" s="6"/>
      <c r="J16" s="7">
        <f t="shared" si="0"/>
        <v>19.81566820276498</v>
      </c>
    </row>
    <row r="17" spans="1:10" ht="15">
      <c r="A17" s="8" t="s">
        <v>19</v>
      </c>
      <c r="B17" s="9">
        <v>1514</v>
      </c>
      <c r="C17" s="9">
        <v>1</v>
      </c>
      <c r="D17" s="9">
        <f t="shared" si="1"/>
        <v>1515</v>
      </c>
      <c r="E17" s="9">
        <v>1697</v>
      </c>
      <c r="F17" s="9"/>
      <c r="G17" s="9">
        <f t="shared" si="2"/>
        <v>1697</v>
      </c>
      <c r="H17" s="10">
        <f>+((E17-B17)/B17)*100</f>
        <v>12.087186261558784</v>
      </c>
      <c r="I17" s="10">
        <f>+((F17-C17)/C17)*100</f>
        <v>-100</v>
      </c>
      <c r="J17" s="11">
        <f t="shared" si="0"/>
        <v>12.013201320132014</v>
      </c>
    </row>
    <row r="18" spans="1:10" ht="15">
      <c r="A18" s="12" t="s">
        <v>20</v>
      </c>
      <c r="B18" s="4">
        <v>1074</v>
      </c>
      <c r="C18" s="4">
        <v>19</v>
      </c>
      <c r="D18" s="4">
        <f t="shared" si="1"/>
        <v>1093</v>
      </c>
      <c r="E18" s="4">
        <v>1052</v>
      </c>
      <c r="F18" s="4">
        <v>26</v>
      </c>
      <c r="G18" s="4">
        <f t="shared" si="2"/>
        <v>1078</v>
      </c>
      <c r="H18" s="6">
        <f>+((E18-B18)/B18)*100</f>
        <v>-2.0484171322160147</v>
      </c>
      <c r="I18" s="6">
        <f>+((F18-C18)/C18)*100</f>
        <v>36.84210526315789</v>
      </c>
      <c r="J18" s="7">
        <f t="shared" si="0"/>
        <v>-1.3723696248856359</v>
      </c>
    </row>
    <row r="19" spans="1:10" ht="15">
      <c r="A19" s="8" t="s">
        <v>63</v>
      </c>
      <c r="B19" s="9">
        <v>12979</v>
      </c>
      <c r="C19" s="9"/>
      <c r="D19" s="9">
        <f t="shared" si="1"/>
        <v>12979</v>
      </c>
      <c r="E19" s="9">
        <v>15336</v>
      </c>
      <c r="F19" s="9"/>
      <c r="G19" s="9">
        <f t="shared" si="2"/>
        <v>15336</v>
      </c>
      <c r="H19" s="10">
        <f>+((E19-B19)/B19)*100</f>
        <v>18.16010478465213</v>
      </c>
      <c r="I19" s="10"/>
      <c r="J19" s="11">
        <f t="shared" si="0"/>
        <v>18.16010478465213</v>
      </c>
    </row>
    <row r="20" spans="1:10" ht="15">
      <c r="A20" s="12" t="s">
        <v>21</v>
      </c>
      <c r="B20" s="4">
        <v>5700</v>
      </c>
      <c r="C20" s="4">
        <v>88</v>
      </c>
      <c r="D20" s="4">
        <f t="shared" si="1"/>
        <v>5788</v>
      </c>
      <c r="E20" s="4">
        <v>6601</v>
      </c>
      <c r="F20" s="4">
        <v>118</v>
      </c>
      <c r="G20" s="4">
        <f t="shared" si="2"/>
        <v>6719</v>
      </c>
      <c r="H20" s="6">
        <f>+((E20-B20)/B20)*100</f>
        <v>15.80701754385965</v>
      </c>
      <c r="I20" s="6">
        <f>+((F20-C20)/C20)*100</f>
        <v>34.090909090909086</v>
      </c>
      <c r="J20" s="7">
        <f>+((G20-D20)/D20)*100</f>
        <v>16.085003455425017</v>
      </c>
    </row>
    <row r="21" spans="1:10" ht="15">
      <c r="A21" s="8" t="s">
        <v>22</v>
      </c>
      <c r="B21" s="9">
        <v>137</v>
      </c>
      <c r="C21" s="9"/>
      <c r="D21" s="9">
        <f t="shared" si="1"/>
        <v>137</v>
      </c>
      <c r="E21" s="9">
        <v>152</v>
      </c>
      <c r="F21" s="9"/>
      <c r="G21" s="9">
        <f t="shared" si="2"/>
        <v>152</v>
      </c>
      <c r="H21" s="10">
        <f aca="true" t="shared" si="3" ref="H21:J60">+((E21-B21)/B21)*100</f>
        <v>10.948905109489052</v>
      </c>
      <c r="I21" s="10"/>
      <c r="J21" s="11">
        <f aca="true" t="shared" si="4" ref="J21:J58">+((G21-D21)/D21)*100</f>
        <v>10.948905109489052</v>
      </c>
    </row>
    <row r="22" spans="1:10" ht="15">
      <c r="A22" s="12" t="s">
        <v>23</v>
      </c>
      <c r="B22" s="4">
        <v>3307</v>
      </c>
      <c r="C22" s="4">
        <v>2</v>
      </c>
      <c r="D22" s="4">
        <f t="shared" si="1"/>
        <v>3309</v>
      </c>
      <c r="E22" s="4">
        <v>1354</v>
      </c>
      <c r="F22" s="4">
        <v>4</v>
      </c>
      <c r="G22" s="4">
        <f t="shared" si="2"/>
        <v>1358</v>
      </c>
      <c r="H22" s="6">
        <f t="shared" si="3"/>
        <v>-59.056546719080735</v>
      </c>
      <c r="I22" s="6">
        <f t="shared" si="3"/>
        <v>100</v>
      </c>
      <c r="J22" s="7">
        <f t="shared" si="4"/>
        <v>-58.9604110003022</v>
      </c>
    </row>
    <row r="23" spans="1:10" ht="15">
      <c r="A23" s="8" t="s">
        <v>24</v>
      </c>
      <c r="B23" s="9">
        <v>1068</v>
      </c>
      <c r="C23" s="9"/>
      <c r="D23" s="9">
        <f t="shared" si="1"/>
        <v>1068</v>
      </c>
      <c r="E23" s="9">
        <v>1142</v>
      </c>
      <c r="F23" s="9">
        <v>3</v>
      </c>
      <c r="G23" s="9">
        <f t="shared" si="2"/>
        <v>1145</v>
      </c>
      <c r="H23" s="10">
        <f t="shared" si="3"/>
        <v>6.928838951310862</v>
      </c>
      <c r="I23" s="10"/>
      <c r="J23" s="11">
        <f t="shared" si="4"/>
        <v>7.209737827715355</v>
      </c>
    </row>
    <row r="24" spans="1:10" ht="15">
      <c r="A24" s="12" t="s">
        <v>25</v>
      </c>
      <c r="B24" s="4">
        <v>6787</v>
      </c>
      <c r="C24" s="4">
        <v>396</v>
      </c>
      <c r="D24" s="4">
        <f t="shared" si="1"/>
        <v>7183</v>
      </c>
      <c r="E24" s="4">
        <v>5909</v>
      </c>
      <c r="F24" s="4">
        <v>320</v>
      </c>
      <c r="G24" s="4">
        <f t="shared" si="2"/>
        <v>6229</v>
      </c>
      <c r="H24" s="6">
        <f t="shared" si="3"/>
        <v>-12.93649624281715</v>
      </c>
      <c r="I24" s="6">
        <f t="shared" si="3"/>
        <v>-19.19191919191919</v>
      </c>
      <c r="J24" s="7">
        <f t="shared" si="4"/>
        <v>-13.281358763747738</v>
      </c>
    </row>
    <row r="25" spans="1:10" ht="15">
      <c r="A25" s="8" t="s">
        <v>26</v>
      </c>
      <c r="B25" s="9">
        <v>696</v>
      </c>
      <c r="C25" s="9">
        <v>11</v>
      </c>
      <c r="D25" s="9">
        <f t="shared" si="1"/>
        <v>707</v>
      </c>
      <c r="E25" s="9">
        <v>4207</v>
      </c>
      <c r="F25" s="9">
        <v>73</v>
      </c>
      <c r="G25" s="9">
        <f t="shared" si="2"/>
        <v>4280</v>
      </c>
      <c r="H25" s="10">
        <f t="shared" si="3"/>
        <v>504.4540229885057</v>
      </c>
      <c r="I25" s="10">
        <f t="shared" si="3"/>
        <v>563.6363636363636</v>
      </c>
      <c r="J25" s="11">
        <f t="shared" si="4"/>
        <v>505.3748231966054</v>
      </c>
    </row>
    <row r="26" spans="1:10" ht="15">
      <c r="A26" s="12" t="s">
        <v>27</v>
      </c>
      <c r="B26" s="4">
        <v>66</v>
      </c>
      <c r="C26" s="4"/>
      <c r="D26" s="4">
        <f t="shared" si="1"/>
        <v>66</v>
      </c>
      <c r="E26" s="4">
        <v>108</v>
      </c>
      <c r="F26" s="4"/>
      <c r="G26" s="4">
        <f t="shared" si="2"/>
        <v>108</v>
      </c>
      <c r="H26" s="6">
        <f t="shared" si="3"/>
        <v>63.63636363636363</v>
      </c>
      <c r="I26" s="6"/>
      <c r="J26" s="7">
        <f t="shared" si="4"/>
        <v>63.63636363636363</v>
      </c>
    </row>
    <row r="27" spans="1:10" ht="15">
      <c r="A27" s="8" t="s">
        <v>28</v>
      </c>
      <c r="B27" s="9">
        <v>5737</v>
      </c>
      <c r="C27" s="9">
        <v>63</v>
      </c>
      <c r="D27" s="9">
        <f t="shared" si="1"/>
        <v>5800</v>
      </c>
      <c r="E27" s="9">
        <v>5784</v>
      </c>
      <c r="F27" s="9">
        <v>77</v>
      </c>
      <c r="G27" s="9">
        <f t="shared" si="2"/>
        <v>5861</v>
      </c>
      <c r="H27" s="10">
        <f t="shared" si="3"/>
        <v>0.8192435070594387</v>
      </c>
      <c r="I27" s="10">
        <f t="shared" si="3"/>
        <v>22.22222222222222</v>
      </c>
      <c r="J27" s="11">
        <f t="shared" si="4"/>
        <v>1.0517241379310345</v>
      </c>
    </row>
    <row r="28" spans="1:10" ht="15">
      <c r="A28" s="12" t="s">
        <v>29</v>
      </c>
      <c r="B28" s="4">
        <v>12642</v>
      </c>
      <c r="C28" s="4">
        <v>193</v>
      </c>
      <c r="D28" s="4">
        <f t="shared" si="1"/>
        <v>12835</v>
      </c>
      <c r="E28" s="4">
        <v>13117</v>
      </c>
      <c r="F28" s="4">
        <v>138</v>
      </c>
      <c r="G28" s="4">
        <f t="shared" si="2"/>
        <v>13255</v>
      </c>
      <c r="H28" s="6">
        <f t="shared" si="3"/>
        <v>3.757316880240468</v>
      </c>
      <c r="I28" s="6">
        <f t="shared" si="3"/>
        <v>-28.497409326424872</v>
      </c>
      <c r="J28" s="7">
        <f t="shared" si="4"/>
        <v>3.272302298402805</v>
      </c>
    </row>
    <row r="29" spans="1:10" ht="15">
      <c r="A29" s="8" t="s">
        <v>30</v>
      </c>
      <c r="B29" s="9">
        <v>6160</v>
      </c>
      <c r="C29" s="9">
        <v>331</v>
      </c>
      <c r="D29" s="9">
        <f t="shared" si="1"/>
        <v>6491</v>
      </c>
      <c r="E29" s="9">
        <v>6310</v>
      </c>
      <c r="F29" s="9">
        <v>235</v>
      </c>
      <c r="G29" s="9">
        <f t="shared" si="2"/>
        <v>6545</v>
      </c>
      <c r="H29" s="10">
        <f t="shared" si="3"/>
        <v>2.4350649350649354</v>
      </c>
      <c r="I29" s="10">
        <f t="shared" si="3"/>
        <v>-29.003021148036257</v>
      </c>
      <c r="J29" s="11">
        <f t="shared" si="4"/>
        <v>0.8319211215529193</v>
      </c>
    </row>
    <row r="30" spans="1:10" ht="15">
      <c r="A30" s="12" t="s">
        <v>31</v>
      </c>
      <c r="B30" s="4">
        <v>2394</v>
      </c>
      <c r="C30" s="4">
        <v>16</v>
      </c>
      <c r="D30" s="4">
        <f t="shared" si="1"/>
        <v>2410</v>
      </c>
      <c r="E30" s="4">
        <v>2391</v>
      </c>
      <c r="F30" s="4">
        <v>14</v>
      </c>
      <c r="G30" s="4">
        <f t="shared" si="2"/>
        <v>2405</v>
      </c>
      <c r="H30" s="5">
        <f t="shared" si="3"/>
        <v>-0.12531328320802004</v>
      </c>
      <c r="I30" s="6">
        <f t="shared" si="3"/>
        <v>-12.5</v>
      </c>
      <c r="J30" s="14">
        <f t="shared" si="4"/>
        <v>-0.2074688796680498</v>
      </c>
    </row>
    <row r="31" spans="1:10" ht="15">
      <c r="A31" s="8" t="s">
        <v>64</v>
      </c>
      <c r="B31" s="9">
        <v>4085</v>
      </c>
      <c r="C31" s="9">
        <v>397</v>
      </c>
      <c r="D31" s="9">
        <f t="shared" si="1"/>
        <v>4482</v>
      </c>
      <c r="E31" s="9">
        <v>4241</v>
      </c>
      <c r="F31" s="9">
        <v>482</v>
      </c>
      <c r="G31" s="9">
        <f t="shared" si="2"/>
        <v>4723</v>
      </c>
      <c r="H31" s="10">
        <f t="shared" si="3"/>
        <v>3.8188494492044063</v>
      </c>
      <c r="I31" s="10">
        <f t="shared" si="3"/>
        <v>21.41057934508816</v>
      </c>
      <c r="J31" s="11">
        <f t="shared" si="4"/>
        <v>5.3770638107987505</v>
      </c>
    </row>
    <row r="32" spans="1:10" ht="15">
      <c r="A32" s="12" t="s">
        <v>32</v>
      </c>
      <c r="B32" s="4"/>
      <c r="C32" s="4"/>
      <c r="D32" s="4"/>
      <c r="E32" s="4">
        <v>238</v>
      </c>
      <c r="F32" s="4"/>
      <c r="G32" s="4">
        <f>+E32+F32</f>
        <v>238</v>
      </c>
      <c r="H32" s="6"/>
      <c r="I32" s="6"/>
      <c r="J32" s="7"/>
    </row>
    <row r="33" spans="1:10" ht="15">
      <c r="A33" s="8" t="s">
        <v>33</v>
      </c>
      <c r="B33" s="9">
        <v>6292</v>
      </c>
      <c r="C33" s="9">
        <v>2699</v>
      </c>
      <c r="D33" s="9">
        <f t="shared" si="1"/>
        <v>8991</v>
      </c>
      <c r="E33" s="9">
        <v>6550</v>
      </c>
      <c r="F33" s="9">
        <v>2351</v>
      </c>
      <c r="G33" s="9">
        <f t="shared" si="2"/>
        <v>8901</v>
      </c>
      <c r="H33" s="10">
        <f t="shared" si="3"/>
        <v>4.100445009535918</v>
      </c>
      <c r="I33" s="10">
        <f t="shared" si="3"/>
        <v>-12.893664320118562</v>
      </c>
      <c r="J33" s="11">
        <f t="shared" si="4"/>
        <v>-1.001001001001001</v>
      </c>
    </row>
    <row r="34" spans="1:10" ht="15">
      <c r="A34" s="12" t="s">
        <v>34</v>
      </c>
      <c r="B34" s="4">
        <v>1301</v>
      </c>
      <c r="C34" s="4"/>
      <c r="D34" s="4">
        <f t="shared" si="1"/>
        <v>1301</v>
      </c>
      <c r="E34" s="4">
        <v>1445</v>
      </c>
      <c r="F34" s="4"/>
      <c r="G34" s="4">
        <f t="shared" si="2"/>
        <v>1445</v>
      </c>
      <c r="H34" s="6">
        <f t="shared" si="3"/>
        <v>11.068408916218294</v>
      </c>
      <c r="I34" s="6"/>
      <c r="J34" s="7">
        <f t="shared" si="4"/>
        <v>11.068408916218294</v>
      </c>
    </row>
    <row r="35" spans="1:10" ht="15">
      <c r="A35" s="8" t="s">
        <v>35</v>
      </c>
      <c r="B35" s="9">
        <v>12834</v>
      </c>
      <c r="C35" s="9">
        <v>795</v>
      </c>
      <c r="D35" s="9">
        <f t="shared" si="1"/>
        <v>13629</v>
      </c>
      <c r="E35" s="9">
        <v>20535</v>
      </c>
      <c r="F35" s="9">
        <v>1070</v>
      </c>
      <c r="G35" s="9">
        <f t="shared" si="2"/>
        <v>21605</v>
      </c>
      <c r="H35" s="10">
        <f t="shared" si="3"/>
        <v>60.00467508181393</v>
      </c>
      <c r="I35" s="10">
        <f t="shared" si="3"/>
        <v>34.59119496855346</v>
      </c>
      <c r="J35" s="11">
        <f t="shared" si="4"/>
        <v>58.52226869176022</v>
      </c>
    </row>
    <row r="36" spans="1:10" ht="15">
      <c r="A36" s="12" t="s">
        <v>36</v>
      </c>
      <c r="B36" s="4">
        <v>1755</v>
      </c>
      <c r="C36" s="4"/>
      <c r="D36" s="4">
        <f t="shared" si="1"/>
        <v>1755</v>
      </c>
      <c r="E36" s="4">
        <v>2176</v>
      </c>
      <c r="F36" s="4">
        <v>2</v>
      </c>
      <c r="G36" s="4">
        <f t="shared" si="2"/>
        <v>2178</v>
      </c>
      <c r="H36" s="6">
        <f t="shared" si="3"/>
        <v>23.988603988603987</v>
      </c>
      <c r="I36" s="6"/>
      <c r="J36" s="7">
        <f t="shared" si="4"/>
        <v>24.102564102564102</v>
      </c>
    </row>
    <row r="37" spans="1:10" ht="15">
      <c r="A37" s="8" t="s">
        <v>37</v>
      </c>
      <c r="B37" s="9">
        <v>2857</v>
      </c>
      <c r="C37" s="9">
        <v>8</v>
      </c>
      <c r="D37" s="9">
        <f t="shared" si="1"/>
        <v>2865</v>
      </c>
      <c r="E37" s="9">
        <v>2914</v>
      </c>
      <c r="F37" s="9">
        <v>10</v>
      </c>
      <c r="G37" s="9">
        <f t="shared" si="2"/>
        <v>2924</v>
      </c>
      <c r="H37" s="10">
        <f t="shared" si="3"/>
        <v>1.9950997549877492</v>
      </c>
      <c r="I37" s="10">
        <f t="shared" si="3"/>
        <v>25</v>
      </c>
      <c r="J37" s="11">
        <f t="shared" si="4"/>
        <v>2.0593368237347294</v>
      </c>
    </row>
    <row r="38" spans="1:10" ht="15">
      <c r="A38" s="12" t="s">
        <v>38</v>
      </c>
      <c r="B38" s="4">
        <v>808</v>
      </c>
      <c r="C38" s="4"/>
      <c r="D38" s="4">
        <f t="shared" si="1"/>
        <v>808</v>
      </c>
      <c r="E38" s="4">
        <v>770</v>
      </c>
      <c r="F38" s="4"/>
      <c r="G38" s="4">
        <f t="shared" si="2"/>
        <v>770</v>
      </c>
      <c r="H38" s="6">
        <f t="shared" si="3"/>
        <v>-4.702970297029703</v>
      </c>
      <c r="I38" s="6"/>
      <c r="J38" s="7">
        <f t="shared" si="4"/>
        <v>-4.702970297029703</v>
      </c>
    </row>
    <row r="39" spans="1:10" ht="15">
      <c r="A39" s="8" t="s">
        <v>39</v>
      </c>
      <c r="B39" s="9">
        <v>10788</v>
      </c>
      <c r="C39" s="9">
        <v>2287</v>
      </c>
      <c r="D39" s="9">
        <f t="shared" si="1"/>
        <v>13075</v>
      </c>
      <c r="E39" s="9">
        <v>12086</v>
      </c>
      <c r="F39" s="9">
        <v>1915</v>
      </c>
      <c r="G39" s="9">
        <f t="shared" si="2"/>
        <v>14001</v>
      </c>
      <c r="H39" s="10">
        <f t="shared" si="3"/>
        <v>12.031887282165368</v>
      </c>
      <c r="I39" s="10">
        <f t="shared" si="3"/>
        <v>-16.265850459116745</v>
      </c>
      <c r="J39" s="11">
        <f t="shared" si="4"/>
        <v>7.082217973231357</v>
      </c>
    </row>
    <row r="40" spans="1:10" ht="15">
      <c r="A40" s="12" t="s">
        <v>40</v>
      </c>
      <c r="B40" s="4">
        <v>669</v>
      </c>
      <c r="C40" s="4">
        <v>18</v>
      </c>
      <c r="D40" s="4">
        <f t="shared" si="1"/>
        <v>687</v>
      </c>
      <c r="E40" s="4">
        <v>729</v>
      </c>
      <c r="F40" s="4">
        <v>36</v>
      </c>
      <c r="G40" s="4">
        <f t="shared" si="2"/>
        <v>765</v>
      </c>
      <c r="H40" s="6">
        <f t="shared" si="3"/>
        <v>8.968609865470851</v>
      </c>
      <c r="I40" s="6">
        <f t="shared" si="3"/>
        <v>100</v>
      </c>
      <c r="J40" s="7">
        <f t="shared" si="4"/>
        <v>11.353711790393014</v>
      </c>
    </row>
    <row r="41" spans="1:10" ht="15">
      <c r="A41" s="8" t="s">
        <v>41</v>
      </c>
      <c r="B41" s="9">
        <v>8268</v>
      </c>
      <c r="C41" s="9">
        <v>796</v>
      </c>
      <c r="D41" s="9">
        <f t="shared" si="1"/>
        <v>9064</v>
      </c>
      <c r="E41" s="9">
        <v>7326</v>
      </c>
      <c r="F41" s="9">
        <v>697</v>
      </c>
      <c r="G41" s="9">
        <f t="shared" si="2"/>
        <v>8023</v>
      </c>
      <c r="H41" s="10">
        <f t="shared" si="3"/>
        <v>-11.393323657474602</v>
      </c>
      <c r="I41" s="10">
        <f t="shared" si="3"/>
        <v>-12.43718592964824</v>
      </c>
      <c r="J41" s="11">
        <f t="shared" si="4"/>
        <v>-11.484995586937334</v>
      </c>
    </row>
    <row r="42" spans="1:10" ht="15">
      <c r="A42" s="12" t="s">
        <v>42</v>
      </c>
      <c r="B42" s="4">
        <v>5925</v>
      </c>
      <c r="C42" s="4">
        <v>108</v>
      </c>
      <c r="D42" s="4">
        <f t="shared" si="1"/>
        <v>6033</v>
      </c>
      <c r="E42" s="4">
        <v>6418</v>
      </c>
      <c r="F42" s="4">
        <v>103</v>
      </c>
      <c r="G42" s="4">
        <f t="shared" si="2"/>
        <v>6521</v>
      </c>
      <c r="H42" s="6">
        <f t="shared" si="3"/>
        <v>8.320675105485233</v>
      </c>
      <c r="I42" s="6">
        <f t="shared" si="3"/>
        <v>-4.62962962962963</v>
      </c>
      <c r="J42" s="7">
        <f t="shared" si="4"/>
        <v>8.088844687551799</v>
      </c>
    </row>
    <row r="43" spans="1:10" ht="15">
      <c r="A43" s="8" t="s">
        <v>43</v>
      </c>
      <c r="B43" s="9">
        <v>3247</v>
      </c>
      <c r="C43" s="9"/>
      <c r="D43" s="9">
        <f t="shared" si="1"/>
        <v>3247</v>
      </c>
      <c r="E43" s="9">
        <v>3991</v>
      </c>
      <c r="F43" s="9">
        <v>4</v>
      </c>
      <c r="G43" s="9">
        <f t="shared" si="2"/>
        <v>3995</v>
      </c>
      <c r="H43" s="10">
        <f t="shared" si="3"/>
        <v>22.913458577148138</v>
      </c>
      <c r="I43" s="10"/>
      <c r="J43" s="11">
        <f t="shared" si="4"/>
        <v>23.036649214659686</v>
      </c>
    </row>
    <row r="44" spans="1:10" ht="15">
      <c r="A44" s="12" t="s">
        <v>44</v>
      </c>
      <c r="B44" s="4">
        <v>2096</v>
      </c>
      <c r="C44" s="4">
        <v>12</v>
      </c>
      <c r="D44" s="4">
        <f t="shared" si="1"/>
        <v>2108</v>
      </c>
      <c r="E44" s="4">
        <v>2282</v>
      </c>
      <c r="F44" s="4">
        <v>14</v>
      </c>
      <c r="G44" s="4">
        <f t="shared" si="2"/>
        <v>2296</v>
      </c>
      <c r="H44" s="6">
        <f t="shared" si="3"/>
        <v>8.874045801526718</v>
      </c>
      <c r="I44" s="6">
        <f t="shared" si="3"/>
        <v>16.666666666666664</v>
      </c>
      <c r="J44" s="7">
        <f t="shared" si="4"/>
        <v>8.918406072106261</v>
      </c>
    </row>
    <row r="45" spans="1:10" ht="15">
      <c r="A45" s="8" t="s">
        <v>45</v>
      </c>
      <c r="B45" s="9">
        <v>2709</v>
      </c>
      <c r="C45" s="9">
        <v>69</v>
      </c>
      <c r="D45" s="9">
        <f t="shared" si="1"/>
        <v>2778</v>
      </c>
      <c r="E45" s="9">
        <v>3416</v>
      </c>
      <c r="F45" s="9">
        <v>104</v>
      </c>
      <c r="G45" s="9">
        <f t="shared" si="2"/>
        <v>3520</v>
      </c>
      <c r="H45" s="10">
        <f t="shared" si="3"/>
        <v>26.098191214470283</v>
      </c>
      <c r="I45" s="10">
        <f t="shared" si="3"/>
        <v>50.72463768115942</v>
      </c>
      <c r="J45" s="11">
        <f t="shared" si="4"/>
        <v>26.709863210943123</v>
      </c>
    </row>
    <row r="46" spans="1:10" ht="15">
      <c r="A46" s="12" t="s">
        <v>46</v>
      </c>
      <c r="B46" s="4"/>
      <c r="C46" s="4"/>
      <c r="D46" s="4"/>
      <c r="E46" s="4">
        <v>1429</v>
      </c>
      <c r="F46" s="4">
        <v>8</v>
      </c>
      <c r="G46" s="4">
        <f>+E46+F46</f>
        <v>1437</v>
      </c>
      <c r="H46" s="6"/>
      <c r="I46" s="6"/>
      <c r="J46" s="7"/>
    </row>
    <row r="47" spans="1:10" ht="15">
      <c r="A47" s="8" t="s">
        <v>47</v>
      </c>
      <c r="B47" s="9">
        <v>12421</v>
      </c>
      <c r="C47" s="9">
        <v>788</v>
      </c>
      <c r="D47" s="9">
        <f t="shared" si="1"/>
        <v>13209</v>
      </c>
      <c r="E47" s="9">
        <v>15025</v>
      </c>
      <c r="F47" s="9">
        <v>776</v>
      </c>
      <c r="G47" s="9">
        <f t="shared" si="2"/>
        <v>15801</v>
      </c>
      <c r="H47" s="10">
        <f t="shared" si="3"/>
        <v>20.964495612269545</v>
      </c>
      <c r="I47" s="10">
        <f t="shared" si="3"/>
        <v>-1.5228426395939088</v>
      </c>
      <c r="J47" s="11">
        <f t="shared" si="4"/>
        <v>19.622984328866682</v>
      </c>
    </row>
    <row r="48" spans="1:10" ht="15">
      <c r="A48" s="12" t="s">
        <v>48</v>
      </c>
      <c r="B48" s="4">
        <v>358</v>
      </c>
      <c r="C48" s="4"/>
      <c r="D48" s="4">
        <f t="shared" si="1"/>
        <v>358</v>
      </c>
      <c r="E48" s="4">
        <v>990</v>
      </c>
      <c r="F48" s="4"/>
      <c r="G48" s="4">
        <f t="shared" si="2"/>
        <v>990</v>
      </c>
      <c r="H48" s="6">
        <f t="shared" si="3"/>
        <v>176.53631284916202</v>
      </c>
      <c r="I48" s="6"/>
      <c r="J48" s="7">
        <f t="shared" si="4"/>
        <v>176.53631284916202</v>
      </c>
    </row>
    <row r="49" spans="1:10" ht="15">
      <c r="A49" s="8" t="s">
        <v>49</v>
      </c>
      <c r="B49" s="9">
        <v>1056</v>
      </c>
      <c r="C49" s="9"/>
      <c r="D49" s="9">
        <f t="shared" si="1"/>
        <v>1056</v>
      </c>
      <c r="E49" s="9">
        <v>978</v>
      </c>
      <c r="F49" s="9">
        <v>4</v>
      </c>
      <c r="G49" s="9">
        <f t="shared" si="2"/>
        <v>982</v>
      </c>
      <c r="H49" s="10">
        <f t="shared" si="3"/>
        <v>-7.386363636363637</v>
      </c>
      <c r="I49" s="10"/>
      <c r="J49" s="11">
        <f t="shared" si="4"/>
        <v>-7.007575757575757</v>
      </c>
    </row>
    <row r="50" spans="1:10" ht="15">
      <c r="A50" s="12" t="s">
        <v>50</v>
      </c>
      <c r="B50" s="4">
        <v>3234</v>
      </c>
      <c r="C50" s="4">
        <v>78</v>
      </c>
      <c r="D50" s="4">
        <f t="shared" si="1"/>
        <v>3312</v>
      </c>
      <c r="E50" s="4">
        <v>3903</v>
      </c>
      <c r="F50" s="4">
        <v>57</v>
      </c>
      <c r="G50" s="4">
        <f t="shared" si="2"/>
        <v>3960</v>
      </c>
      <c r="H50" s="6">
        <f t="shared" si="3"/>
        <v>20.686456400742117</v>
      </c>
      <c r="I50" s="6">
        <f t="shared" si="3"/>
        <v>-26.923076923076923</v>
      </c>
      <c r="J50" s="7">
        <f t="shared" si="4"/>
        <v>19.565217391304348</v>
      </c>
    </row>
    <row r="51" spans="1:10" ht="15">
      <c r="A51" s="8" t="s">
        <v>51</v>
      </c>
      <c r="B51" s="9">
        <v>4540</v>
      </c>
      <c r="C51" s="9">
        <v>90</v>
      </c>
      <c r="D51" s="9">
        <f t="shared" si="1"/>
        <v>4630</v>
      </c>
      <c r="E51" s="9">
        <v>5119</v>
      </c>
      <c r="F51" s="9">
        <v>154</v>
      </c>
      <c r="G51" s="9">
        <f t="shared" si="2"/>
        <v>5273</v>
      </c>
      <c r="H51" s="10">
        <f t="shared" si="3"/>
        <v>12.753303964757709</v>
      </c>
      <c r="I51" s="10">
        <f t="shared" si="3"/>
        <v>71.11111111111111</v>
      </c>
      <c r="J51" s="11">
        <f t="shared" si="4"/>
        <v>13.88768898488121</v>
      </c>
    </row>
    <row r="52" spans="1:10" ht="15">
      <c r="A52" s="12" t="s">
        <v>52</v>
      </c>
      <c r="B52" s="4">
        <v>2106</v>
      </c>
      <c r="C52" s="4">
        <v>3</v>
      </c>
      <c r="D52" s="4">
        <f t="shared" si="1"/>
        <v>2109</v>
      </c>
      <c r="E52" s="4">
        <v>2254</v>
      </c>
      <c r="F52" s="4">
        <v>2</v>
      </c>
      <c r="G52" s="4">
        <f t="shared" si="2"/>
        <v>2256</v>
      </c>
      <c r="H52" s="6">
        <f t="shared" si="3"/>
        <v>7.027540360873694</v>
      </c>
      <c r="I52" s="6">
        <f t="shared" si="3"/>
        <v>-33.33333333333333</v>
      </c>
      <c r="J52" s="7">
        <f t="shared" si="4"/>
        <v>6.970128022759601</v>
      </c>
    </row>
    <row r="53" spans="1:10" ht="15">
      <c r="A53" s="8" t="s">
        <v>53</v>
      </c>
      <c r="B53" s="9">
        <v>17770</v>
      </c>
      <c r="C53" s="9">
        <v>790</v>
      </c>
      <c r="D53" s="9">
        <f t="shared" si="1"/>
        <v>18560</v>
      </c>
      <c r="E53" s="9">
        <v>22815</v>
      </c>
      <c r="F53" s="9">
        <v>1897</v>
      </c>
      <c r="G53" s="9">
        <f t="shared" si="2"/>
        <v>24712</v>
      </c>
      <c r="H53" s="10">
        <f t="shared" si="3"/>
        <v>28.39054586381542</v>
      </c>
      <c r="I53" s="10">
        <f t="shared" si="3"/>
        <v>140.126582278481</v>
      </c>
      <c r="J53" s="11">
        <f t="shared" si="4"/>
        <v>33.14655172413793</v>
      </c>
    </row>
    <row r="54" spans="1:10" ht="15">
      <c r="A54" s="12" t="s">
        <v>54</v>
      </c>
      <c r="B54" s="4">
        <v>845</v>
      </c>
      <c r="C54" s="4"/>
      <c r="D54" s="4">
        <f t="shared" si="1"/>
        <v>845</v>
      </c>
      <c r="E54" s="4">
        <v>1121</v>
      </c>
      <c r="F54" s="4"/>
      <c r="G54" s="4">
        <f t="shared" si="2"/>
        <v>1121</v>
      </c>
      <c r="H54" s="6">
        <f t="shared" si="3"/>
        <v>32.662721893491124</v>
      </c>
      <c r="I54" s="6"/>
      <c r="J54" s="7">
        <f t="shared" si="4"/>
        <v>32.662721893491124</v>
      </c>
    </row>
    <row r="55" spans="1:10" ht="15">
      <c r="A55" s="8" t="s">
        <v>55</v>
      </c>
      <c r="B55" s="9">
        <v>2088</v>
      </c>
      <c r="C55" s="9">
        <v>4</v>
      </c>
      <c r="D55" s="9">
        <f t="shared" si="1"/>
        <v>2092</v>
      </c>
      <c r="E55" s="9">
        <v>1711</v>
      </c>
      <c r="F55" s="9">
        <v>7</v>
      </c>
      <c r="G55" s="9">
        <f t="shared" si="2"/>
        <v>1718</v>
      </c>
      <c r="H55" s="10">
        <f t="shared" si="3"/>
        <v>-18.055555555555554</v>
      </c>
      <c r="I55" s="10">
        <f t="shared" si="3"/>
        <v>75</v>
      </c>
      <c r="J55" s="11">
        <f t="shared" si="4"/>
        <v>-17.877629063097515</v>
      </c>
    </row>
    <row r="56" spans="1:10" ht="15">
      <c r="A56" s="12" t="s">
        <v>56</v>
      </c>
      <c r="B56" s="4">
        <v>8595</v>
      </c>
      <c r="C56" s="4">
        <v>80</v>
      </c>
      <c r="D56" s="4">
        <f t="shared" si="1"/>
        <v>8675</v>
      </c>
      <c r="E56" s="4">
        <v>10320</v>
      </c>
      <c r="F56" s="4">
        <v>122</v>
      </c>
      <c r="G56" s="4">
        <f t="shared" si="2"/>
        <v>10442</v>
      </c>
      <c r="H56" s="6">
        <f t="shared" si="3"/>
        <v>20.069808027923212</v>
      </c>
      <c r="I56" s="6">
        <f t="shared" si="3"/>
        <v>52.5</v>
      </c>
      <c r="J56" s="7">
        <f t="shared" si="4"/>
        <v>20.368876080691642</v>
      </c>
    </row>
    <row r="57" spans="1:10" ht="15">
      <c r="A57" s="8" t="s">
        <v>65</v>
      </c>
      <c r="B57" s="9">
        <v>759</v>
      </c>
      <c r="C57" s="9">
        <v>233</v>
      </c>
      <c r="D57" s="9">
        <f t="shared" si="1"/>
        <v>992</v>
      </c>
      <c r="E57" s="9">
        <v>720</v>
      </c>
      <c r="F57" s="9">
        <v>191</v>
      </c>
      <c r="G57" s="9">
        <f t="shared" si="2"/>
        <v>911</v>
      </c>
      <c r="H57" s="10">
        <f t="shared" si="3"/>
        <v>-5.138339920948617</v>
      </c>
      <c r="I57" s="10">
        <f t="shared" si="3"/>
        <v>-18.025751072961373</v>
      </c>
      <c r="J57" s="11">
        <f t="shared" si="4"/>
        <v>-8.16532258064516</v>
      </c>
    </row>
    <row r="58" spans="1:10" ht="15">
      <c r="A58" s="12" t="s">
        <v>66</v>
      </c>
      <c r="B58" s="4">
        <v>183</v>
      </c>
      <c r="C58" s="4">
        <v>258</v>
      </c>
      <c r="D58" s="4">
        <f t="shared" si="1"/>
        <v>441</v>
      </c>
      <c r="E58" s="4">
        <v>169</v>
      </c>
      <c r="F58" s="4">
        <v>221</v>
      </c>
      <c r="G58" s="4">
        <f t="shared" si="2"/>
        <v>390</v>
      </c>
      <c r="H58" s="6">
        <f t="shared" si="3"/>
        <v>-7.650273224043716</v>
      </c>
      <c r="I58" s="6">
        <f t="shared" si="3"/>
        <v>-14.34108527131783</v>
      </c>
      <c r="J58" s="7">
        <f t="shared" si="4"/>
        <v>-11.564625850340136</v>
      </c>
    </row>
    <row r="59" spans="1:10" ht="15">
      <c r="A59" s="15" t="s">
        <v>57</v>
      </c>
      <c r="B59" s="16">
        <f>B60-SUM(B5+B9+B19+B31+B57+B58)</f>
        <v>573205</v>
      </c>
      <c r="C59" s="16">
        <f>C60-SUM(C5+C9+C19+C31+C57+C58)</f>
        <v>484354</v>
      </c>
      <c r="D59" s="16">
        <f>D60-SUM(D5+D9+D19+D31+D57+D58)</f>
        <v>1057559</v>
      </c>
      <c r="E59" s="16">
        <f>E60-SUM(E5+E9+E19+E31+E57+E58)</f>
        <v>619690</v>
      </c>
      <c r="F59" s="16">
        <f>F60-SUM(F5+F9+F19+F31+F57+F58)</f>
        <v>502968</v>
      </c>
      <c r="G59" s="16">
        <f>G60-SUM(G5+G9+G19+G31+G57+G58)</f>
        <v>1122658</v>
      </c>
      <c r="H59" s="17">
        <f>+((E59-B59)/B59)*100</f>
        <v>8.109664081785748</v>
      </c>
      <c r="I59" s="17">
        <f t="shared" si="3"/>
        <v>3.843056937694331</v>
      </c>
      <c r="J59" s="17">
        <f t="shared" si="3"/>
        <v>6.155590373681279</v>
      </c>
    </row>
    <row r="60" spans="1:10" ht="15">
      <c r="A60" s="18" t="s">
        <v>58</v>
      </c>
      <c r="B60" s="19">
        <f>SUM(B4:B58)</f>
        <v>697310</v>
      </c>
      <c r="C60" s="19">
        <f>SUM(C4:C58)</f>
        <v>555512</v>
      </c>
      <c r="D60" s="19">
        <f>SUM(D4:D58)</f>
        <v>1252822</v>
      </c>
      <c r="E60" s="19">
        <f>SUM(E4:E58)</f>
        <v>769066</v>
      </c>
      <c r="F60" s="19">
        <f>SUM(F4:F58)</f>
        <v>582698</v>
      </c>
      <c r="G60" s="19">
        <f>SUM(G4:G58)</f>
        <v>1351764</v>
      </c>
      <c r="H60" s="20">
        <f>+((E60-B60)/B60)*100</f>
        <v>10.290401686480905</v>
      </c>
      <c r="I60" s="20">
        <f t="shared" si="3"/>
        <v>4.893863678912426</v>
      </c>
      <c r="J60" s="20">
        <f t="shared" si="3"/>
        <v>7.897530535064039</v>
      </c>
    </row>
    <row r="61" spans="1:10" ht="15.75" thickBot="1">
      <c r="A61" s="21" t="s">
        <v>59</v>
      </c>
      <c r="B61" s="61">
        <v>306372</v>
      </c>
      <c r="C61" s="61"/>
      <c r="D61" s="61"/>
      <c r="E61" s="61">
        <v>332939</v>
      </c>
      <c r="F61" s="61"/>
      <c r="G61" s="61"/>
      <c r="H61" s="62">
        <f>+((E61-B61)/B61)*100</f>
        <v>8.671484339299935</v>
      </c>
      <c r="I61" s="62"/>
      <c r="J61" s="63"/>
    </row>
    <row r="62" spans="1:10" ht="15">
      <c r="A62" s="22" t="s">
        <v>60</v>
      </c>
      <c r="B62" s="23"/>
      <c r="C62" s="23"/>
      <c r="D62" s="23">
        <f>+D60+B61</f>
        <v>1559194</v>
      </c>
      <c r="E62" s="23"/>
      <c r="F62" s="23"/>
      <c r="G62" s="23">
        <f>+G60+E61</f>
        <v>1684703</v>
      </c>
      <c r="H62" s="24"/>
      <c r="I62" s="24"/>
      <c r="J62" s="24">
        <f>+((G62-D62)/D62)*100</f>
        <v>8.049607681917708</v>
      </c>
    </row>
    <row r="63" spans="1:10" ht="15">
      <c r="A63" s="46"/>
      <c r="B63" s="47"/>
      <c r="C63" s="47"/>
      <c r="D63" s="47"/>
      <c r="E63" s="47"/>
      <c r="F63" s="47"/>
      <c r="G63" s="47"/>
      <c r="H63" s="47"/>
      <c r="I63" s="47"/>
      <c r="J63" s="48"/>
    </row>
    <row r="64" spans="1:10" ht="15.75" thickBot="1">
      <c r="A64" s="49"/>
      <c r="B64" s="50"/>
      <c r="C64" s="50"/>
      <c r="D64" s="50"/>
      <c r="E64" s="50"/>
      <c r="F64" s="50"/>
      <c r="G64" s="50"/>
      <c r="H64" s="50"/>
      <c r="I64" s="50"/>
      <c r="J64" s="51"/>
    </row>
    <row r="65" spans="1:10" ht="49.5" customHeight="1">
      <c r="A65" s="52" t="s">
        <v>67</v>
      </c>
      <c r="B65" s="52"/>
      <c r="C65" s="52"/>
      <c r="D65" s="52"/>
      <c r="E65" s="52"/>
      <c r="F65" s="52"/>
      <c r="G65" s="52"/>
      <c r="H65" s="52"/>
      <c r="I65" s="52"/>
      <c r="J65" s="52"/>
    </row>
    <row r="71" spans="2:7" ht="15">
      <c r="B71" s="25"/>
      <c r="C71" s="25"/>
      <c r="D71" s="25"/>
      <c r="E71" s="25"/>
      <c r="F71" s="25"/>
      <c r="G71" s="25"/>
    </row>
    <row r="72" spans="2:7" ht="15">
      <c r="B72" s="25"/>
      <c r="C72" s="25"/>
      <c r="D72" s="25"/>
      <c r="E72" s="25"/>
      <c r="F72" s="25"/>
      <c r="G72" s="25"/>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9"/>
  <sheetViews>
    <sheetView zoomScale="80" zoomScaleNormal="80" zoomScalePageLayoutView="0" workbookViewId="0" topLeftCell="A37">
      <selection activeCell="A64" sqref="A64:J64"/>
    </sheetView>
  </sheetViews>
  <sheetFormatPr defaultColWidth="9.140625" defaultRowHeight="15"/>
  <cols>
    <col min="1" max="1" width="27.8515625" style="0" customWidth="1"/>
    <col min="2" max="10" width="14.28125" style="0" customWidth="1"/>
  </cols>
  <sheetData>
    <row r="1" spans="1:10" ht="25.5" customHeight="1">
      <c r="A1" s="53" t="s">
        <v>73</v>
      </c>
      <c r="B1" s="54"/>
      <c r="C1" s="54"/>
      <c r="D1" s="54"/>
      <c r="E1" s="54"/>
      <c r="F1" s="54"/>
      <c r="G1" s="54"/>
      <c r="H1" s="54"/>
      <c r="I1" s="54"/>
      <c r="J1" s="55"/>
    </row>
    <row r="2" spans="1:10" ht="32.25"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2" t="s">
        <v>8</v>
      </c>
      <c r="B4" s="4">
        <v>122712</v>
      </c>
      <c r="C4" s="4">
        <v>262409</v>
      </c>
      <c r="D4" s="4">
        <f>+B4+C4</f>
        <v>385121</v>
      </c>
      <c r="E4" s="4">
        <v>123582</v>
      </c>
      <c r="F4" s="4">
        <v>287481</v>
      </c>
      <c r="G4" s="4">
        <f>+E4+F4</f>
        <v>411063</v>
      </c>
      <c r="H4" s="6">
        <f>+((E4-B4)/B4)*100</f>
        <v>0.7089771171523567</v>
      </c>
      <c r="I4" s="6">
        <f aca="true" t="shared" si="0" ref="I4:J18">+((F4-C4)/C4)*100</f>
        <v>9.554550339355739</v>
      </c>
      <c r="J4" s="7">
        <f t="shared" si="0"/>
        <v>6.736064769254338</v>
      </c>
    </row>
    <row r="5" spans="1:10" ht="15">
      <c r="A5" s="33" t="s">
        <v>61</v>
      </c>
      <c r="B5" s="9">
        <v>96550</v>
      </c>
      <c r="C5" s="9">
        <v>60745</v>
      </c>
      <c r="D5" s="9">
        <f aca="true" t="shared" si="1" ref="D5:D58">+B5+C5</f>
        <v>157295</v>
      </c>
      <c r="E5" s="9">
        <v>118956</v>
      </c>
      <c r="F5" s="9">
        <v>70011</v>
      </c>
      <c r="G5" s="9">
        <f aca="true" t="shared" si="2" ref="G5:G58">+E5+F5</f>
        <v>188967</v>
      </c>
      <c r="H5" s="10">
        <f>+((E5-B5)/B5)*100</f>
        <v>23.20662868979803</v>
      </c>
      <c r="I5" s="10">
        <f t="shared" si="0"/>
        <v>15.253930364639064</v>
      </c>
      <c r="J5" s="11">
        <f t="shared" si="0"/>
        <v>20.135414348834992</v>
      </c>
    </row>
    <row r="6" spans="1:10" ht="15">
      <c r="A6" s="34" t="s">
        <v>9</v>
      </c>
      <c r="B6" s="4">
        <v>64688</v>
      </c>
      <c r="C6" s="4">
        <v>10849</v>
      </c>
      <c r="D6" s="4">
        <f t="shared" si="1"/>
        <v>75537</v>
      </c>
      <c r="E6" s="4">
        <v>69726</v>
      </c>
      <c r="F6" s="4">
        <v>11283</v>
      </c>
      <c r="G6" s="4">
        <f t="shared" si="2"/>
        <v>81009</v>
      </c>
      <c r="H6" s="6">
        <f>+((E6-B6)/B6)*100</f>
        <v>7.788152362107346</v>
      </c>
      <c r="I6" s="6">
        <f t="shared" si="0"/>
        <v>4.000368697575814</v>
      </c>
      <c r="J6" s="7">
        <f t="shared" si="0"/>
        <v>7.244132014774217</v>
      </c>
    </row>
    <row r="7" spans="1:10" ht="15">
      <c r="A7" s="33" t="s">
        <v>10</v>
      </c>
      <c r="B7" s="9">
        <v>50324</v>
      </c>
      <c r="C7" s="9">
        <v>16728</v>
      </c>
      <c r="D7" s="9">
        <f t="shared" si="1"/>
        <v>67052</v>
      </c>
      <c r="E7" s="9">
        <v>55638</v>
      </c>
      <c r="F7" s="9">
        <v>18943</v>
      </c>
      <c r="G7" s="9">
        <f t="shared" si="2"/>
        <v>74581</v>
      </c>
      <c r="H7" s="10">
        <f>+((E7-B7)/B7)*100</f>
        <v>10.55957396073444</v>
      </c>
      <c r="I7" s="10">
        <f t="shared" si="0"/>
        <v>13.24127211860354</v>
      </c>
      <c r="J7" s="11">
        <f t="shared" si="0"/>
        <v>11.228598699516793</v>
      </c>
    </row>
    <row r="8" spans="1:10" ht="15">
      <c r="A8" s="34" t="s">
        <v>11</v>
      </c>
      <c r="B8" s="4">
        <v>38993</v>
      </c>
      <c r="C8" s="4">
        <v>120677</v>
      </c>
      <c r="D8" s="4">
        <f t="shared" si="1"/>
        <v>159670</v>
      </c>
      <c r="E8" s="4">
        <v>44492</v>
      </c>
      <c r="F8" s="4">
        <v>118485</v>
      </c>
      <c r="G8" s="4">
        <f t="shared" si="2"/>
        <v>162977</v>
      </c>
      <c r="H8" s="6">
        <f>+((E8-B8)/B8)*100</f>
        <v>14.102531223552944</v>
      </c>
      <c r="I8" s="6">
        <f t="shared" si="0"/>
        <v>-1.8164190359389112</v>
      </c>
      <c r="J8" s="7">
        <f t="shared" si="0"/>
        <v>2.071146740151563</v>
      </c>
    </row>
    <row r="9" spans="1:10" ht="15">
      <c r="A9" s="33" t="s">
        <v>62</v>
      </c>
      <c r="B9" s="9">
        <v>2328</v>
      </c>
      <c r="C9" s="9">
        <v>2730</v>
      </c>
      <c r="D9" s="9">
        <f t="shared" si="1"/>
        <v>5058</v>
      </c>
      <c r="E9" s="9">
        <v>2902</v>
      </c>
      <c r="F9" s="9">
        <v>3568</v>
      </c>
      <c r="G9" s="9">
        <f t="shared" si="2"/>
        <v>6470</v>
      </c>
      <c r="H9" s="10">
        <f>+((E9-B9)/B9)*100</f>
        <v>24.656357388316152</v>
      </c>
      <c r="I9" s="10">
        <f t="shared" si="0"/>
        <v>30.695970695970697</v>
      </c>
      <c r="J9" s="11">
        <f t="shared" si="0"/>
        <v>27.916172400158167</v>
      </c>
    </row>
    <row r="10" spans="1:10" ht="15">
      <c r="A10" s="34" t="s">
        <v>12</v>
      </c>
      <c r="B10" s="4">
        <v>7122</v>
      </c>
      <c r="C10" s="4">
        <v>18313</v>
      </c>
      <c r="D10" s="4">
        <f t="shared" si="1"/>
        <v>25435</v>
      </c>
      <c r="E10" s="4">
        <v>8769</v>
      </c>
      <c r="F10" s="4">
        <v>18138</v>
      </c>
      <c r="G10" s="4">
        <f t="shared" si="2"/>
        <v>26907</v>
      </c>
      <c r="H10" s="6">
        <f>+((E10-B10)/B10)*100</f>
        <v>23.125526537489467</v>
      </c>
      <c r="I10" s="6">
        <f t="shared" si="0"/>
        <v>-0.9556053077049091</v>
      </c>
      <c r="J10" s="7">
        <f t="shared" si="0"/>
        <v>5.78730096323963</v>
      </c>
    </row>
    <row r="11" spans="1:10" ht="15">
      <c r="A11" s="33" t="s">
        <v>13</v>
      </c>
      <c r="B11" s="9">
        <v>14494</v>
      </c>
      <c r="C11" s="9">
        <v>11204</v>
      </c>
      <c r="D11" s="9">
        <f t="shared" si="1"/>
        <v>25698</v>
      </c>
      <c r="E11" s="9">
        <v>16218</v>
      </c>
      <c r="F11" s="9">
        <v>10059</v>
      </c>
      <c r="G11" s="9">
        <f t="shared" si="2"/>
        <v>26277</v>
      </c>
      <c r="H11" s="10">
        <f>+((E11-B11)/B11)*100</f>
        <v>11.894577066372293</v>
      </c>
      <c r="I11" s="10">
        <f t="shared" si="0"/>
        <v>-10.219564441270974</v>
      </c>
      <c r="J11" s="11">
        <f t="shared" si="0"/>
        <v>2.25309362596311</v>
      </c>
    </row>
    <row r="12" spans="1:10" ht="15">
      <c r="A12" s="34" t="s">
        <v>14</v>
      </c>
      <c r="B12" s="4">
        <v>26112</v>
      </c>
      <c r="C12" s="4">
        <v>5465</v>
      </c>
      <c r="D12" s="4">
        <f t="shared" si="1"/>
        <v>31577</v>
      </c>
      <c r="E12" s="4">
        <v>28626</v>
      </c>
      <c r="F12" s="4">
        <v>6016</v>
      </c>
      <c r="G12" s="4">
        <f t="shared" si="2"/>
        <v>34642</v>
      </c>
      <c r="H12" s="6">
        <f>+((E12-B12)/B12)*100</f>
        <v>9.627757352941178</v>
      </c>
      <c r="I12" s="6">
        <f t="shared" si="0"/>
        <v>10.082342177493137</v>
      </c>
      <c r="J12" s="7">
        <f t="shared" si="0"/>
        <v>9.706431896633626</v>
      </c>
    </row>
    <row r="13" spans="1:10" ht="15">
      <c r="A13" s="33" t="s">
        <v>15</v>
      </c>
      <c r="B13" s="9">
        <v>16032</v>
      </c>
      <c r="C13" s="9">
        <v>1077</v>
      </c>
      <c r="D13" s="9">
        <f t="shared" si="1"/>
        <v>17109</v>
      </c>
      <c r="E13" s="9">
        <v>20369</v>
      </c>
      <c r="F13" s="9">
        <v>879</v>
      </c>
      <c r="G13" s="9">
        <f t="shared" si="2"/>
        <v>21248</v>
      </c>
      <c r="H13" s="10">
        <f>+((E13-B13)/B13)*100</f>
        <v>27.052145708582838</v>
      </c>
      <c r="I13" s="10">
        <f t="shared" si="0"/>
        <v>-18.384401114206128</v>
      </c>
      <c r="J13" s="11">
        <f t="shared" si="0"/>
        <v>24.19194575954176</v>
      </c>
    </row>
    <row r="14" spans="1:10" ht="15">
      <c r="A14" s="34" t="s">
        <v>16</v>
      </c>
      <c r="B14" s="4">
        <v>5892</v>
      </c>
      <c r="C14" s="4">
        <v>109</v>
      </c>
      <c r="D14" s="4">
        <f t="shared" si="1"/>
        <v>6001</v>
      </c>
      <c r="E14" s="4">
        <v>6374</v>
      </c>
      <c r="F14" s="4">
        <v>127</v>
      </c>
      <c r="G14" s="4">
        <f t="shared" si="2"/>
        <v>6501</v>
      </c>
      <c r="H14" s="6">
        <f>+((E14-B14)/B14)*100</f>
        <v>8.180583842498303</v>
      </c>
      <c r="I14" s="6">
        <f t="shared" si="0"/>
        <v>16.51376146788991</v>
      </c>
      <c r="J14" s="7">
        <f t="shared" si="0"/>
        <v>8.331944675887353</v>
      </c>
    </row>
    <row r="15" spans="1:10" ht="15">
      <c r="A15" s="33" t="s">
        <v>17</v>
      </c>
      <c r="B15" s="9">
        <v>12616</v>
      </c>
      <c r="C15" s="9">
        <v>1252</v>
      </c>
      <c r="D15" s="9">
        <f t="shared" si="1"/>
        <v>13868</v>
      </c>
      <c r="E15" s="9">
        <v>13318</v>
      </c>
      <c r="F15" s="9">
        <v>1260</v>
      </c>
      <c r="G15" s="9">
        <f t="shared" si="2"/>
        <v>14578</v>
      </c>
      <c r="H15" s="10">
        <f>+((E15-B15)/B15)*100</f>
        <v>5.56436271401395</v>
      </c>
      <c r="I15" s="10">
        <f t="shared" si="0"/>
        <v>0.6389776357827476</v>
      </c>
      <c r="J15" s="11">
        <f t="shared" si="0"/>
        <v>5.11970002884338</v>
      </c>
    </row>
    <row r="16" spans="1:10" ht="15">
      <c r="A16" s="34" t="s">
        <v>18</v>
      </c>
      <c r="B16" s="4">
        <v>1187</v>
      </c>
      <c r="C16" s="4"/>
      <c r="D16" s="4">
        <f t="shared" si="1"/>
        <v>1187</v>
      </c>
      <c r="E16" s="4">
        <v>1416</v>
      </c>
      <c r="F16" s="4"/>
      <c r="G16" s="4">
        <f t="shared" si="2"/>
        <v>1416</v>
      </c>
      <c r="H16" s="6">
        <f>+((E16-B16)/B16)*100</f>
        <v>19.29233361415333</v>
      </c>
      <c r="I16" s="6"/>
      <c r="J16" s="7">
        <f t="shared" si="0"/>
        <v>19.29233361415333</v>
      </c>
    </row>
    <row r="17" spans="1:10" ht="15">
      <c r="A17" s="33" t="s">
        <v>19</v>
      </c>
      <c r="B17" s="9">
        <v>1299</v>
      </c>
      <c r="C17" s="9"/>
      <c r="D17" s="9">
        <f t="shared" si="1"/>
        <v>1299</v>
      </c>
      <c r="E17" s="9">
        <v>1302</v>
      </c>
      <c r="F17" s="9"/>
      <c r="G17" s="9">
        <f t="shared" si="2"/>
        <v>1302</v>
      </c>
      <c r="H17" s="10">
        <f>+((E17-B17)/B17)*100</f>
        <v>0.23094688221709006</v>
      </c>
      <c r="I17" s="10"/>
      <c r="J17" s="11">
        <f t="shared" si="0"/>
        <v>0.23094688221709006</v>
      </c>
    </row>
    <row r="18" spans="1:10" ht="15">
      <c r="A18" s="34" t="s">
        <v>20</v>
      </c>
      <c r="B18" s="4">
        <v>949</v>
      </c>
      <c r="C18" s="4">
        <v>12</v>
      </c>
      <c r="D18" s="4">
        <f t="shared" si="1"/>
        <v>961</v>
      </c>
      <c r="E18" s="4">
        <v>1005</v>
      </c>
      <c r="F18" s="4">
        <v>24</v>
      </c>
      <c r="G18" s="4">
        <f t="shared" si="2"/>
        <v>1029</v>
      </c>
      <c r="H18" s="6">
        <f>+((E18-B18)/B18)*100</f>
        <v>5.900948366701791</v>
      </c>
      <c r="I18" s="6">
        <f>+((F18-C18)/C18)*100</f>
        <v>100</v>
      </c>
      <c r="J18" s="7">
        <f t="shared" si="0"/>
        <v>7.075962539021852</v>
      </c>
    </row>
    <row r="19" spans="1:10" ht="15">
      <c r="A19" s="33" t="s">
        <v>63</v>
      </c>
      <c r="B19" s="9"/>
      <c r="C19" s="9"/>
      <c r="D19" s="9"/>
      <c r="E19" s="9"/>
      <c r="F19" s="9"/>
      <c r="G19" s="9"/>
      <c r="H19" s="10"/>
      <c r="I19" s="10"/>
      <c r="J19" s="11"/>
    </row>
    <row r="20" spans="1:10" ht="15">
      <c r="A20" s="34" t="s">
        <v>21</v>
      </c>
      <c r="B20" s="4">
        <v>2507</v>
      </c>
      <c r="C20" s="4">
        <v>56</v>
      </c>
      <c r="D20" s="4">
        <f t="shared" si="1"/>
        <v>2563</v>
      </c>
      <c r="E20" s="4">
        <v>2916</v>
      </c>
      <c r="F20" s="4">
        <v>101</v>
      </c>
      <c r="G20" s="4">
        <f t="shared" si="2"/>
        <v>3017</v>
      </c>
      <c r="H20" s="6">
        <f>+((E20-B20)/B20)*100</f>
        <v>16.31431990426805</v>
      </c>
      <c r="I20" s="6">
        <f>+((F20-C20)/C20)*100</f>
        <v>80.35714285714286</v>
      </c>
      <c r="J20" s="7">
        <f>+((G20-D20)/D20)*100</f>
        <v>17.713616855247757</v>
      </c>
    </row>
    <row r="21" spans="1:10" ht="15">
      <c r="A21" s="33" t="s">
        <v>22</v>
      </c>
      <c r="B21" s="9">
        <v>5</v>
      </c>
      <c r="C21" s="9"/>
      <c r="D21" s="9">
        <f t="shared" si="1"/>
        <v>5</v>
      </c>
      <c r="E21" s="9">
        <v>3</v>
      </c>
      <c r="F21" s="9"/>
      <c r="G21" s="9">
        <f t="shared" si="2"/>
        <v>3</v>
      </c>
      <c r="H21" s="10">
        <f aca="true" t="shared" si="3" ref="H21:J60">+((E21-B21)/B21)*100</f>
        <v>-40</v>
      </c>
      <c r="I21" s="10"/>
      <c r="J21" s="11">
        <f aca="true" t="shared" si="4" ref="J21:J58">+((G21-D21)/D21)*100</f>
        <v>-40</v>
      </c>
    </row>
    <row r="22" spans="1:10" ht="15">
      <c r="A22" s="34" t="s">
        <v>23</v>
      </c>
      <c r="B22" s="4">
        <v>2946</v>
      </c>
      <c r="C22" s="4">
        <v>2</v>
      </c>
      <c r="D22" s="4">
        <f t="shared" si="1"/>
        <v>2948</v>
      </c>
      <c r="E22" s="4">
        <v>1114</v>
      </c>
      <c r="F22" s="4">
        <v>4</v>
      </c>
      <c r="G22" s="4">
        <f t="shared" si="2"/>
        <v>1118</v>
      </c>
      <c r="H22" s="6">
        <f t="shared" si="3"/>
        <v>-62.186014935505774</v>
      </c>
      <c r="I22" s="6">
        <f t="shared" si="3"/>
        <v>100</v>
      </c>
      <c r="J22" s="7">
        <f t="shared" si="4"/>
        <v>-62.07598371777476</v>
      </c>
    </row>
    <row r="23" spans="1:10" ht="15">
      <c r="A23" s="33" t="s">
        <v>24</v>
      </c>
      <c r="B23" s="9">
        <v>958</v>
      </c>
      <c r="C23" s="9"/>
      <c r="D23" s="9">
        <f t="shared" si="1"/>
        <v>958</v>
      </c>
      <c r="E23" s="9">
        <v>980</v>
      </c>
      <c r="F23" s="9"/>
      <c r="G23" s="9">
        <f t="shared" si="2"/>
        <v>980</v>
      </c>
      <c r="H23" s="10">
        <f t="shared" si="3"/>
        <v>2.2964509394572024</v>
      </c>
      <c r="I23" s="10"/>
      <c r="J23" s="11">
        <f t="shared" si="4"/>
        <v>2.2964509394572024</v>
      </c>
    </row>
    <row r="24" spans="1:10" ht="15">
      <c r="A24" s="34" t="s">
        <v>25</v>
      </c>
      <c r="B24" s="4">
        <v>1010</v>
      </c>
      <c r="C24" s="4">
        <v>242</v>
      </c>
      <c r="D24" s="4">
        <f t="shared" si="1"/>
        <v>1252</v>
      </c>
      <c r="E24" s="4">
        <v>1164</v>
      </c>
      <c r="F24" s="4">
        <v>177</v>
      </c>
      <c r="G24" s="4">
        <f t="shared" si="2"/>
        <v>1341</v>
      </c>
      <c r="H24" s="6">
        <f t="shared" si="3"/>
        <v>15.247524752475247</v>
      </c>
      <c r="I24" s="6">
        <f t="shared" si="3"/>
        <v>-26.859504132231404</v>
      </c>
      <c r="J24" s="7">
        <f t="shared" si="4"/>
        <v>7.1086261980830665</v>
      </c>
    </row>
    <row r="25" spans="1:10" ht="15">
      <c r="A25" s="33" t="s">
        <v>26</v>
      </c>
      <c r="B25" s="9">
        <v>299</v>
      </c>
      <c r="C25" s="9">
        <v>2</v>
      </c>
      <c r="D25" s="9">
        <f t="shared" si="1"/>
        <v>301</v>
      </c>
      <c r="E25" s="9">
        <v>1644</v>
      </c>
      <c r="F25" s="9">
        <v>18</v>
      </c>
      <c r="G25" s="9">
        <f t="shared" si="2"/>
        <v>1662</v>
      </c>
      <c r="H25" s="10">
        <f t="shared" si="3"/>
        <v>449.83277591973246</v>
      </c>
      <c r="I25" s="10">
        <f t="shared" si="3"/>
        <v>800</v>
      </c>
      <c r="J25" s="11">
        <f t="shared" si="4"/>
        <v>452.1594684385382</v>
      </c>
    </row>
    <row r="26" spans="1:10" ht="15">
      <c r="A26" s="34" t="s">
        <v>27</v>
      </c>
      <c r="B26" s="4"/>
      <c r="C26" s="4"/>
      <c r="D26" s="4"/>
      <c r="E26" s="4"/>
      <c r="F26" s="4"/>
      <c r="G26" s="4"/>
      <c r="H26" s="6"/>
      <c r="I26" s="6"/>
      <c r="J26" s="7"/>
    </row>
    <row r="27" spans="1:10" ht="15">
      <c r="A27" s="33" t="s">
        <v>28</v>
      </c>
      <c r="B27" s="9">
        <v>2880</v>
      </c>
      <c r="C27" s="9">
        <v>26</v>
      </c>
      <c r="D27" s="9">
        <f t="shared" si="1"/>
        <v>2906</v>
      </c>
      <c r="E27" s="9">
        <v>3316</v>
      </c>
      <c r="F27" s="9">
        <v>43</v>
      </c>
      <c r="G27" s="9">
        <f t="shared" si="2"/>
        <v>3359</v>
      </c>
      <c r="H27" s="10">
        <f t="shared" si="3"/>
        <v>15.138888888888888</v>
      </c>
      <c r="I27" s="10">
        <f t="shared" si="3"/>
        <v>65.38461538461539</v>
      </c>
      <c r="J27" s="11">
        <f t="shared" si="4"/>
        <v>15.588437715072265</v>
      </c>
    </row>
    <row r="28" spans="1:10" ht="15">
      <c r="A28" s="34" t="s">
        <v>29</v>
      </c>
      <c r="B28" s="4">
        <v>11341</v>
      </c>
      <c r="C28" s="4">
        <v>95</v>
      </c>
      <c r="D28" s="4">
        <f t="shared" si="1"/>
        <v>11436</v>
      </c>
      <c r="E28" s="4">
        <v>12491</v>
      </c>
      <c r="F28" s="4">
        <v>116</v>
      </c>
      <c r="G28" s="4">
        <f t="shared" si="2"/>
        <v>12607</v>
      </c>
      <c r="H28" s="6">
        <f t="shared" si="3"/>
        <v>10.140199276959704</v>
      </c>
      <c r="I28" s="6">
        <f t="shared" si="3"/>
        <v>22.105263157894736</v>
      </c>
      <c r="J28" s="7">
        <f t="shared" si="4"/>
        <v>10.239594263728577</v>
      </c>
    </row>
    <row r="29" spans="1:10" ht="15">
      <c r="A29" s="33" t="s">
        <v>30</v>
      </c>
      <c r="B29" s="9">
        <v>5630</v>
      </c>
      <c r="C29" s="9">
        <v>268</v>
      </c>
      <c r="D29" s="9">
        <f t="shared" si="1"/>
        <v>5898</v>
      </c>
      <c r="E29" s="9">
        <v>5859</v>
      </c>
      <c r="F29" s="9">
        <v>222</v>
      </c>
      <c r="G29" s="9">
        <f t="shared" si="2"/>
        <v>6081</v>
      </c>
      <c r="H29" s="10">
        <f t="shared" si="3"/>
        <v>4.067495559502665</v>
      </c>
      <c r="I29" s="10">
        <f t="shared" si="3"/>
        <v>-17.16417910447761</v>
      </c>
      <c r="J29" s="11">
        <f t="shared" si="4"/>
        <v>3.1027466937945065</v>
      </c>
    </row>
    <row r="30" spans="1:10" ht="15">
      <c r="A30" s="34" t="s">
        <v>31</v>
      </c>
      <c r="B30" s="4">
        <v>1984</v>
      </c>
      <c r="C30" s="4">
        <v>7</v>
      </c>
      <c r="D30" s="4">
        <f t="shared" si="1"/>
        <v>1991</v>
      </c>
      <c r="E30" s="4">
        <v>1981</v>
      </c>
      <c r="F30" s="4">
        <v>2</v>
      </c>
      <c r="G30" s="4">
        <f t="shared" si="2"/>
        <v>1983</v>
      </c>
      <c r="H30" s="5">
        <f t="shared" si="3"/>
        <v>-0.15120967741935484</v>
      </c>
      <c r="I30" s="6">
        <f t="shared" si="3"/>
        <v>-71.42857142857143</v>
      </c>
      <c r="J30" s="14">
        <f t="shared" si="4"/>
        <v>-0.4018081366147665</v>
      </c>
    </row>
    <row r="31" spans="1:10" ht="15">
      <c r="A31" s="8" t="s">
        <v>64</v>
      </c>
      <c r="B31" s="9">
        <v>27</v>
      </c>
      <c r="C31" s="9">
        <v>324</v>
      </c>
      <c r="D31" s="9">
        <f t="shared" si="1"/>
        <v>351</v>
      </c>
      <c r="E31" s="9">
        <v>24</v>
      </c>
      <c r="F31" s="9">
        <v>400</v>
      </c>
      <c r="G31" s="9">
        <f t="shared" si="2"/>
        <v>424</v>
      </c>
      <c r="H31" s="10">
        <f t="shared" si="3"/>
        <v>-11.11111111111111</v>
      </c>
      <c r="I31" s="10">
        <f t="shared" si="3"/>
        <v>23.456790123456788</v>
      </c>
      <c r="J31" s="11">
        <f t="shared" si="4"/>
        <v>20.7977207977208</v>
      </c>
    </row>
    <row r="32" spans="1:10" ht="15">
      <c r="A32" s="12" t="s">
        <v>32</v>
      </c>
      <c r="B32" s="4"/>
      <c r="C32" s="4"/>
      <c r="D32" s="4"/>
      <c r="E32" s="4">
        <v>206</v>
      </c>
      <c r="F32" s="4"/>
      <c r="G32" s="4">
        <f>+E32+F32</f>
        <v>206</v>
      </c>
      <c r="H32" s="6"/>
      <c r="I32" s="6"/>
      <c r="J32" s="7"/>
    </row>
    <row r="33" spans="1:10" ht="15">
      <c r="A33" s="33" t="s">
        <v>33</v>
      </c>
      <c r="B33" s="9">
        <v>5631</v>
      </c>
      <c r="C33" s="9">
        <v>2627</v>
      </c>
      <c r="D33" s="9">
        <f t="shared" si="1"/>
        <v>8258</v>
      </c>
      <c r="E33" s="9">
        <v>5939</v>
      </c>
      <c r="F33" s="9">
        <v>2290</v>
      </c>
      <c r="G33" s="9">
        <f t="shared" si="2"/>
        <v>8229</v>
      </c>
      <c r="H33" s="10">
        <f t="shared" si="3"/>
        <v>5.46972118629018</v>
      </c>
      <c r="I33" s="10">
        <f t="shared" si="3"/>
        <v>-12.828321279025504</v>
      </c>
      <c r="J33" s="13">
        <f t="shared" si="4"/>
        <v>-0.35117461855170745</v>
      </c>
    </row>
    <row r="34" spans="1:10" ht="15">
      <c r="A34" s="34" t="s">
        <v>34</v>
      </c>
      <c r="B34" s="4">
        <v>1192</v>
      </c>
      <c r="C34" s="4"/>
      <c r="D34" s="4">
        <f t="shared" si="1"/>
        <v>1192</v>
      </c>
      <c r="E34" s="4">
        <v>1283</v>
      </c>
      <c r="F34" s="4"/>
      <c r="G34" s="4">
        <f t="shared" si="2"/>
        <v>1283</v>
      </c>
      <c r="H34" s="6">
        <f t="shared" si="3"/>
        <v>7.634228187919463</v>
      </c>
      <c r="I34" s="6"/>
      <c r="J34" s="7">
        <f t="shared" si="4"/>
        <v>7.634228187919463</v>
      </c>
    </row>
    <row r="35" spans="1:10" ht="15">
      <c r="A35" s="33" t="s">
        <v>35</v>
      </c>
      <c r="B35" s="9">
        <v>503</v>
      </c>
      <c r="C35" s="9">
        <v>643</v>
      </c>
      <c r="D35" s="9">
        <f t="shared" si="1"/>
        <v>1146</v>
      </c>
      <c r="E35" s="9">
        <v>632</v>
      </c>
      <c r="F35" s="9">
        <v>988</v>
      </c>
      <c r="G35" s="9">
        <f t="shared" si="2"/>
        <v>1620</v>
      </c>
      <c r="H35" s="10">
        <f t="shared" si="3"/>
        <v>25.646123260437374</v>
      </c>
      <c r="I35" s="10">
        <f t="shared" si="3"/>
        <v>53.654743390357694</v>
      </c>
      <c r="J35" s="11">
        <f t="shared" si="4"/>
        <v>41.361256544502616</v>
      </c>
    </row>
    <row r="36" spans="1:10" ht="15">
      <c r="A36" s="34" t="s">
        <v>36</v>
      </c>
      <c r="B36" s="4">
        <v>1402</v>
      </c>
      <c r="C36" s="4"/>
      <c r="D36" s="4">
        <f t="shared" si="1"/>
        <v>1402</v>
      </c>
      <c r="E36" s="4">
        <v>1764</v>
      </c>
      <c r="F36" s="4"/>
      <c r="G36" s="4">
        <f t="shared" si="2"/>
        <v>1764</v>
      </c>
      <c r="H36" s="6">
        <f t="shared" si="3"/>
        <v>25.82025677603424</v>
      </c>
      <c r="I36" s="6"/>
      <c r="J36" s="7">
        <f t="shared" si="4"/>
        <v>25.82025677603424</v>
      </c>
    </row>
    <row r="37" spans="1:10" ht="15">
      <c r="A37" s="33" t="s">
        <v>37</v>
      </c>
      <c r="B37" s="9">
        <v>2365</v>
      </c>
      <c r="C37" s="9">
        <v>3</v>
      </c>
      <c r="D37" s="9">
        <f t="shared" si="1"/>
        <v>2368</v>
      </c>
      <c r="E37" s="9">
        <v>2431</v>
      </c>
      <c r="F37" s="9"/>
      <c r="G37" s="9">
        <f t="shared" si="2"/>
        <v>2431</v>
      </c>
      <c r="H37" s="10">
        <f t="shared" si="3"/>
        <v>2.7906976744186047</v>
      </c>
      <c r="I37" s="10">
        <f t="shared" si="3"/>
        <v>-100</v>
      </c>
      <c r="J37" s="11">
        <f t="shared" si="4"/>
        <v>2.660472972972973</v>
      </c>
    </row>
    <row r="38" spans="1:10" ht="15">
      <c r="A38" s="34" t="s">
        <v>38</v>
      </c>
      <c r="B38" s="4">
        <v>609</v>
      </c>
      <c r="C38" s="4"/>
      <c r="D38" s="4">
        <f t="shared" si="1"/>
        <v>609</v>
      </c>
      <c r="E38" s="4">
        <v>698</v>
      </c>
      <c r="F38" s="4"/>
      <c r="G38" s="4">
        <f t="shared" si="2"/>
        <v>698</v>
      </c>
      <c r="H38" s="6">
        <f t="shared" si="3"/>
        <v>14.614121510673234</v>
      </c>
      <c r="I38" s="6"/>
      <c r="J38" s="7">
        <f t="shared" si="4"/>
        <v>14.614121510673234</v>
      </c>
    </row>
    <row r="39" spans="1:10" ht="15">
      <c r="A39" s="33" t="s">
        <v>39</v>
      </c>
      <c r="B39" s="9">
        <v>9971</v>
      </c>
      <c r="C39" s="9">
        <v>1988</v>
      </c>
      <c r="D39" s="9">
        <f t="shared" si="1"/>
        <v>11959</v>
      </c>
      <c r="E39" s="9">
        <v>11439</v>
      </c>
      <c r="F39" s="9">
        <v>1781</v>
      </c>
      <c r="G39" s="9">
        <f t="shared" si="2"/>
        <v>13220</v>
      </c>
      <c r="H39" s="10">
        <f t="shared" si="3"/>
        <v>14.722695817871829</v>
      </c>
      <c r="I39" s="10">
        <f t="shared" si="3"/>
        <v>-10.412474849094568</v>
      </c>
      <c r="J39" s="11">
        <f t="shared" si="4"/>
        <v>10.5443598963124</v>
      </c>
    </row>
    <row r="40" spans="1:10" ht="15">
      <c r="A40" s="34" t="s">
        <v>40</v>
      </c>
      <c r="B40" s="4">
        <v>260</v>
      </c>
      <c r="C40" s="4"/>
      <c r="D40" s="4">
        <f t="shared" si="1"/>
        <v>260</v>
      </c>
      <c r="E40" s="4">
        <v>326</v>
      </c>
      <c r="F40" s="4">
        <v>1</v>
      </c>
      <c r="G40" s="4">
        <f t="shared" si="2"/>
        <v>327</v>
      </c>
      <c r="H40" s="6">
        <f t="shared" si="3"/>
        <v>25.384615384615383</v>
      </c>
      <c r="I40" s="6"/>
      <c r="J40" s="7">
        <f t="shared" si="4"/>
        <v>25.769230769230766</v>
      </c>
    </row>
    <row r="41" spans="1:10" ht="15">
      <c r="A41" s="33" t="s">
        <v>41</v>
      </c>
      <c r="B41" s="9">
        <v>6240</v>
      </c>
      <c r="C41" s="9">
        <v>551</v>
      </c>
      <c r="D41" s="9">
        <f t="shared" si="1"/>
        <v>6791</v>
      </c>
      <c r="E41" s="9">
        <v>6794</v>
      </c>
      <c r="F41" s="9">
        <v>631</v>
      </c>
      <c r="G41" s="9">
        <f t="shared" si="2"/>
        <v>7425</v>
      </c>
      <c r="H41" s="10">
        <f t="shared" si="3"/>
        <v>8.878205128205128</v>
      </c>
      <c r="I41" s="10">
        <f t="shared" si="3"/>
        <v>14.519056261343014</v>
      </c>
      <c r="J41" s="11">
        <f t="shared" si="4"/>
        <v>9.335885731114711</v>
      </c>
    </row>
    <row r="42" spans="1:10" ht="15">
      <c r="A42" s="34" t="s">
        <v>42</v>
      </c>
      <c r="B42" s="4">
        <v>3951</v>
      </c>
      <c r="C42" s="4">
        <v>77</v>
      </c>
      <c r="D42" s="4">
        <f t="shared" si="1"/>
        <v>4028</v>
      </c>
      <c r="E42" s="4">
        <v>4544</v>
      </c>
      <c r="F42" s="4">
        <v>69</v>
      </c>
      <c r="G42" s="4">
        <f t="shared" si="2"/>
        <v>4613</v>
      </c>
      <c r="H42" s="6">
        <f t="shared" si="3"/>
        <v>15.008858516831184</v>
      </c>
      <c r="I42" s="6">
        <f t="shared" si="3"/>
        <v>-10.38961038961039</v>
      </c>
      <c r="J42" s="7">
        <f t="shared" si="4"/>
        <v>14.523336643495533</v>
      </c>
    </row>
    <row r="43" spans="1:10" ht="15">
      <c r="A43" s="33" t="s">
        <v>43</v>
      </c>
      <c r="B43" s="9">
        <v>2972</v>
      </c>
      <c r="C43" s="9"/>
      <c r="D43" s="9">
        <f t="shared" si="1"/>
        <v>2972</v>
      </c>
      <c r="E43" s="9">
        <v>3564</v>
      </c>
      <c r="F43" s="9">
        <v>1</v>
      </c>
      <c r="G43" s="9">
        <f t="shared" si="2"/>
        <v>3565</v>
      </c>
      <c r="H43" s="10">
        <f t="shared" si="3"/>
        <v>19.919246298788696</v>
      </c>
      <c r="I43" s="10"/>
      <c r="J43" s="11">
        <f t="shared" si="4"/>
        <v>19.952893674293403</v>
      </c>
    </row>
    <row r="44" spans="1:10" ht="15">
      <c r="A44" s="34" t="s">
        <v>44</v>
      </c>
      <c r="B44" s="4">
        <v>1881</v>
      </c>
      <c r="C44" s="4">
        <v>6</v>
      </c>
      <c r="D44" s="4">
        <f t="shared" si="1"/>
        <v>1887</v>
      </c>
      <c r="E44" s="4">
        <v>2009</v>
      </c>
      <c r="F44" s="4">
        <v>14</v>
      </c>
      <c r="G44" s="4">
        <f t="shared" si="2"/>
        <v>2023</v>
      </c>
      <c r="H44" s="6">
        <f t="shared" si="3"/>
        <v>6.804891015417332</v>
      </c>
      <c r="I44" s="6">
        <f t="shared" si="3"/>
        <v>133.33333333333331</v>
      </c>
      <c r="J44" s="7">
        <f t="shared" si="4"/>
        <v>7.207207207207207</v>
      </c>
    </row>
    <row r="45" spans="1:10" ht="15">
      <c r="A45" s="33" t="s">
        <v>45</v>
      </c>
      <c r="B45" s="9">
        <v>2120</v>
      </c>
      <c r="C45" s="9">
        <v>8</v>
      </c>
      <c r="D45" s="9">
        <f t="shared" si="1"/>
        <v>2128</v>
      </c>
      <c r="E45" s="9">
        <v>2599</v>
      </c>
      <c r="F45" s="9">
        <v>26</v>
      </c>
      <c r="G45" s="9">
        <f t="shared" si="2"/>
        <v>2625</v>
      </c>
      <c r="H45" s="10">
        <f t="shared" si="3"/>
        <v>22.59433962264151</v>
      </c>
      <c r="I45" s="10">
        <f t="shared" si="3"/>
        <v>225</v>
      </c>
      <c r="J45" s="11">
        <f t="shared" si="4"/>
        <v>23.355263157894736</v>
      </c>
    </row>
    <row r="46" spans="1:10" ht="15">
      <c r="A46" s="34" t="s">
        <v>46</v>
      </c>
      <c r="B46" s="4"/>
      <c r="C46" s="4"/>
      <c r="D46" s="4"/>
      <c r="E46" s="4">
        <v>1280</v>
      </c>
      <c r="F46" s="4">
        <v>2</v>
      </c>
      <c r="G46" s="4">
        <f>+E46+F46</f>
        <v>1282</v>
      </c>
      <c r="H46" s="6"/>
      <c r="I46" s="6"/>
      <c r="J46" s="7"/>
    </row>
    <row r="47" spans="1:10" ht="15">
      <c r="A47" s="33" t="s">
        <v>47</v>
      </c>
      <c r="B47" s="9">
        <v>9274</v>
      </c>
      <c r="C47" s="9">
        <v>548</v>
      </c>
      <c r="D47" s="9">
        <f t="shared" si="1"/>
        <v>9822</v>
      </c>
      <c r="E47" s="9">
        <v>10397</v>
      </c>
      <c r="F47" s="9">
        <v>621</v>
      </c>
      <c r="G47" s="9">
        <f t="shared" si="2"/>
        <v>11018</v>
      </c>
      <c r="H47" s="10">
        <f t="shared" si="3"/>
        <v>12.109122277334484</v>
      </c>
      <c r="I47" s="10">
        <f t="shared" si="3"/>
        <v>13.321167883211679</v>
      </c>
      <c r="J47" s="11">
        <f t="shared" si="4"/>
        <v>12.17674608022806</v>
      </c>
    </row>
    <row r="48" spans="1:10" ht="15">
      <c r="A48" s="34" t="s">
        <v>48</v>
      </c>
      <c r="B48" s="4">
        <v>290</v>
      </c>
      <c r="C48" s="4"/>
      <c r="D48" s="4">
        <f t="shared" si="1"/>
        <v>290</v>
      </c>
      <c r="E48" s="4">
        <v>826</v>
      </c>
      <c r="F48" s="4"/>
      <c r="G48" s="4">
        <f t="shared" si="2"/>
        <v>826</v>
      </c>
      <c r="H48" s="6">
        <f t="shared" si="3"/>
        <v>184.82758620689654</v>
      </c>
      <c r="I48" s="6"/>
      <c r="J48" s="7">
        <f t="shared" si="4"/>
        <v>184.82758620689654</v>
      </c>
    </row>
    <row r="49" spans="1:10" ht="15">
      <c r="A49" s="33" t="s">
        <v>49</v>
      </c>
      <c r="B49" s="9">
        <v>755</v>
      </c>
      <c r="C49" s="9"/>
      <c r="D49" s="9">
        <f t="shared" si="1"/>
        <v>755</v>
      </c>
      <c r="E49" s="9">
        <v>658</v>
      </c>
      <c r="F49" s="9">
        <v>2</v>
      </c>
      <c r="G49" s="9">
        <f t="shared" si="2"/>
        <v>660</v>
      </c>
      <c r="H49" s="10">
        <f t="shared" si="3"/>
        <v>-12.847682119205297</v>
      </c>
      <c r="I49" s="10"/>
      <c r="J49" s="11">
        <f t="shared" si="4"/>
        <v>-12.582781456953644</v>
      </c>
    </row>
    <row r="50" spans="1:10" ht="15">
      <c r="A50" s="34" t="s">
        <v>50</v>
      </c>
      <c r="B50" s="4">
        <v>2842</v>
      </c>
      <c r="C50" s="4">
        <v>47</v>
      </c>
      <c r="D50" s="4">
        <f t="shared" si="1"/>
        <v>2889</v>
      </c>
      <c r="E50" s="4">
        <v>3565</v>
      </c>
      <c r="F50" s="4">
        <v>49</v>
      </c>
      <c r="G50" s="4">
        <f t="shared" si="2"/>
        <v>3614</v>
      </c>
      <c r="H50" s="6">
        <f t="shared" si="3"/>
        <v>25.439831104855738</v>
      </c>
      <c r="I50" s="6">
        <f t="shared" si="3"/>
        <v>4.25531914893617</v>
      </c>
      <c r="J50" s="7">
        <f t="shared" si="4"/>
        <v>25.095188646590515</v>
      </c>
    </row>
    <row r="51" spans="1:10" ht="15">
      <c r="A51" s="33" t="s">
        <v>51</v>
      </c>
      <c r="B51" s="9">
        <v>3759</v>
      </c>
      <c r="C51" s="9">
        <v>46</v>
      </c>
      <c r="D51" s="9">
        <f t="shared" si="1"/>
        <v>3805</v>
      </c>
      <c r="E51" s="9">
        <v>4476</v>
      </c>
      <c r="F51" s="9">
        <v>138</v>
      </c>
      <c r="G51" s="9">
        <f t="shared" si="2"/>
        <v>4614</v>
      </c>
      <c r="H51" s="10">
        <f t="shared" si="3"/>
        <v>19.074221867517956</v>
      </c>
      <c r="I51" s="10">
        <f t="shared" si="3"/>
        <v>200</v>
      </c>
      <c r="J51" s="11">
        <f t="shared" si="4"/>
        <v>21.26149802890933</v>
      </c>
    </row>
    <row r="52" spans="1:10" ht="15">
      <c r="A52" s="34" t="s">
        <v>52</v>
      </c>
      <c r="B52" s="4">
        <v>1687</v>
      </c>
      <c r="C52" s="4"/>
      <c r="D52" s="4">
        <f t="shared" si="1"/>
        <v>1687</v>
      </c>
      <c r="E52" s="4">
        <v>1714</v>
      </c>
      <c r="F52" s="4"/>
      <c r="G52" s="4">
        <f t="shared" si="2"/>
        <v>1714</v>
      </c>
      <c r="H52" s="6">
        <f t="shared" si="3"/>
        <v>1.6004742145820983</v>
      </c>
      <c r="I52" s="6"/>
      <c r="J52" s="7">
        <f t="shared" si="4"/>
        <v>1.6004742145820983</v>
      </c>
    </row>
    <row r="53" spans="1:10" ht="15">
      <c r="A53" s="33" t="s">
        <v>53</v>
      </c>
      <c r="B53" s="9">
        <v>1010</v>
      </c>
      <c r="C53" s="9">
        <v>217</v>
      </c>
      <c r="D53" s="9">
        <f t="shared" si="1"/>
        <v>1227</v>
      </c>
      <c r="E53" s="9">
        <v>1037</v>
      </c>
      <c r="F53" s="9">
        <v>1067</v>
      </c>
      <c r="G53" s="9">
        <f t="shared" si="2"/>
        <v>2104</v>
      </c>
      <c r="H53" s="10">
        <f t="shared" si="3"/>
        <v>2.6732673267326734</v>
      </c>
      <c r="I53" s="10">
        <f t="shared" si="3"/>
        <v>391.70506912442397</v>
      </c>
      <c r="J53" s="11">
        <f t="shared" si="4"/>
        <v>71.47514262428687</v>
      </c>
    </row>
    <row r="54" spans="1:10" ht="15">
      <c r="A54" s="34" t="s">
        <v>54</v>
      </c>
      <c r="B54" s="4">
        <v>552</v>
      </c>
      <c r="C54" s="4"/>
      <c r="D54" s="4">
        <f t="shared" si="1"/>
        <v>552</v>
      </c>
      <c r="E54" s="4">
        <v>759</v>
      </c>
      <c r="F54" s="4"/>
      <c r="G54" s="4">
        <f t="shared" si="2"/>
        <v>759</v>
      </c>
      <c r="H54" s="6">
        <f t="shared" si="3"/>
        <v>37.5</v>
      </c>
      <c r="I54" s="6"/>
      <c r="J54" s="7">
        <f t="shared" si="4"/>
        <v>37.5</v>
      </c>
    </row>
    <row r="55" spans="1:10" ht="15">
      <c r="A55" s="33" t="s">
        <v>55</v>
      </c>
      <c r="B55" s="9">
        <v>239</v>
      </c>
      <c r="C55" s="9"/>
      <c r="D55" s="9">
        <f t="shared" si="1"/>
        <v>239</v>
      </c>
      <c r="E55" s="9">
        <v>136</v>
      </c>
      <c r="F55" s="9"/>
      <c r="G55" s="9">
        <f t="shared" si="2"/>
        <v>136</v>
      </c>
      <c r="H55" s="10">
        <f t="shared" si="3"/>
        <v>-43.09623430962343</v>
      </c>
      <c r="I55" s="10"/>
      <c r="J55" s="11">
        <f t="shared" si="4"/>
        <v>-43.09623430962343</v>
      </c>
    </row>
    <row r="56" spans="1:10" ht="15">
      <c r="A56" s="34" t="s">
        <v>56</v>
      </c>
      <c r="B56" s="4">
        <v>6988</v>
      </c>
      <c r="C56" s="4">
        <v>18</v>
      </c>
      <c r="D56" s="4">
        <f t="shared" si="1"/>
        <v>7006</v>
      </c>
      <c r="E56" s="4">
        <v>7953</v>
      </c>
      <c r="F56" s="4">
        <v>34</v>
      </c>
      <c r="G56" s="4">
        <f t="shared" si="2"/>
        <v>7987</v>
      </c>
      <c r="H56" s="6">
        <f t="shared" si="3"/>
        <v>13.80938752146537</v>
      </c>
      <c r="I56" s="6">
        <f t="shared" si="3"/>
        <v>88.88888888888889</v>
      </c>
      <c r="J56" s="7">
        <f t="shared" si="4"/>
        <v>14.002283756779905</v>
      </c>
    </row>
    <row r="57" spans="1:10" ht="15">
      <c r="A57" s="33" t="s">
        <v>65</v>
      </c>
      <c r="B57" s="9">
        <v>615</v>
      </c>
      <c r="C57" s="9">
        <v>198</v>
      </c>
      <c r="D57" s="9">
        <f t="shared" si="1"/>
        <v>813</v>
      </c>
      <c r="E57" s="9">
        <v>668</v>
      </c>
      <c r="F57" s="9">
        <v>186</v>
      </c>
      <c r="G57" s="9">
        <f t="shared" si="2"/>
        <v>854</v>
      </c>
      <c r="H57" s="10">
        <f t="shared" si="3"/>
        <v>8.617886178861788</v>
      </c>
      <c r="I57" s="10">
        <f t="shared" si="3"/>
        <v>-6.0606060606060606</v>
      </c>
      <c r="J57" s="11">
        <f t="shared" si="4"/>
        <v>5.043050430504305</v>
      </c>
    </row>
    <row r="58" spans="1:10" ht="15">
      <c r="A58" s="34" t="s">
        <v>66</v>
      </c>
      <c r="B58" s="4"/>
      <c r="C58" s="4">
        <v>240</v>
      </c>
      <c r="D58" s="4">
        <f t="shared" si="1"/>
        <v>240</v>
      </c>
      <c r="E58" s="4"/>
      <c r="F58" s="4">
        <v>212</v>
      </c>
      <c r="G58" s="4">
        <f t="shared" si="2"/>
        <v>212</v>
      </c>
      <c r="H58" s="6"/>
      <c r="I58" s="6">
        <f t="shared" si="3"/>
        <v>-11.666666666666666</v>
      </c>
      <c r="J58" s="7">
        <f t="shared" si="4"/>
        <v>-11.666666666666666</v>
      </c>
    </row>
    <row r="59" spans="1:10" ht="15">
      <c r="A59" s="15" t="s">
        <v>57</v>
      </c>
      <c r="B59" s="35">
        <f>+B60-SUM(B5+B9+B19+B31+B57+B58)</f>
        <v>458473</v>
      </c>
      <c r="C59" s="35">
        <f>+C60-SUM(C5+C9+C19+C31+C57+C58)</f>
        <v>455572</v>
      </c>
      <c r="D59" s="35">
        <f>+D60-SUM(D5+D9+D19+D31+D57+D58)</f>
        <v>914045</v>
      </c>
      <c r="E59" s="35">
        <f>+E60-SUM(E5+E9+E19+E31+E57+E58)</f>
        <v>499332</v>
      </c>
      <c r="F59" s="35">
        <f>+F60-SUM(F5+F9+F19+F31+F57+F58)</f>
        <v>481092</v>
      </c>
      <c r="G59" s="35">
        <f>+G60-SUM(G5+G9+G19+G31+G57+G58)</f>
        <v>980424</v>
      </c>
      <c r="H59" s="36">
        <f>+((E59-B59)/B59)*100</f>
        <v>8.911975187197502</v>
      </c>
      <c r="I59" s="36">
        <f t="shared" si="3"/>
        <v>5.601749010035735</v>
      </c>
      <c r="J59" s="36">
        <f t="shared" si="3"/>
        <v>7.262115103742158</v>
      </c>
    </row>
    <row r="60" spans="1:10" ht="15">
      <c r="A60" s="18" t="s">
        <v>58</v>
      </c>
      <c r="B60" s="37">
        <f>SUM(B4:B58)</f>
        <v>557993</v>
      </c>
      <c r="C60" s="37">
        <f>SUM(C4:C58)</f>
        <v>519809</v>
      </c>
      <c r="D60" s="37">
        <f>SUM(D4:D58)</f>
        <v>1077802</v>
      </c>
      <c r="E60" s="37">
        <f>SUM(E4:E58)</f>
        <v>621882</v>
      </c>
      <c r="F60" s="37">
        <f>SUM(F4:F58)</f>
        <v>555469</v>
      </c>
      <c r="G60" s="37">
        <f>SUM(G4:G58)</f>
        <v>1177351</v>
      </c>
      <c r="H60" s="38">
        <f>+((E60-B60)/B60)*100</f>
        <v>11.449785212359295</v>
      </c>
      <c r="I60" s="38">
        <f t="shared" si="3"/>
        <v>6.860212116373514</v>
      </c>
      <c r="J60" s="38">
        <f t="shared" si="3"/>
        <v>9.236297575992621</v>
      </c>
    </row>
    <row r="61" spans="1:10" ht="15">
      <c r="A61" s="39"/>
      <c r="B61" s="40"/>
      <c r="C61" s="40"/>
      <c r="D61" s="40"/>
      <c r="E61" s="40"/>
      <c r="F61" s="40"/>
      <c r="G61" s="40"/>
      <c r="H61" s="40"/>
      <c r="I61" s="40"/>
      <c r="J61" s="41"/>
    </row>
    <row r="62" spans="1:10" ht="15">
      <c r="A62" s="39"/>
      <c r="B62" s="40"/>
      <c r="C62" s="40"/>
      <c r="D62" s="40"/>
      <c r="E62" s="40"/>
      <c r="F62" s="40"/>
      <c r="G62" s="40"/>
      <c r="H62" s="40"/>
      <c r="I62" s="40"/>
      <c r="J62" s="41"/>
    </row>
    <row r="63" spans="1:10" ht="15.75" thickBot="1">
      <c r="A63" s="42"/>
      <c r="B63" s="43"/>
      <c r="C63" s="43"/>
      <c r="D63" s="43"/>
      <c r="E63" s="43"/>
      <c r="F63" s="43"/>
      <c r="G63" s="43"/>
      <c r="H63" s="43"/>
      <c r="I63" s="43"/>
      <c r="J63" s="44"/>
    </row>
    <row r="64" spans="1:10" ht="49.5" customHeight="1">
      <c r="A64" s="52" t="s">
        <v>67</v>
      </c>
      <c r="B64" s="52"/>
      <c r="C64" s="52"/>
      <c r="D64" s="52"/>
      <c r="E64" s="52"/>
      <c r="F64" s="52"/>
      <c r="G64" s="52"/>
      <c r="H64" s="52"/>
      <c r="I64" s="52"/>
      <c r="J64" s="52"/>
    </row>
    <row r="68" spans="2:7" ht="15">
      <c r="B68" s="25"/>
      <c r="C68" s="25"/>
      <c r="D68" s="25"/>
      <c r="E68" s="25"/>
      <c r="F68" s="25"/>
      <c r="G68" s="25"/>
    </row>
    <row r="69" spans="2:7" ht="15">
      <c r="B69" s="25"/>
      <c r="C69" s="25"/>
      <c r="D69" s="25"/>
      <c r="E69" s="25"/>
      <c r="F69" s="25"/>
      <c r="G69" s="25"/>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1:J69"/>
  <sheetViews>
    <sheetView zoomScale="80" zoomScaleNormal="80" zoomScalePageLayoutView="0" workbookViewId="0" topLeftCell="A31">
      <selection activeCell="A66" sqref="A66"/>
    </sheetView>
  </sheetViews>
  <sheetFormatPr defaultColWidth="9.140625" defaultRowHeight="15"/>
  <cols>
    <col min="1" max="1" width="28.57421875" style="0" customWidth="1"/>
    <col min="2" max="10" width="14.28125" style="0" customWidth="1"/>
  </cols>
  <sheetData>
    <row r="1" spans="1:10" ht="30.75" customHeight="1">
      <c r="A1" s="53" t="s">
        <v>74</v>
      </c>
      <c r="B1" s="54"/>
      <c r="C1" s="54"/>
      <c r="D1" s="54"/>
      <c r="E1" s="54"/>
      <c r="F1" s="54"/>
      <c r="G1" s="54"/>
      <c r="H1" s="54"/>
      <c r="I1" s="54"/>
      <c r="J1" s="55"/>
    </row>
    <row r="2" spans="1:10" ht="33" customHeight="1">
      <c r="A2" s="56" t="s">
        <v>1</v>
      </c>
      <c r="B2" s="58" t="s">
        <v>2</v>
      </c>
      <c r="C2" s="58"/>
      <c r="D2" s="58"/>
      <c r="E2" s="58" t="s">
        <v>3</v>
      </c>
      <c r="F2" s="58"/>
      <c r="G2" s="58"/>
      <c r="H2" s="59" t="s">
        <v>4</v>
      </c>
      <c r="I2" s="59"/>
      <c r="J2" s="60"/>
    </row>
    <row r="3" spans="1:10" ht="15">
      <c r="A3" s="57"/>
      <c r="B3" s="1" t="s">
        <v>5</v>
      </c>
      <c r="C3" s="1" t="s">
        <v>6</v>
      </c>
      <c r="D3" s="1" t="s">
        <v>7</v>
      </c>
      <c r="E3" s="1" t="s">
        <v>5</v>
      </c>
      <c r="F3" s="1" t="s">
        <v>6</v>
      </c>
      <c r="G3" s="1" t="s">
        <v>7</v>
      </c>
      <c r="H3" s="1" t="s">
        <v>5</v>
      </c>
      <c r="I3" s="1" t="s">
        <v>6</v>
      </c>
      <c r="J3" s="2" t="s">
        <v>7</v>
      </c>
    </row>
    <row r="4" spans="1:10" ht="15">
      <c r="A4" s="3" t="s">
        <v>8</v>
      </c>
      <c r="B4" s="4">
        <v>206464.74599999998</v>
      </c>
      <c r="C4" s="4">
        <v>1290167.164</v>
      </c>
      <c r="D4" s="4">
        <f>+B4+C4</f>
        <v>1496631.9100000001</v>
      </c>
      <c r="E4" s="4">
        <v>207614.138</v>
      </c>
      <c r="F4" s="4">
        <v>1382625.016</v>
      </c>
      <c r="G4" s="4">
        <f>+E4+F4</f>
        <v>1590239.154</v>
      </c>
      <c r="H4" s="6">
        <f>+((E4-B4)/B4)*100</f>
        <v>0.5567013363143467</v>
      </c>
      <c r="I4" s="6">
        <f aca="true" t="shared" si="0" ref="I4:J18">+((F4-C4)/C4)*100</f>
        <v>7.166346701410853</v>
      </c>
      <c r="J4" s="7">
        <f t="shared" si="0"/>
        <v>6.254526806126962</v>
      </c>
    </row>
    <row r="5" spans="1:10" ht="15">
      <c r="A5" s="8" t="s">
        <v>61</v>
      </c>
      <c r="B5" s="9">
        <v>106253.25200000001</v>
      </c>
      <c r="C5" s="9">
        <v>156081.26399999997</v>
      </c>
      <c r="D5" s="9">
        <f aca="true" t="shared" si="1" ref="D5:D58">+B5+C5</f>
        <v>262334.51599999995</v>
      </c>
      <c r="E5" s="9">
        <v>128184.377</v>
      </c>
      <c r="F5" s="9">
        <v>172590.608</v>
      </c>
      <c r="G5" s="9">
        <f aca="true" t="shared" si="2" ref="G5:G58">+E5+F5</f>
        <v>300774.985</v>
      </c>
      <c r="H5" s="10">
        <f>+((E5-B5)/B5)*100</f>
        <v>20.640427080763594</v>
      </c>
      <c r="I5" s="10">
        <f t="shared" si="0"/>
        <v>10.577402807296616</v>
      </c>
      <c r="J5" s="11">
        <f t="shared" si="0"/>
        <v>14.65322580731239</v>
      </c>
    </row>
    <row r="6" spans="1:10" ht="15">
      <c r="A6" s="12" t="s">
        <v>9</v>
      </c>
      <c r="B6" s="4">
        <v>73050.466</v>
      </c>
      <c r="C6" s="4">
        <v>29472.797000000002</v>
      </c>
      <c r="D6" s="4">
        <f t="shared" si="1"/>
        <v>102523.263</v>
      </c>
      <c r="E6" s="4">
        <v>76430.263</v>
      </c>
      <c r="F6" s="4">
        <v>29053.378</v>
      </c>
      <c r="G6" s="4">
        <f t="shared" si="2"/>
        <v>105483.641</v>
      </c>
      <c r="H6" s="6">
        <f>+((E6-B6)/B6)*100</f>
        <v>4.626660424041656</v>
      </c>
      <c r="I6" s="6">
        <f t="shared" si="0"/>
        <v>-1.4230715869959734</v>
      </c>
      <c r="J6" s="7">
        <f t="shared" si="0"/>
        <v>2.887518318647346</v>
      </c>
    </row>
    <row r="7" spans="1:10" ht="15">
      <c r="A7" s="8" t="s">
        <v>10</v>
      </c>
      <c r="B7" s="9">
        <v>75182.216</v>
      </c>
      <c r="C7" s="9">
        <v>44381.433999999994</v>
      </c>
      <c r="D7" s="9">
        <f t="shared" si="1"/>
        <v>119563.65</v>
      </c>
      <c r="E7" s="9">
        <v>90694.22</v>
      </c>
      <c r="F7" s="9">
        <v>44824.549</v>
      </c>
      <c r="G7" s="9">
        <f t="shared" si="2"/>
        <v>135518.769</v>
      </c>
      <c r="H7" s="10">
        <f>+((E7-B7)/B7)*100</f>
        <v>20.632544270841922</v>
      </c>
      <c r="I7" s="10">
        <f t="shared" si="0"/>
        <v>0.9984242510055111</v>
      </c>
      <c r="J7" s="11">
        <f t="shared" si="0"/>
        <v>13.344456279145048</v>
      </c>
    </row>
    <row r="8" spans="1:10" ht="15">
      <c r="A8" s="12" t="s">
        <v>11</v>
      </c>
      <c r="B8" s="4">
        <v>56780.238999999994</v>
      </c>
      <c r="C8" s="4">
        <v>296638.147</v>
      </c>
      <c r="D8" s="4">
        <f t="shared" si="1"/>
        <v>353418.386</v>
      </c>
      <c r="E8" s="4">
        <v>60524.12</v>
      </c>
      <c r="F8" s="4">
        <v>280134.552</v>
      </c>
      <c r="G8" s="4">
        <f t="shared" si="2"/>
        <v>340658.672</v>
      </c>
      <c r="H8" s="6">
        <f>+((E8-B8)/B8)*100</f>
        <v>6.593633746416616</v>
      </c>
      <c r="I8" s="6">
        <f t="shared" si="0"/>
        <v>-5.5635443947133245</v>
      </c>
      <c r="J8" s="7">
        <f t="shared" si="0"/>
        <v>-3.610370740587327</v>
      </c>
    </row>
    <row r="9" spans="1:10" ht="15">
      <c r="A9" s="8" t="s">
        <v>62</v>
      </c>
      <c r="B9" s="9">
        <v>2636.9100000000003</v>
      </c>
      <c r="C9" s="9">
        <v>5486.7880000000005</v>
      </c>
      <c r="D9" s="9">
        <f t="shared" si="1"/>
        <v>8123.698</v>
      </c>
      <c r="E9" s="9">
        <v>3430.0879999999997</v>
      </c>
      <c r="F9" s="9">
        <v>7295.937</v>
      </c>
      <c r="G9" s="9">
        <f t="shared" si="2"/>
        <v>10726.025</v>
      </c>
      <c r="H9" s="10">
        <f>+((E9-B9)/B9)*100</f>
        <v>30.079828283862525</v>
      </c>
      <c r="I9" s="10">
        <f t="shared" si="0"/>
        <v>32.972824902292544</v>
      </c>
      <c r="J9" s="11">
        <f t="shared" si="0"/>
        <v>32.03377328896273</v>
      </c>
    </row>
    <row r="10" spans="1:10" ht="15">
      <c r="A10" s="12" t="s">
        <v>12</v>
      </c>
      <c r="B10" s="4">
        <v>9701.324999999999</v>
      </c>
      <c r="C10" s="4">
        <v>44300.207</v>
      </c>
      <c r="D10" s="4">
        <f t="shared" si="1"/>
        <v>54001.532</v>
      </c>
      <c r="E10" s="4">
        <v>10885.720000000001</v>
      </c>
      <c r="F10" s="4">
        <v>42681.338</v>
      </c>
      <c r="G10" s="4">
        <f t="shared" si="2"/>
        <v>53567.058000000005</v>
      </c>
      <c r="H10" s="6">
        <f>+((E10-B10)/B10)*100</f>
        <v>12.208590063728433</v>
      </c>
      <c r="I10" s="6">
        <f t="shared" si="0"/>
        <v>-3.654314752976208</v>
      </c>
      <c r="J10" s="7">
        <f t="shared" si="0"/>
        <v>-0.8045586558544204</v>
      </c>
    </row>
    <row r="11" spans="1:10" ht="15">
      <c r="A11" s="8" t="s">
        <v>13</v>
      </c>
      <c r="B11" s="9">
        <v>17912.085</v>
      </c>
      <c r="C11" s="9">
        <v>25094.225000000002</v>
      </c>
      <c r="D11" s="9">
        <f t="shared" si="1"/>
        <v>43006.31</v>
      </c>
      <c r="E11" s="9">
        <v>19422.452</v>
      </c>
      <c r="F11" s="9">
        <v>21305.253</v>
      </c>
      <c r="G11" s="9">
        <f t="shared" si="2"/>
        <v>40727.705</v>
      </c>
      <c r="H11" s="10">
        <f>+((E11-B11)/B11)*100</f>
        <v>8.432111616263557</v>
      </c>
      <c r="I11" s="10">
        <f t="shared" si="0"/>
        <v>-15.09897994458885</v>
      </c>
      <c r="J11" s="11">
        <f t="shared" si="0"/>
        <v>-5.298303900055587</v>
      </c>
    </row>
    <row r="12" spans="1:10" ht="15">
      <c r="A12" s="12" t="s">
        <v>14</v>
      </c>
      <c r="B12" s="4">
        <v>33228.265</v>
      </c>
      <c r="C12" s="4">
        <v>9524.115</v>
      </c>
      <c r="D12" s="4">
        <f t="shared" si="1"/>
        <v>42752.38</v>
      </c>
      <c r="E12" s="4">
        <v>35355.807</v>
      </c>
      <c r="F12" s="4">
        <v>10499.313</v>
      </c>
      <c r="G12" s="4">
        <f t="shared" si="2"/>
        <v>45855.12</v>
      </c>
      <c r="H12" s="6">
        <f>+((E12-B12)/B12)*100</f>
        <v>6.4028079708645675</v>
      </c>
      <c r="I12" s="6">
        <f t="shared" si="0"/>
        <v>10.239250576037778</v>
      </c>
      <c r="J12" s="7">
        <f t="shared" si="0"/>
        <v>7.257467303574691</v>
      </c>
    </row>
    <row r="13" spans="1:10" ht="15">
      <c r="A13" s="8" t="s">
        <v>15</v>
      </c>
      <c r="B13" s="9">
        <v>22914.831</v>
      </c>
      <c r="C13" s="9">
        <v>9897.291</v>
      </c>
      <c r="D13" s="9">
        <f t="shared" si="1"/>
        <v>32812.121999999996</v>
      </c>
      <c r="E13" s="9">
        <v>25050.720999999998</v>
      </c>
      <c r="F13" s="9">
        <v>2174.1</v>
      </c>
      <c r="G13" s="9">
        <f t="shared" si="2"/>
        <v>27224.820999999996</v>
      </c>
      <c r="H13" s="10">
        <f>+((E13-B13)/B13)*100</f>
        <v>9.320993901286027</v>
      </c>
      <c r="I13" s="10">
        <f t="shared" si="0"/>
        <v>-78.03338307421697</v>
      </c>
      <c r="J13" s="11">
        <f t="shared" si="0"/>
        <v>-17.02816111679702</v>
      </c>
    </row>
    <row r="14" spans="1:10" ht="15">
      <c r="A14" s="12" t="s">
        <v>16</v>
      </c>
      <c r="B14" s="4">
        <v>7841.27</v>
      </c>
      <c r="C14" s="4">
        <v>357.3949999999999</v>
      </c>
      <c r="D14" s="4">
        <f t="shared" si="1"/>
        <v>8198.665</v>
      </c>
      <c r="E14" s="4">
        <v>7966.625</v>
      </c>
      <c r="F14" s="4">
        <v>338.341</v>
      </c>
      <c r="G14" s="4">
        <f t="shared" si="2"/>
        <v>8304.966</v>
      </c>
      <c r="H14" s="6">
        <f>+((E14-B14)/B14)*100</f>
        <v>1.5986568502296128</v>
      </c>
      <c r="I14" s="6">
        <f t="shared" si="0"/>
        <v>-5.331356062619768</v>
      </c>
      <c r="J14" s="7">
        <f t="shared" si="0"/>
        <v>1.2965647456018687</v>
      </c>
    </row>
    <row r="15" spans="1:10" ht="15">
      <c r="A15" s="8" t="s">
        <v>17</v>
      </c>
      <c r="B15" s="9">
        <v>17037.664</v>
      </c>
      <c r="C15" s="9">
        <v>3512.2659999999996</v>
      </c>
      <c r="D15" s="9">
        <f t="shared" si="1"/>
        <v>20549.93</v>
      </c>
      <c r="E15" s="9">
        <v>19820.078999999998</v>
      </c>
      <c r="F15" s="9">
        <v>3389.395</v>
      </c>
      <c r="G15" s="9">
        <f t="shared" si="2"/>
        <v>23209.474</v>
      </c>
      <c r="H15" s="10">
        <f>+((E15-B15)/B15)*100</f>
        <v>16.330965324823858</v>
      </c>
      <c r="I15" s="10">
        <f t="shared" si="0"/>
        <v>-3.498339818225603</v>
      </c>
      <c r="J15" s="11">
        <f t="shared" si="0"/>
        <v>12.941864035546583</v>
      </c>
    </row>
    <row r="16" spans="1:10" ht="15">
      <c r="A16" s="12" t="s">
        <v>18</v>
      </c>
      <c r="B16" s="4">
        <v>1208.2859999999998</v>
      </c>
      <c r="C16" s="4"/>
      <c r="D16" s="4">
        <f t="shared" si="1"/>
        <v>1208.2859999999998</v>
      </c>
      <c r="E16" s="4">
        <v>1498.984</v>
      </c>
      <c r="F16" s="4"/>
      <c r="G16" s="4">
        <f t="shared" si="2"/>
        <v>1498.984</v>
      </c>
      <c r="H16" s="6">
        <f>+((E16-B16)/B16)*100</f>
        <v>24.058707954904726</v>
      </c>
      <c r="I16" s="6"/>
      <c r="J16" s="7">
        <f t="shared" si="0"/>
        <v>24.058707954904726</v>
      </c>
    </row>
    <row r="17" spans="1:10" ht="15">
      <c r="A17" s="8" t="s">
        <v>19</v>
      </c>
      <c r="B17" s="9">
        <v>1839.7990000000002</v>
      </c>
      <c r="C17" s="9"/>
      <c r="D17" s="9">
        <f t="shared" si="1"/>
        <v>1839.7990000000002</v>
      </c>
      <c r="E17" s="9">
        <v>1938.234</v>
      </c>
      <c r="F17" s="9"/>
      <c r="G17" s="9">
        <f t="shared" si="2"/>
        <v>1938.234</v>
      </c>
      <c r="H17" s="10">
        <f>+((E17-B17)/B17)*100</f>
        <v>5.350312724379115</v>
      </c>
      <c r="I17" s="10"/>
      <c r="J17" s="11">
        <f t="shared" si="0"/>
        <v>5.350312724379115</v>
      </c>
    </row>
    <row r="18" spans="1:10" ht="15">
      <c r="A18" s="12" t="s">
        <v>20</v>
      </c>
      <c r="B18" s="4">
        <v>1078.584</v>
      </c>
      <c r="C18" s="4">
        <v>46.047000000000004</v>
      </c>
      <c r="D18" s="4">
        <f t="shared" si="1"/>
        <v>1124.631</v>
      </c>
      <c r="E18" s="4">
        <v>1113.081</v>
      </c>
      <c r="F18" s="4">
        <v>76.19200000000001</v>
      </c>
      <c r="G18" s="4">
        <f t="shared" si="2"/>
        <v>1189.273</v>
      </c>
      <c r="H18" s="6">
        <f>+((E18-B18)/B18)*100</f>
        <v>3.198360072094509</v>
      </c>
      <c r="I18" s="6">
        <f>+((F18-C18)/C18)*100</f>
        <v>65.46571980802224</v>
      </c>
      <c r="J18" s="7">
        <f t="shared" si="0"/>
        <v>5.747840847353471</v>
      </c>
    </row>
    <row r="19" spans="1:10" ht="15">
      <c r="A19" s="8" t="s">
        <v>63</v>
      </c>
      <c r="B19" s="9"/>
      <c r="C19" s="9"/>
      <c r="D19" s="9"/>
      <c r="E19" s="9"/>
      <c r="F19" s="9"/>
      <c r="G19" s="9"/>
      <c r="H19" s="10"/>
      <c r="I19" s="10"/>
      <c r="J19" s="11"/>
    </row>
    <row r="20" spans="1:10" ht="15">
      <c r="A20" s="12" t="s">
        <v>21</v>
      </c>
      <c r="B20" s="4">
        <v>1411.942</v>
      </c>
      <c r="C20" s="4">
        <v>159.438</v>
      </c>
      <c r="D20" s="4">
        <f t="shared" si="1"/>
        <v>1571.38</v>
      </c>
      <c r="E20" s="4">
        <v>2038.2559999999999</v>
      </c>
      <c r="F20" s="4">
        <v>215.079</v>
      </c>
      <c r="G20" s="4">
        <f t="shared" si="2"/>
        <v>2253.335</v>
      </c>
      <c r="H20" s="6">
        <f>+((E20-B20)/B20)*100</f>
        <v>44.358337665428174</v>
      </c>
      <c r="I20" s="6">
        <f>+((F20-C20)/C20)*100</f>
        <v>34.898204944868866</v>
      </c>
      <c r="J20" s="7">
        <f>+((G20-D20)/D20)*100</f>
        <v>43.3984777711311</v>
      </c>
    </row>
    <row r="21" spans="1:10" ht="15">
      <c r="A21" s="8" t="s">
        <v>22</v>
      </c>
      <c r="B21" s="9">
        <v>1.093</v>
      </c>
      <c r="C21" s="9"/>
      <c r="D21" s="9">
        <f t="shared" si="1"/>
        <v>1.093</v>
      </c>
      <c r="E21" s="9">
        <v>1.463</v>
      </c>
      <c r="F21" s="9"/>
      <c r="G21" s="9">
        <f t="shared" si="2"/>
        <v>1.463</v>
      </c>
      <c r="H21" s="10">
        <f aca="true" t="shared" si="3" ref="H21:J60">+((E21-B21)/B21)*100</f>
        <v>33.85178408051236</v>
      </c>
      <c r="I21" s="10"/>
      <c r="J21" s="11">
        <f aca="true" t="shared" si="4" ref="J21:J58">+((G21-D21)/D21)*100</f>
        <v>33.85178408051236</v>
      </c>
    </row>
    <row r="22" spans="1:10" ht="15">
      <c r="A22" s="12" t="s">
        <v>23</v>
      </c>
      <c r="B22" s="4">
        <v>4060.855</v>
      </c>
      <c r="C22" s="4">
        <v>7.652</v>
      </c>
      <c r="D22" s="4">
        <f t="shared" si="1"/>
        <v>4068.507</v>
      </c>
      <c r="E22" s="4">
        <v>1548.001</v>
      </c>
      <c r="F22" s="4">
        <v>8.922</v>
      </c>
      <c r="G22" s="4">
        <f t="shared" si="2"/>
        <v>1556.923</v>
      </c>
      <c r="H22" s="6">
        <f t="shared" si="3"/>
        <v>-61.8799243016557</v>
      </c>
      <c r="I22" s="6">
        <f t="shared" si="3"/>
        <v>16.596968112911664</v>
      </c>
      <c r="J22" s="7">
        <f t="shared" si="4"/>
        <v>-61.73232588760447</v>
      </c>
    </row>
    <row r="23" spans="1:10" ht="15">
      <c r="A23" s="8" t="s">
        <v>24</v>
      </c>
      <c r="B23" s="9">
        <v>1107.505</v>
      </c>
      <c r="C23" s="9"/>
      <c r="D23" s="9">
        <f t="shared" si="1"/>
        <v>1107.505</v>
      </c>
      <c r="E23" s="9">
        <v>1249.205</v>
      </c>
      <c r="F23" s="9"/>
      <c r="G23" s="9">
        <f t="shared" si="2"/>
        <v>1249.205</v>
      </c>
      <c r="H23" s="10">
        <f t="shared" si="3"/>
        <v>12.794524629685627</v>
      </c>
      <c r="I23" s="10"/>
      <c r="J23" s="11">
        <f t="shared" si="4"/>
        <v>12.794524629685627</v>
      </c>
    </row>
    <row r="24" spans="1:10" ht="15">
      <c r="A24" s="12" t="s">
        <v>25</v>
      </c>
      <c r="B24" s="4">
        <v>340.29200000000003</v>
      </c>
      <c r="C24" s="4">
        <v>613.893</v>
      </c>
      <c r="D24" s="4">
        <f t="shared" si="1"/>
        <v>954.1850000000001</v>
      </c>
      <c r="E24" s="4">
        <v>1326.87</v>
      </c>
      <c r="F24" s="4">
        <v>621.795</v>
      </c>
      <c r="G24" s="4">
        <f t="shared" si="2"/>
        <v>1948.665</v>
      </c>
      <c r="H24" s="6">
        <f t="shared" si="3"/>
        <v>289.9210090157864</v>
      </c>
      <c r="I24" s="6">
        <f t="shared" si="3"/>
        <v>1.2871949997800805</v>
      </c>
      <c r="J24" s="7">
        <f t="shared" si="4"/>
        <v>104.22297562841585</v>
      </c>
    </row>
    <row r="25" spans="1:10" ht="15">
      <c r="A25" s="8" t="s">
        <v>26</v>
      </c>
      <c r="B25" s="9">
        <v>291.817</v>
      </c>
      <c r="C25" s="9">
        <v>6.233</v>
      </c>
      <c r="D25" s="9">
        <f t="shared" si="1"/>
        <v>298.05</v>
      </c>
      <c r="E25" s="9">
        <v>856.251</v>
      </c>
      <c r="F25" s="9">
        <v>8</v>
      </c>
      <c r="G25" s="9">
        <f t="shared" si="2"/>
        <v>864.251</v>
      </c>
      <c r="H25" s="10">
        <f t="shared" si="3"/>
        <v>193.4205341018515</v>
      </c>
      <c r="I25" s="10">
        <f t="shared" si="3"/>
        <v>28.34910957805231</v>
      </c>
      <c r="J25" s="11">
        <f t="shared" si="4"/>
        <v>189.96846166750544</v>
      </c>
    </row>
    <row r="26" spans="1:10" ht="15">
      <c r="A26" s="12" t="s">
        <v>27</v>
      </c>
      <c r="B26" s="4"/>
      <c r="C26" s="4"/>
      <c r="D26" s="4"/>
      <c r="E26" s="4"/>
      <c r="F26" s="4"/>
      <c r="G26" s="4"/>
      <c r="H26" s="6"/>
      <c r="I26" s="6"/>
      <c r="J26" s="7"/>
    </row>
    <row r="27" spans="1:10" ht="15">
      <c r="A27" s="8" t="s">
        <v>28</v>
      </c>
      <c r="B27" s="9">
        <v>3125.438</v>
      </c>
      <c r="C27" s="9">
        <v>103.675</v>
      </c>
      <c r="D27" s="9">
        <f t="shared" si="1"/>
        <v>3229.1130000000003</v>
      </c>
      <c r="E27" s="9">
        <v>3523.843</v>
      </c>
      <c r="F27" s="9">
        <v>155.14999999999998</v>
      </c>
      <c r="G27" s="9">
        <f t="shared" si="2"/>
        <v>3678.993</v>
      </c>
      <c r="H27" s="10">
        <f t="shared" si="3"/>
        <v>12.74717335618239</v>
      </c>
      <c r="I27" s="10">
        <f t="shared" si="3"/>
        <v>49.65034965034963</v>
      </c>
      <c r="J27" s="11">
        <f t="shared" si="4"/>
        <v>13.931999282775164</v>
      </c>
    </row>
    <row r="28" spans="1:10" ht="15">
      <c r="A28" s="12" t="s">
        <v>29</v>
      </c>
      <c r="B28" s="4">
        <v>14157.585</v>
      </c>
      <c r="C28" s="4">
        <v>402.93600000000004</v>
      </c>
      <c r="D28" s="4">
        <f t="shared" si="1"/>
        <v>14560.520999999999</v>
      </c>
      <c r="E28" s="4">
        <v>14996.033</v>
      </c>
      <c r="F28" s="4">
        <v>357.365</v>
      </c>
      <c r="G28" s="4">
        <f t="shared" si="2"/>
        <v>15353.398</v>
      </c>
      <c r="H28" s="6">
        <f t="shared" si="3"/>
        <v>5.922252983118239</v>
      </c>
      <c r="I28" s="6">
        <f t="shared" si="3"/>
        <v>-11.309736533841608</v>
      </c>
      <c r="J28" s="7">
        <f t="shared" si="4"/>
        <v>5.445388939035907</v>
      </c>
    </row>
    <row r="29" spans="1:10" ht="15">
      <c r="A29" s="8" t="s">
        <v>30</v>
      </c>
      <c r="B29" s="9">
        <v>7080.329</v>
      </c>
      <c r="C29" s="9">
        <v>833.2860000000001</v>
      </c>
      <c r="D29" s="9">
        <f t="shared" si="1"/>
        <v>7913.615</v>
      </c>
      <c r="E29" s="9">
        <v>7517.826</v>
      </c>
      <c r="F29" s="9">
        <v>670.638</v>
      </c>
      <c r="G29" s="9">
        <f t="shared" si="2"/>
        <v>8188.464</v>
      </c>
      <c r="H29" s="10">
        <f t="shared" si="3"/>
        <v>6.179049024416808</v>
      </c>
      <c r="I29" s="10">
        <f t="shared" si="3"/>
        <v>-19.518868671740556</v>
      </c>
      <c r="J29" s="11">
        <f t="shared" si="4"/>
        <v>3.473115636785466</v>
      </c>
    </row>
    <row r="30" spans="1:10" ht="15">
      <c r="A30" s="12" t="s">
        <v>31</v>
      </c>
      <c r="B30" s="4">
        <v>2684.222</v>
      </c>
      <c r="C30" s="4">
        <v>26.992</v>
      </c>
      <c r="D30" s="4">
        <f t="shared" si="1"/>
        <v>2711.2140000000004</v>
      </c>
      <c r="E30" s="4">
        <v>2586.544</v>
      </c>
      <c r="F30" s="4">
        <v>7.48</v>
      </c>
      <c r="G30" s="4">
        <f t="shared" si="2"/>
        <v>2594.024</v>
      </c>
      <c r="H30" s="6">
        <f t="shared" si="3"/>
        <v>-3.638968758917866</v>
      </c>
      <c r="I30" s="6">
        <f t="shared" si="3"/>
        <v>-72.28808535862477</v>
      </c>
      <c r="J30" s="7">
        <f t="shared" si="4"/>
        <v>-4.322417927909803</v>
      </c>
    </row>
    <row r="31" spans="1:10" ht="15">
      <c r="A31" s="8" t="s">
        <v>64</v>
      </c>
      <c r="B31" s="9">
        <v>24.930999999999997</v>
      </c>
      <c r="C31" s="9">
        <v>959.2730000000001</v>
      </c>
      <c r="D31" s="9">
        <f t="shared" si="1"/>
        <v>984.2040000000002</v>
      </c>
      <c r="E31" s="9">
        <v>16.17</v>
      </c>
      <c r="F31" s="9">
        <v>1101.519</v>
      </c>
      <c r="G31" s="9">
        <f t="shared" si="2"/>
        <v>1117.689</v>
      </c>
      <c r="H31" s="10">
        <f t="shared" si="3"/>
        <v>-35.140989129998786</v>
      </c>
      <c r="I31" s="10">
        <f t="shared" si="3"/>
        <v>14.82852118218691</v>
      </c>
      <c r="J31" s="11">
        <f t="shared" si="4"/>
        <v>13.562736993550107</v>
      </c>
    </row>
    <row r="32" spans="1:10" ht="15">
      <c r="A32" s="12" t="s">
        <v>32</v>
      </c>
      <c r="B32" s="4"/>
      <c r="C32" s="4"/>
      <c r="D32" s="4"/>
      <c r="E32" s="4">
        <v>239</v>
      </c>
      <c r="F32" s="4"/>
      <c r="G32" s="4">
        <f>+E32+F32</f>
        <v>239</v>
      </c>
      <c r="H32" s="6"/>
      <c r="I32" s="6"/>
      <c r="J32" s="7"/>
    </row>
    <row r="33" spans="1:10" ht="15">
      <c r="A33" s="8" t="s">
        <v>33</v>
      </c>
      <c r="B33" s="9">
        <v>7504.214999999999</v>
      </c>
      <c r="C33" s="9">
        <v>4694.414000000001</v>
      </c>
      <c r="D33" s="9">
        <f t="shared" si="1"/>
        <v>12198.629</v>
      </c>
      <c r="E33" s="9">
        <v>7689.161</v>
      </c>
      <c r="F33" s="9">
        <v>4082.82</v>
      </c>
      <c r="G33" s="9">
        <f t="shared" si="2"/>
        <v>11771.981</v>
      </c>
      <c r="H33" s="10">
        <f t="shared" si="3"/>
        <v>2.464561583057</v>
      </c>
      <c r="I33" s="10">
        <f t="shared" si="3"/>
        <v>-13.028122359894128</v>
      </c>
      <c r="J33" s="11">
        <f t="shared" si="4"/>
        <v>-3.497507793703711</v>
      </c>
    </row>
    <row r="34" spans="1:10" ht="15">
      <c r="A34" s="12" t="s">
        <v>34</v>
      </c>
      <c r="B34" s="4">
        <v>2082.009</v>
      </c>
      <c r="C34" s="4"/>
      <c r="D34" s="4">
        <f t="shared" si="1"/>
        <v>2082.009</v>
      </c>
      <c r="E34" s="4">
        <v>2339.818</v>
      </c>
      <c r="F34" s="4"/>
      <c r="G34" s="4">
        <f t="shared" si="2"/>
        <v>2339.818</v>
      </c>
      <c r="H34" s="6">
        <f t="shared" si="3"/>
        <v>12.382703436920792</v>
      </c>
      <c r="I34" s="6"/>
      <c r="J34" s="7">
        <f t="shared" si="4"/>
        <v>12.382703436920792</v>
      </c>
    </row>
    <row r="35" spans="1:10" ht="15">
      <c r="A35" s="8" t="s">
        <v>35</v>
      </c>
      <c r="B35" s="9">
        <v>497.436</v>
      </c>
      <c r="C35" s="9">
        <v>1739.562</v>
      </c>
      <c r="D35" s="9">
        <f t="shared" si="1"/>
        <v>2236.998</v>
      </c>
      <c r="E35" s="9">
        <v>564.929</v>
      </c>
      <c r="F35" s="9">
        <v>2371.987</v>
      </c>
      <c r="G35" s="9">
        <f t="shared" si="2"/>
        <v>2936.916</v>
      </c>
      <c r="H35" s="10">
        <f t="shared" si="3"/>
        <v>13.568177614808738</v>
      </c>
      <c r="I35" s="10">
        <f t="shared" si="3"/>
        <v>36.355415903543545</v>
      </c>
      <c r="J35" s="11">
        <f t="shared" si="4"/>
        <v>31.28827115625495</v>
      </c>
    </row>
    <row r="36" spans="1:10" ht="15">
      <c r="A36" s="12" t="s">
        <v>36</v>
      </c>
      <c r="B36" s="4">
        <v>1506.2980000000002</v>
      </c>
      <c r="C36" s="4"/>
      <c r="D36" s="4">
        <f t="shared" si="1"/>
        <v>1506.2980000000002</v>
      </c>
      <c r="E36" s="4">
        <v>1890.796</v>
      </c>
      <c r="F36" s="4"/>
      <c r="G36" s="4">
        <f t="shared" si="2"/>
        <v>1890.796</v>
      </c>
      <c r="H36" s="6">
        <f t="shared" si="3"/>
        <v>25.526024730830137</v>
      </c>
      <c r="I36" s="6"/>
      <c r="J36" s="7">
        <f t="shared" si="4"/>
        <v>25.526024730830137</v>
      </c>
    </row>
    <row r="37" spans="1:10" ht="15">
      <c r="A37" s="8" t="s">
        <v>37</v>
      </c>
      <c r="B37" s="9">
        <v>3734.463999999999</v>
      </c>
      <c r="C37" s="9">
        <v>2.926</v>
      </c>
      <c r="D37" s="9">
        <f t="shared" si="1"/>
        <v>3737.389999999999</v>
      </c>
      <c r="E37" s="9">
        <v>7998.485</v>
      </c>
      <c r="F37" s="9"/>
      <c r="G37" s="9">
        <f t="shared" si="2"/>
        <v>7998.485</v>
      </c>
      <c r="H37" s="10">
        <f t="shared" si="3"/>
        <v>114.18026790457752</v>
      </c>
      <c r="I37" s="10">
        <f t="shared" si="3"/>
        <v>-100</v>
      </c>
      <c r="J37" s="11">
        <f t="shared" si="4"/>
        <v>114.01258632361093</v>
      </c>
    </row>
    <row r="38" spans="1:10" ht="15">
      <c r="A38" s="12" t="s">
        <v>38</v>
      </c>
      <c r="B38" s="4">
        <v>490.18600000000004</v>
      </c>
      <c r="C38" s="4"/>
      <c r="D38" s="4">
        <f t="shared" si="1"/>
        <v>490.18600000000004</v>
      </c>
      <c r="E38" s="4">
        <v>556.798</v>
      </c>
      <c r="F38" s="4"/>
      <c r="G38" s="4">
        <f t="shared" si="2"/>
        <v>556.798</v>
      </c>
      <c r="H38" s="6">
        <f t="shared" si="3"/>
        <v>13.58912739245918</v>
      </c>
      <c r="I38" s="6"/>
      <c r="J38" s="7">
        <f t="shared" si="4"/>
        <v>13.58912739245918</v>
      </c>
    </row>
    <row r="39" spans="1:10" ht="15">
      <c r="A39" s="8" t="s">
        <v>39</v>
      </c>
      <c r="B39" s="9">
        <v>14329.588</v>
      </c>
      <c r="C39" s="9">
        <v>5129.064000000001</v>
      </c>
      <c r="D39" s="9">
        <f t="shared" si="1"/>
        <v>19458.652000000002</v>
      </c>
      <c r="E39" s="9">
        <v>15500.776</v>
      </c>
      <c r="F39" s="9">
        <v>4924.68</v>
      </c>
      <c r="G39" s="9">
        <f t="shared" si="2"/>
        <v>20425.456</v>
      </c>
      <c r="H39" s="10">
        <f t="shared" si="3"/>
        <v>8.17321474978904</v>
      </c>
      <c r="I39" s="10">
        <f t="shared" si="3"/>
        <v>-3.9848206222422036</v>
      </c>
      <c r="J39" s="11">
        <f t="shared" si="4"/>
        <v>4.9685044986672064</v>
      </c>
    </row>
    <row r="40" spans="1:10" ht="15">
      <c r="A40" s="12" t="s">
        <v>40</v>
      </c>
      <c r="B40" s="4">
        <v>69.199</v>
      </c>
      <c r="C40" s="4"/>
      <c r="D40" s="4">
        <f t="shared" si="1"/>
        <v>69.199</v>
      </c>
      <c r="E40" s="4">
        <v>303.323</v>
      </c>
      <c r="F40" s="4">
        <v>2</v>
      </c>
      <c r="G40" s="4">
        <f t="shared" si="2"/>
        <v>305.323</v>
      </c>
      <c r="H40" s="6">
        <f t="shared" si="3"/>
        <v>338.33436899377153</v>
      </c>
      <c r="I40" s="6"/>
      <c r="J40" s="7">
        <f t="shared" si="4"/>
        <v>341.22458417029145</v>
      </c>
    </row>
    <row r="41" spans="1:10" ht="15">
      <c r="A41" s="8" t="s">
        <v>41</v>
      </c>
      <c r="B41" s="9">
        <v>7070.802</v>
      </c>
      <c r="C41" s="9">
        <v>1805.454</v>
      </c>
      <c r="D41" s="9">
        <f t="shared" si="1"/>
        <v>8876.256</v>
      </c>
      <c r="E41" s="9">
        <v>7384.585999999999</v>
      </c>
      <c r="F41" s="9">
        <v>1936.5610000000001</v>
      </c>
      <c r="G41" s="9">
        <f t="shared" si="2"/>
        <v>9321.146999999999</v>
      </c>
      <c r="H41" s="10">
        <f t="shared" si="3"/>
        <v>4.437742705848638</v>
      </c>
      <c r="I41" s="10">
        <f t="shared" si="3"/>
        <v>7.261719213006823</v>
      </c>
      <c r="J41" s="11">
        <f t="shared" si="4"/>
        <v>5.0121470133353485</v>
      </c>
    </row>
    <row r="42" spans="1:10" ht="15">
      <c r="A42" s="12" t="s">
        <v>42</v>
      </c>
      <c r="B42" s="4">
        <v>5633.77</v>
      </c>
      <c r="C42" s="4">
        <v>262.467</v>
      </c>
      <c r="D42" s="4">
        <f t="shared" si="1"/>
        <v>5896.237</v>
      </c>
      <c r="E42" s="4">
        <v>5885.728</v>
      </c>
      <c r="F42" s="4">
        <v>276.30899999999997</v>
      </c>
      <c r="G42" s="4">
        <f t="shared" si="2"/>
        <v>6162.037</v>
      </c>
      <c r="H42" s="6">
        <f t="shared" si="3"/>
        <v>4.472280551034203</v>
      </c>
      <c r="I42" s="6">
        <f t="shared" si="3"/>
        <v>5.273805849878265</v>
      </c>
      <c r="J42" s="7">
        <f t="shared" si="4"/>
        <v>4.5079599073103775</v>
      </c>
    </row>
    <row r="43" spans="1:10" ht="15">
      <c r="A43" s="8" t="s">
        <v>43</v>
      </c>
      <c r="B43" s="9">
        <v>3945.7479999999996</v>
      </c>
      <c r="C43" s="9"/>
      <c r="D43" s="9">
        <f t="shared" si="1"/>
        <v>3945.7479999999996</v>
      </c>
      <c r="E43" s="9">
        <v>5110.8279999999995</v>
      </c>
      <c r="F43" s="9">
        <v>6</v>
      </c>
      <c r="G43" s="9">
        <f t="shared" si="2"/>
        <v>5116.8279999999995</v>
      </c>
      <c r="H43" s="10">
        <f t="shared" si="3"/>
        <v>29.527481227893926</v>
      </c>
      <c r="I43" s="10"/>
      <c r="J43" s="11">
        <f t="shared" si="4"/>
        <v>29.67954365053217</v>
      </c>
    </row>
    <row r="44" spans="1:10" ht="15">
      <c r="A44" s="12" t="s">
        <v>44</v>
      </c>
      <c r="B44" s="4">
        <v>2805.2690000000002</v>
      </c>
      <c r="C44" s="4">
        <v>29.144</v>
      </c>
      <c r="D44" s="4">
        <f t="shared" si="1"/>
        <v>2834.413</v>
      </c>
      <c r="E44" s="4">
        <v>2938.791</v>
      </c>
      <c r="F44" s="4">
        <v>28.114</v>
      </c>
      <c r="G44" s="4">
        <f t="shared" si="2"/>
        <v>2966.905</v>
      </c>
      <c r="H44" s="6">
        <f t="shared" si="3"/>
        <v>4.759686147745543</v>
      </c>
      <c r="I44" s="6">
        <f t="shared" si="3"/>
        <v>-3.5341751303870357</v>
      </c>
      <c r="J44" s="7">
        <f t="shared" si="4"/>
        <v>4.674407011257717</v>
      </c>
    </row>
    <row r="45" spans="1:10" ht="15">
      <c r="A45" s="8" t="s">
        <v>45</v>
      </c>
      <c r="B45" s="9">
        <v>3036.076</v>
      </c>
      <c r="C45" s="9">
        <v>25.161</v>
      </c>
      <c r="D45" s="9">
        <f t="shared" si="1"/>
        <v>3061.237</v>
      </c>
      <c r="E45" s="9">
        <v>3475.074</v>
      </c>
      <c r="F45" s="9">
        <v>66.944</v>
      </c>
      <c r="G45" s="9">
        <f t="shared" si="2"/>
        <v>3542.018</v>
      </c>
      <c r="H45" s="10">
        <f t="shared" si="3"/>
        <v>14.459387709662078</v>
      </c>
      <c r="I45" s="10">
        <f t="shared" si="3"/>
        <v>166.0625571320695</v>
      </c>
      <c r="J45" s="11">
        <f t="shared" si="4"/>
        <v>15.70544848373386</v>
      </c>
    </row>
    <row r="46" spans="1:10" ht="15">
      <c r="A46" s="12" t="s">
        <v>46</v>
      </c>
      <c r="B46" s="4"/>
      <c r="C46" s="4"/>
      <c r="D46" s="4"/>
      <c r="E46" s="4">
        <v>1197</v>
      </c>
      <c r="F46" s="4">
        <v>8</v>
      </c>
      <c r="G46" s="4">
        <f>+E46+F46</f>
        <v>1205</v>
      </c>
      <c r="H46" s="6"/>
      <c r="I46" s="6"/>
      <c r="J46" s="7"/>
    </row>
    <row r="47" spans="1:10" ht="15">
      <c r="A47" s="8" t="s">
        <v>47</v>
      </c>
      <c r="B47" s="9">
        <v>11631.172999999999</v>
      </c>
      <c r="C47" s="9">
        <v>1871.246</v>
      </c>
      <c r="D47" s="9">
        <f t="shared" si="1"/>
        <v>13502.418999999998</v>
      </c>
      <c r="E47" s="9">
        <v>12669.751</v>
      </c>
      <c r="F47" s="9">
        <v>1793.771</v>
      </c>
      <c r="G47" s="9">
        <f t="shared" si="2"/>
        <v>14463.522</v>
      </c>
      <c r="H47" s="10">
        <f t="shared" si="3"/>
        <v>8.929262766532673</v>
      </c>
      <c r="I47" s="10">
        <f t="shared" si="3"/>
        <v>-4.140289411440299</v>
      </c>
      <c r="J47" s="11">
        <f t="shared" si="4"/>
        <v>7.118006040251032</v>
      </c>
    </row>
    <row r="48" spans="1:10" ht="15">
      <c r="A48" s="12" t="s">
        <v>48</v>
      </c>
      <c r="B48" s="4">
        <v>160.10299999999998</v>
      </c>
      <c r="C48" s="4"/>
      <c r="D48" s="4">
        <f t="shared" si="1"/>
        <v>160.10299999999998</v>
      </c>
      <c r="E48" s="4">
        <v>571.5989999999999</v>
      </c>
      <c r="F48" s="4"/>
      <c r="G48" s="4">
        <f t="shared" si="2"/>
        <v>571.5989999999999</v>
      </c>
      <c r="H48" s="6">
        <f t="shared" si="3"/>
        <v>257.0195436687633</v>
      </c>
      <c r="I48" s="6"/>
      <c r="J48" s="7">
        <f t="shared" si="4"/>
        <v>257.0195436687633</v>
      </c>
    </row>
    <row r="49" spans="1:10" ht="15">
      <c r="A49" s="8" t="s">
        <v>49</v>
      </c>
      <c r="B49" s="9">
        <v>734.854</v>
      </c>
      <c r="C49" s="9"/>
      <c r="D49" s="9">
        <f t="shared" si="1"/>
        <v>734.854</v>
      </c>
      <c r="E49" s="9">
        <v>832.722</v>
      </c>
      <c r="F49" s="9">
        <v>7.459</v>
      </c>
      <c r="G49" s="9">
        <f t="shared" si="2"/>
        <v>840.1809999999999</v>
      </c>
      <c r="H49" s="10">
        <f t="shared" si="3"/>
        <v>13.318019633832018</v>
      </c>
      <c r="I49" s="10"/>
      <c r="J49" s="11">
        <f t="shared" si="4"/>
        <v>14.33305119112094</v>
      </c>
    </row>
    <row r="50" spans="1:10" ht="15">
      <c r="A50" s="12" t="s">
        <v>50</v>
      </c>
      <c r="B50" s="4">
        <v>3575.824</v>
      </c>
      <c r="C50" s="4">
        <v>162.754</v>
      </c>
      <c r="D50" s="4">
        <f t="shared" si="1"/>
        <v>3738.578</v>
      </c>
      <c r="E50" s="4">
        <v>4127.758</v>
      </c>
      <c r="F50" s="4">
        <v>125.473</v>
      </c>
      <c r="G50" s="4">
        <f t="shared" si="2"/>
        <v>4253.231</v>
      </c>
      <c r="H50" s="6">
        <f t="shared" si="3"/>
        <v>15.435155645244278</v>
      </c>
      <c r="I50" s="6">
        <f t="shared" si="3"/>
        <v>-22.906349459921106</v>
      </c>
      <c r="J50" s="7">
        <f t="shared" si="4"/>
        <v>13.766009429253579</v>
      </c>
    </row>
    <row r="51" spans="1:10" ht="15">
      <c r="A51" s="8" t="s">
        <v>51</v>
      </c>
      <c r="B51" s="9">
        <v>4226.528</v>
      </c>
      <c r="C51" s="9">
        <v>215.777</v>
      </c>
      <c r="D51" s="9">
        <f t="shared" si="1"/>
        <v>4442.305</v>
      </c>
      <c r="E51" s="9">
        <v>4738.777</v>
      </c>
      <c r="F51" s="9">
        <v>457.799</v>
      </c>
      <c r="G51" s="9">
        <f t="shared" si="2"/>
        <v>5196.576</v>
      </c>
      <c r="H51" s="10">
        <f t="shared" si="3"/>
        <v>12.119853458914735</v>
      </c>
      <c r="I51" s="10">
        <f t="shared" si="3"/>
        <v>112.1630201550675</v>
      </c>
      <c r="J51" s="11">
        <f t="shared" si="4"/>
        <v>16.979270896527808</v>
      </c>
    </row>
    <row r="52" spans="1:10" ht="15">
      <c r="A52" s="12" t="s">
        <v>52</v>
      </c>
      <c r="B52" s="4">
        <v>2351.9230000000002</v>
      </c>
      <c r="C52" s="4"/>
      <c r="D52" s="4">
        <f t="shared" si="1"/>
        <v>2351.9230000000002</v>
      </c>
      <c r="E52" s="4">
        <v>2580.779</v>
      </c>
      <c r="F52" s="4"/>
      <c r="G52" s="4">
        <f t="shared" si="2"/>
        <v>2580.779</v>
      </c>
      <c r="H52" s="6">
        <f t="shared" si="3"/>
        <v>9.730590669847599</v>
      </c>
      <c r="I52" s="6"/>
      <c r="J52" s="7">
        <f t="shared" si="4"/>
        <v>9.730590669847599</v>
      </c>
    </row>
    <row r="53" spans="1:10" ht="15">
      <c r="A53" s="8" t="s">
        <v>53</v>
      </c>
      <c r="B53" s="9">
        <v>729.098</v>
      </c>
      <c r="C53" s="9">
        <v>4496.929999999999</v>
      </c>
      <c r="D53" s="9">
        <f t="shared" si="1"/>
        <v>5226.027999999999</v>
      </c>
      <c r="E53" s="9">
        <v>594.992</v>
      </c>
      <c r="F53" s="9">
        <v>4652.816</v>
      </c>
      <c r="G53" s="9">
        <f t="shared" si="2"/>
        <v>5247.808</v>
      </c>
      <c r="H53" s="10">
        <f t="shared" si="3"/>
        <v>-18.393412133896952</v>
      </c>
      <c r="I53" s="10">
        <f t="shared" si="3"/>
        <v>3.4664982554765236</v>
      </c>
      <c r="J53" s="13">
        <f t="shared" si="4"/>
        <v>0.4167601092072346</v>
      </c>
    </row>
    <row r="54" spans="1:10" ht="15">
      <c r="A54" s="12" t="s">
        <v>54</v>
      </c>
      <c r="B54" s="4">
        <v>260.615</v>
      </c>
      <c r="C54" s="4"/>
      <c r="D54" s="4">
        <f t="shared" si="1"/>
        <v>260.615</v>
      </c>
      <c r="E54" s="4">
        <v>392.289</v>
      </c>
      <c r="F54" s="4"/>
      <c r="G54" s="4">
        <f t="shared" si="2"/>
        <v>392.289</v>
      </c>
      <c r="H54" s="6">
        <f t="shared" si="3"/>
        <v>50.524336665195776</v>
      </c>
      <c r="I54" s="6"/>
      <c r="J54" s="7">
        <f t="shared" si="4"/>
        <v>50.524336665195776</v>
      </c>
    </row>
    <row r="55" spans="1:10" ht="15">
      <c r="A55" s="8" t="s">
        <v>55</v>
      </c>
      <c r="B55" s="9">
        <v>53.892</v>
      </c>
      <c r="C55" s="9"/>
      <c r="D55" s="9">
        <f t="shared" si="1"/>
        <v>53.892</v>
      </c>
      <c r="E55" s="9">
        <v>66.6</v>
      </c>
      <c r="F55" s="9"/>
      <c r="G55" s="9">
        <f t="shared" si="2"/>
        <v>66.6</v>
      </c>
      <c r="H55" s="10">
        <f t="shared" si="3"/>
        <v>23.580494321977273</v>
      </c>
      <c r="I55" s="10"/>
      <c r="J55" s="11">
        <f t="shared" si="4"/>
        <v>23.580494321977273</v>
      </c>
    </row>
    <row r="56" spans="1:10" ht="15">
      <c r="A56" s="12" t="s">
        <v>56</v>
      </c>
      <c r="B56" s="4">
        <v>10201.804</v>
      </c>
      <c r="C56" s="4">
        <v>73.59</v>
      </c>
      <c r="D56" s="4">
        <f t="shared" si="1"/>
        <v>10275.394</v>
      </c>
      <c r="E56" s="4">
        <v>11413.976999999999</v>
      </c>
      <c r="F56" s="4">
        <v>88.887</v>
      </c>
      <c r="G56" s="4">
        <f t="shared" si="2"/>
        <v>11502.864</v>
      </c>
      <c r="H56" s="6">
        <f t="shared" si="3"/>
        <v>11.88194754574778</v>
      </c>
      <c r="I56" s="6">
        <f t="shared" si="3"/>
        <v>20.786791683652662</v>
      </c>
      <c r="J56" s="7">
        <f t="shared" si="4"/>
        <v>11.94572198399399</v>
      </c>
    </row>
    <row r="57" spans="1:10" ht="15">
      <c r="A57" s="8" t="s">
        <v>65</v>
      </c>
      <c r="B57" s="9">
        <v>433.96200000000005</v>
      </c>
      <c r="C57" s="9">
        <v>604.3960000000001</v>
      </c>
      <c r="D57" s="9">
        <f t="shared" si="1"/>
        <v>1038.3580000000002</v>
      </c>
      <c r="E57" s="9">
        <v>510.707</v>
      </c>
      <c r="F57" s="9">
        <v>553.001</v>
      </c>
      <c r="G57" s="9">
        <f t="shared" si="2"/>
        <v>1063.708</v>
      </c>
      <c r="H57" s="10">
        <f t="shared" si="3"/>
        <v>17.684728155921473</v>
      </c>
      <c r="I57" s="10">
        <f t="shared" si="3"/>
        <v>-8.503530797688947</v>
      </c>
      <c r="J57" s="11">
        <f t="shared" si="4"/>
        <v>2.4413545231991187</v>
      </c>
    </row>
    <row r="58" spans="1:10" ht="15">
      <c r="A58" s="12" t="s">
        <v>66</v>
      </c>
      <c r="B58" s="4"/>
      <c r="C58" s="4">
        <v>678.693</v>
      </c>
      <c r="D58" s="4">
        <f t="shared" si="1"/>
        <v>678.693</v>
      </c>
      <c r="E58" s="4"/>
      <c r="F58" s="4">
        <v>604</v>
      </c>
      <c r="G58" s="4">
        <f t="shared" si="2"/>
        <v>604</v>
      </c>
      <c r="H58" s="6"/>
      <c r="I58" s="6">
        <f t="shared" si="3"/>
        <v>-11.005417766206516</v>
      </c>
      <c r="J58" s="7">
        <f t="shared" si="4"/>
        <v>-11.005417766206516</v>
      </c>
    </row>
    <row r="59" spans="1:10" ht="15">
      <c r="A59" s="15" t="s">
        <v>57</v>
      </c>
      <c r="B59" s="35">
        <f>+B60-SUM(B5+B9+B31+B19+B57+B58)</f>
        <v>645131.7279999999</v>
      </c>
      <c r="C59" s="35">
        <f>+C60-SUM(C5+C9+C31+C19+C57+C58)</f>
        <v>1776053.6820000003</v>
      </c>
      <c r="D59" s="35">
        <f>+D60-SUM(D5+D9+D31+D19+D57+D58)</f>
        <v>2421185.4100000025</v>
      </c>
      <c r="E59" s="35">
        <f>+E60-SUM(E5+E9+E31+E19+E57+E58)</f>
        <v>695023.0730000001</v>
      </c>
      <c r="F59" s="35">
        <f>+F60-SUM(F5+F9+F31+F19+F57+F58)</f>
        <v>1839975.4760000003</v>
      </c>
      <c r="G59" s="35">
        <f>+G60-SUM(G5+G9+G31+G19+G57+G58)</f>
        <v>2534998.5490000006</v>
      </c>
      <c r="H59" s="36">
        <f>+((E59-B59)/B59)*100</f>
        <v>7.733512836931841</v>
      </c>
      <c r="I59" s="36">
        <f t="shared" si="3"/>
        <v>3.59909132521367</v>
      </c>
      <c r="J59" s="36">
        <f t="shared" si="3"/>
        <v>4.700719677639144</v>
      </c>
    </row>
    <row r="60" spans="1:10" ht="15">
      <c r="A60" s="18" t="s">
        <v>58</v>
      </c>
      <c r="B60" s="37">
        <f>SUM(B4:B58)</f>
        <v>754480.7829999999</v>
      </c>
      <c r="C60" s="37">
        <f>SUM(C4:C58)</f>
        <v>1939864.0960000001</v>
      </c>
      <c r="D60" s="37">
        <f>SUM(D4:D58)</f>
        <v>2694344.8790000025</v>
      </c>
      <c r="E60" s="37">
        <f>SUM(E4:E58)</f>
        <v>827164.4150000002</v>
      </c>
      <c r="F60" s="37">
        <f>SUM(F4:F58)</f>
        <v>2022120.5410000002</v>
      </c>
      <c r="G60" s="37">
        <f>SUM(G4:G58)</f>
        <v>2849284.9560000007</v>
      </c>
      <c r="H60" s="38">
        <f>+((E60-B60)/B60)*100</f>
        <v>9.633596194589918</v>
      </c>
      <c r="I60" s="38">
        <f t="shared" si="3"/>
        <v>4.240319987859606</v>
      </c>
      <c r="J60" s="38">
        <f t="shared" si="3"/>
        <v>5.750565868817199</v>
      </c>
    </row>
    <row r="61" spans="1:10" ht="15">
      <c r="A61" s="39"/>
      <c r="B61" s="40"/>
      <c r="C61" s="40"/>
      <c r="D61" s="40"/>
      <c r="E61" s="40"/>
      <c r="F61" s="40"/>
      <c r="G61" s="40"/>
      <c r="H61" s="40"/>
      <c r="I61" s="40"/>
      <c r="J61" s="41"/>
    </row>
    <row r="62" spans="1:10" ht="15">
      <c r="A62" s="39" t="s">
        <v>75</v>
      </c>
      <c r="B62" s="40"/>
      <c r="C62" s="40"/>
      <c r="D62" s="40"/>
      <c r="E62" s="40"/>
      <c r="F62" s="40"/>
      <c r="G62" s="40"/>
      <c r="H62" s="40"/>
      <c r="I62" s="40"/>
      <c r="J62" s="41"/>
    </row>
    <row r="63" spans="1:10" ht="15.75" thickBot="1">
      <c r="A63" s="42"/>
      <c r="B63" s="43"/>
      <c r="C63" s="43"/>
      <c r="D63" s="43"/>
      <c r="E63" s="43"/>
      <c r="F63" s="43"/>
      <c r="G63" s="43"/>
      <c r="H63" s="43"/>
      <c r="I63" s="43"/>
      <c r="J63" s="44"/>
    </row>
    <row r="64" spans="1:10" ht="50.25" customHeight="1">
      <c r="A64" s="52" t="s">
        <v>67</v>
      </c>
      <c r="B64" s="52"/>
      <c r="C64" s="52"/>
      <c r="D64" s="52"/>
      <c r="E64" s="52"/>
      <c r="F64" s="52"/>
      <c r="G64" s="52"/>
      <c r="H64" s="52"/>
      <c r="I64" s="52"/>
      <c r="J64" s="52"/>
    </row>
    <row r="65" spans="2:7" ht="15">
      <c r="B65" s="45"/>
      <c r="C65" s="45"/>
      <c r="D65" s="45"/>
      <c r="E65" s="45"/>
      <c r="F65" s="45"/>
      <c r="G65" s="45"/>
    </row>
    <row r="66" spans="2:7" ht="15">
      <c r="B66" s="45"/>
      <c r="C66" s="45"/>
      <c r="D66" s="45"/>
      <c r="E66" s="45"/>
      <c r="F66" s="45"/>
      <c r="G66" s="45"/>
    </row>
    <row r="68" spans="2:7" ht="15">
      <c r="B68" s="45"/>
      <c r="C68" s="45"/>
      <c r="D68" s="45"/>
      <c r="E68" s="45"/>
      <c r="F68" s="45"/>
      <c r="G68" s="45"/>
    </row>
    <row r="69" spans="2:7" ht="15">
      <c r="B69" s="45"/>
      <c r="C69" s="45"/>
      <c r="D69" s="45"/>
      <c r="E69" s="45"/>
      <c r="F69" s="45"/>
      <c r="G69" s="45"/>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BATIR</dc:creator>
  <cp:keywords/>
  <dc:description/>
  <cp:lastModifiedBy>ismail</cp:lastModifiedBy>
  <cp:lastPrinted>2015-12-04T12:16:27Z</cp:lastPrinted>
  <dcterms:created xsi:type="dcterms:W3CDTF">2015-12-04T12:04:14Z</dcterms:created>
  <dcterms:modified xsi:type="dcterms:W3CDTF">2015-12-11T14:11:12Z</dcterms:modified>
  <cp:category/>
  <cp:version/>
  <cp:contentType/>
  <cp:contentStatus/>
</cp:coreProperties>
</file>